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F&amp;O)'!$R$1:$R$349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23" i="6"/>
  <c r="K23"/>
  <c r="K20"/>
  <c r="L55"/>
  <c r="L54"/>
  <c r="M54" s="1"/>
  <c r="K55"/>
  <c r="K54"/>
  <c r="L56"/>
  <c r="K56"/>
  <c r="L102"/>
  <c r="K102"/>
  <c r="L52"/>
  <c r="K52"/>
  <c r="L14"/>
  <c r="K14"/>
  <c r="K134"/>
  <c r="M134" s="1"/>
  <c r="K133"/>
  <c r="M133" s="1"/>
  <c r="K132"/>
  <c r="M132" s="1"/>
  <c r="L53"/>
  <c r="M53" s="1"/>
  <c r="K53"/>
  <c r="L98"/>
  <c r="K98"/>
  <c r="L100"/>
  <c r="M100" s="1"/>
  <c r="K100"/>
  <c r="L17"/>
  <c r="K17"/>
  <c r="K127"/>
  <c r="M127" s="1"/>
  <c r="L99"/>
  <c r="K99"/>
  <c r="K131"/>
  <c r="M131" s="1"/>
  <c r="L94"/>
  <c r="K94"/>
  <c r="L51"/>
  <c r="K51"/>
  <c r="L97"/>
  <c r="K97"/>
  <c r="K130"/>
  <c r="M130" s="1"/>
  <c r="K129"/>
  <c r="M129" s="1"/>
  <c r="K128"/>
  <c r="M128" s="1"/>
  <c r="K126"/>
  <c r="M126" s="1"/>
  <c r="L95"/>
  <c r="K95"/>
  <c r="L93"/>
  <c r="K93"/>
  <c r="L92"/>
  <c r="K92"/>
  <c r="L96"/>
  <c r="K96"/>
  <c r="L21"/>
  <c r="K21"/>
  <c r="L20"/>
  <c r="L50"/>
  <c r="K50"/>
  <c r="L141"/>
  <c r="K141"/>
  <c r="K124"/>
  <c r="M124" s="1"/>
  <c r="K123"/>
  <c r="M123" s="1"/>
  <c r="K125"/>
  <c r="M125" s="1"/>
  <c r="L76"/>
  <c r="K76"/>
  <c r="L91"/>
  <c r="K91"/>
  <c r="L90"/>
  <c r="K90"/>
  <c r="L88"/>
  <c r="K88"/>
  <c r="L83"/>
  <c r="K83"/>
  <c r="K121"/>
  <c r="M121" s="1"/>
  <c r="L18"/>
  <c r="K18"/>
  <c r="K122"/>
  <c r="M122" s="1"/>
  <c r="L89"/>
  <c r="K89"/>
  <c r="L84"/>
  <c r="K84"/>
  <c r="L87"/>
  <c r="K87"/>
  <c r="L86"/>
  <c r="K86"/>
  <c r="K49"/>
  <c r="L49"/>
  <c r="L48"/>
  <c r="K48"/>
  <c r="L47"/>
  <c r="K47"/>
  <c r="L19"/>
  <c r="K19"/>
  <c r="L15"/>
  <c r="K15"/>
  <c r="L46"/>
  <c r="K46"/>
  <c r="L85"/>
  <c r="K85"/>
  <c r="L82"/>
  <c r="K82"/>
  <c r="L16"/>
  <c r="K16"/>
  <c r="L42"/>
  <c r="K42"/>
  <c r="K120"/>
  <c r="M120" s="1"/>
  <c r="L81"/>
  <c r="K81"/>
  <c r="K119"/>
  <c r="M119" s="1"/>
  <c r="L79"/>
  <c r="K79"/>
  <c r="L45"/>
  <c r="K45"/>
  <c r="L143"/>
  <c r="K143"/>
  <c r="K118"/>
  <c r="M118" s="1"/>
  <c r="L80"/>
  <c r="K80"/>
  <c r="K117"/>
  <c r="M117" s="1"/>
  <c r="L74"/>
  <c r="K74"/>
  <c r="L43"/>
  <c r="K43"/>
  <c r="K116"/>
  <c r="M116" s="1"/>
  <c r="L44"/>
  <c r="K44"/>
  <c r="L78"/>
  <c r="K78"/>
  <c r="L77"/>
  <c r="K77"/>
  <c r="L75"/>
  <c r="K75"/>
  <c r="L71"/>
  <c r="K71"/>
  <c r="L35"/>
  <c r="K35"/>
  <c r="L13"/>
  <c r="K13"/>
  <c r="K115"/>
  <c r="M115" s="1"/>
  <c r="L73"/>
  <c r="K73"/>
  <c r="L41"/>
  <c r="K41"/>
  <c r="L40"/>
  <c r="K40"/>
  <c r="L38"/>
  <c r="K38"/>
  <c r="L11"/>
  <c r="K11"/>
  <c r="L72"/>
  <c r="K72"/>
  <c r="L36"/>
  <c r="K36"/>
  <c r="K114"/>
  <c r="M114" s="1"/>
  <c r="L70"/>
  <c r="K70"/>
  <c r="L12"/>
  <c r="K12"/>
  <c r="K113"/>
  <c r="M113" s="1"/>
  <c r="K112"/>
  <c r="M112" s="1"/>
  <c r="K111"/>
  <c r="M111" s="1"/>
  <c r="L69"/>
  <c r="L68"/>
  <c r="M23" l="1"/>
  <c r="M55"/>
  <c r="M52"/>
  <c r="M56"/>
  <c r="M102"/>
  <c r="M14"/>
  <c r="M98"/>
  <c r="M99"/>
  <c r="M17"/>
  <c r="M76"/>
  <c r="M21"/>
  <c r="M91"/>
  <c r="M20"/>
  <c r="M97"/>
  <c r="M92"/>
  <c r="M94"/>
  <c r="M51"/>
  <c r="M83"/>
  <c r="M90"/>
  <c r="M96"/>
  <c r="M95"/>
  <c r="M93"/>
  <c r="M50"/>
  <c r="M18"/>
  <c r="M141"/>
  <c r="M87"/>
  <c r="M71"/>
  <c r="M44"/>
  <c r="M80"/>
  <c r="M15"/>
  <c r="M47"/>
  <c r="M81"/>
  <c r="M86"/>
  <c r="M88"/>
  <c r="M42"/>
  <c r="M82"/>
  <c r="M19"/>
  <c r="M89"/>
  <c r="M48"/>
  <c r="M84"/>
  <c r="M49"/>
  <c r="M79"/>
  <c r="M143"/>
  <c r="M46"/>
  <c r="M35"/>
  <c r="M16"/>
  <c r="M45"/>
  <c r="M85"/>
  <c r="M11"/>
  <c r="M13"/>
  <c r="M77"/>
  <c r="M43"/>
  <c r="M74"/>
  <c r="M40"/>
  <c r="M38"/>
  <c r="M78"/>
  <c r="M75"/>
  <c r="M36"/>
  <c r="M73"/>
  <c r="M41"/>
  <c r="M72"/>
  <c r="M70"/>
  <c r="M12"/>
  <c r="K69"/>
  <c r="M69" s="1"/>
  <c r="L34"/>
  <c r="K34"/>
  <c r="L39"/>
  <c r="K39"/>
  <c r="L37"/>
  <c r="K37"/>
  <c r="K68"/>
  <c r="M68" s="1"/>
  <c r="L10"/>
  <c r="K10"/>
  <c r="L142"/>
  <c r="K142"/>
  <c r="H337"/>
  <c r="M39" l="1"/>
  <c r="M34"/>
  <c r="M37"/>
  <c r="M10"/>
  <c r="M142"/>
  <c r="K337" l="1"/>
  <c r="L337" s="1"/>
  <c r="K326"/>
  <c r="L326" s="1"/>
  <c r="K316"/>
  <c r="L316" s="1"/>
  <c r="K332" l="1"/>
  <c r="L332" s="1"/>
  <c r="K333" l="1"/>
  <c r="L333" s="1"/>
  <c r="K330" l="1"/>
  <c r="L330" s="1"/>
  <c r="K309"/>
  <c r="L309" s="1"/>
  <c r="K329"/>
  <c r="L329" s="1"/>
  <c r="K328"/>
  <c r="L328" s="1"/>
  <c r="K327"/>
  <c r="L327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7"/>
  <c r="L307" s="1"/>
  <c r="K306"/>
  <c r="L306" s="1"/>
  <c r="F305"/>
  <c r="K305" s="1"/>
  <c r="L305" s="1"/>
  <c r="K304"/>
  <c r="L304" s="1"/>
  <c r="K303"/>
  <c r="L303" s="1"/>
  <c r="K302"/>
  <c r="L302" s="1"/>
  <c r="K301"/>
  <c r="L301" s="1"/>
  <c r="K300"/>
  <c r="L300" s="1"/>
  <c r="F299"/>
  <c r="K299" s="1"/>
  <c r="L299" s="1"/>
  <c r="F298"/>
  <c r="K298" s="1"/>
  <c r="L298" s="1"/>
  <c r="K297"/>
  <c r="L297" s="1"/>
  <c r="F296"/>
  <c r="K296" s="1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0"/>
  <c r="L280" s="1"/>
  <c r="K278"/>
  <c r="L278" s="1"/>
  <c r="K277"/>
  <c r="L277" s="1"/>
  <c r="F276"/>
  <c r="K276" s="1"/>
  <c r="L276" s="1"/>
  <c r="K275"/>
  <c r="L275" s="1"/>
  <c r="K272"/>
  <c r="L272" s="1"/>
  <c r="K271"/>
  <c r="L271" s="1"/>
  <c r="K270"/>
  <c r="L270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8"/>
  <c r="L248" s="1"/>
  <c r="K246"/>
  <c r="L246" s="1"/>
  <c r="K244"/>
  <c r="L244" s="1"/>
  <c r="K243"/>
  <c r="L243" s="1"/>
  <c r="K242"/>
  <c r="L242" s="1"/>
  <c r="K240"/>
  <c r="L240" s="1"/>
  <c r="K239"/>
  <c r="L239" s="1"/>
  <c r="K238"/>
  <c r="L238" s="1"/>
  <c r="K237"/>
  <c r="K236"/>
  <c r="L236" s="1"/>
  <c r="K235"/>
  <c r="L235" s="1"/>
  <c r="K233"/>
  <c r="L233" s="1"/>
  <c r="K232"/>
  <c r="L232" s="1"/>
  <c r="K231"/>
  <c r="L231" s="1"/>
  <c r="K230"/>
  <c r="L230" s="1"/>
  <c r="K229"/>
  <c r="L229" s="1"/>
  <c r="F228"/>
  <c r="K228" s="1"/>
  <c r="L228" s="1"/>
  <c r="H227"/>
  <c r="K227" s="1"/>
  <c r="L227" s="1"/>
  <c r="K224"/>
  <c r="L224" s="1"/>
  <c r="K223"/>
  <c r="L223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H193"/>
  <c r="K193" s="1"/>
  <c r="L193" s="1"/>
  <c r="F192"/>
  <c r="K192" s="1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M7"/>
  <c r="D7" i="5"/>
  <c r="K6" i="4"/>
  <c r="K6" i="3"/>
  <c r="L6" i="2"/>
  <c r="P143" i="6" l="1"/>
  <c r="P24"/>
  <c r="P142"/>
  <c r="P22"/>
</calcChain>
</file>

<file path=xl/sharedStrings.xml><?xml version="1.0" encoding="utf-8"?>
<sst xmlns="http://schemas.openxmlformats.org/spreadsheetml/2006/main" count="3099" uniqueCount="1187">
  <si>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</si>
  <si>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</si>
  <si>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</si>
  <si>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</si>
  <si>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</si>
  <si>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</si>
  <si>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</si>
  <si>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</si>
  <si>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</si>
  <si>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</si>
  <si>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</si>
  <si>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</si>
  <si>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</si>
  <si>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</si>
  <si>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</si>
  <si>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</si>
  <si>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</si>
  <si>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</si>
  <si>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</si>
  <si>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</si>
  <si>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</si>
  <si>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</si>
  <si>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</si>
  <si>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</si>
  <si>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</si>
  <si>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</si>
  <si>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</si>
  <si>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</si>
  <si>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</si>
  <si>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</si>
  <si>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</si>
  <si>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</si>
  <si>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</si>
  <si>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</si>
  <si>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</si>
  <si>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</si>
  <si>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</si>
  <si>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</si>
  <si>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</si>
  <si>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</si>
  <si>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</si>
  <si>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</si>
  <si>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</si>
  <si>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</si>
  <si>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</si>
  <si>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</si>
  <si>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</si>
  <si>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</si>
  <si>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</si>
  <si>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</si>
  <si>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</si>
  <si>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</si>
  <si>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</si>
  <si>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</si>
  <si>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</si>
  <si>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</si>
  <si>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</si>
  <si>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</si>
  <si>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</si>
  <si>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</si>
  <si>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</si>
  <si>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</si>
  <si>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</si>
  <si>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</si>
  <si>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</si>
  <si>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</si>
  <si>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</si>
  <si>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</si>
  <si>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</si>
  <si>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</si>
  <si>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</si>
  <si>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</si>
  <si>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</si>
  <si>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</si>
  <si>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</si>
  <si>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</si>
  <si>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</si>
  <si>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</si>
  <si>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</si>
  <si>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</si>
  <si>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</si>
  <si>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</si>
  <si>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</si>
  <si>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</si>
  <si>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</si>
  <si>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</si>
  <si>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</si>
  <si>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</si>
  <si>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</si>
  <si>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</si>
  <si>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</si>
  <si>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</si>
  <si>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</si>
  <si>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</si>
  <si>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</si>
  <si>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</si>
  <si>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</si>
  <si>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</si>
  <si>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</si>
  <si>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</si>
  <si>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</si>
  <si>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</si>
  <si>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</si>
  <si>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</si>
  <si>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</si>
  <si>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</si>
  <si>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</si>
  <si>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</si>
  <si>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</si>
  <si>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</si>
  <si>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</si>
  <si>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</si>
  <si>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</si>
  <si>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</si>
  <si>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</si>
  <si>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</si>
  <si>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</si>
  <si>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</si>
  <si>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</si>
  <si>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</si>
  <si>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</si>
  <si>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</si>
  <si>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</si>
  <si>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</si>
  <si>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</si>
  <si>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</si>
  <si>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</si>
  <si>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</si>
  <si>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</si>
  <si>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</si>
  <si>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</si>
  <si>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</si>
  <si>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</si>
  <si>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</si>
  <si>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</si>
  <si>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</si>
  <si>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</si>
  <si>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</si>
  <si>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</si>
  <si>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</si>
  <si>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</si>
  <si>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</si>
  <si>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</si>
  <si>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</si>
  <si>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</si>
  <si>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</si>
  <si>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</si>
  <si>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</si>
  <si>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</si>
  <si>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</si>
  <si>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</si>
  <si>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</si>
  <si>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</si>
  <si>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</si>
  <si>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</si>
  <si>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</si>
  <si>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</si>
  <si>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</si>
  <si>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</si>
  <si>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</si>
  <si>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</si>
  <si>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</si>
  <si>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</si>
  <si>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</si>
  <si>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</si>
  <si>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</si>
  <si>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</si>
  <si>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</si>
  <si>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</si>
  <si>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</si>
  <si>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</si>
  <si>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</si>
  <si>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</si>
  <si>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</si>
  <si>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</si>
  <si>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</si>
  <si>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</si>
  <si>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</si>
  <si>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</si>
  <si>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</si>
  <si>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</si>
  <si>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</si>
  <si>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</si>
  <si>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</si>
  <si>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</si>
  <si>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</si>
  <si>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</si>
  <si>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</si>
  <si>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</si>
  <si>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</si>
  <si>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</si>
  <si>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</si>
  <si>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</si>
  <si>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</si>
  <si>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</si>
  <si>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</si>
  <si>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</si>
  <si>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</si>
  <si>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</si>
  <si>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</si>
  <si>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</si>
  <si>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</si>
  <si>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</si>
  <si>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</si>
  <si>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</si>
  <si>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</si>
  <si>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</si>
  <si>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</si>
  <si>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</si>
  <si>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</si>
  <si>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</si>
  <si>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</si>
  <si>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</si>
  <si>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</si>
  <si>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</si>
  <si>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</si>
  <si>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</si>
  <si>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</si>
  <si>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</si>
  <si>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</si>
  <si>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</si>
  <si>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</si>
  <si>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</si>
  <si>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</si>
  <si>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</si>
  <si>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</si>
  <si>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</si>
  <si>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</si>
  <si>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</si>
  <si>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</si>
  <si>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</si>
  <si>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</si>
  <si>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</si>
  <si>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</si>
  <si>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</si>
  <si>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</si>
  <si>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</si>
  <si>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</si>
  <si>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</si>
  <si>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</si>
  <si>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</si>
  <si>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</si>
  <si>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</si>
  <si>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</si>
  <si>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</si>
  <si>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</si>
  <si>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</si>
  <si>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</si>
  <si>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</si>
  <si>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</si>
  <si>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</si>
  <si>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</si>
  <si>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</si>
  <si>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</si>
  <si>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</si>
  <si>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</si>
  <si>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</si>
  <si>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</si>
  <si>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</si>
  <si>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</si>
  <si>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</si>
  <si>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</si>
  <si>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</si>
  <si>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</si>
  <si>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</si>
  <si>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</si>
  <si>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</si>
  <si>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</si>
  <si>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</si>
  <si>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</si>
  <si>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</si>
  <si>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</si>
  <si>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</si>
  <si>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</si>
  <si>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</si>
  <si>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</si>
  <si>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</si>
  <si>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</si>
  <si>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</si>
  <si>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</si>
  <si>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</si>
  <si>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</si>
  <si>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</si>
  <si>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</si>
  <si>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</si>
  <si>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</si>
  <si>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</si>
  <si>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</si>
  <si>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</si>
  <si>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</si>
  <si>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</si>
  <si>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</si>
  <si>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</si>
  <si>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</si>
  <si>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</si>
  <si>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</si>
  <si>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</si>
  <si>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</si>
  <si>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</si>
  <si>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</si>
  <si>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</si>
  <si>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</si>
  <si>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</si>
  <si>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</si>
  <si>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</si>
  <si>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</si>
  <si>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</si>
  <si>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</si>
  <si>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</si>
  <si>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</si>
  <si>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</si>
  <si>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</si>
  <si>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</si>
  <si>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</si>
  <si>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</si>
  <si>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</si>
  <si>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</si>
  <si>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</si>
  <si>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</si>
  <si>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</si>
  <si>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</si>
  <si>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</si>
  <si>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</si>
  <si>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</si>
  <si>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</si>
  <si>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</si>
  <si>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</si>
  <si>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</si>
  <si>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</si>
  <si>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</si>
  <si>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</si>
  <si>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</si>
  <si>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</si>
  <si>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</si>
  <si>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</si>
  <si>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</si>
  <si>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</si>
  <si>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</si>
  <si>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</si>
  <si>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</si>
  <si>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</si>
  <si>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</si>
  <si>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</si>
  <si>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</si>
  <si>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</si>
  <si>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</si>
  <si>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</si>
  <si>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</si>
  <si>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</si>
  <si>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</si>
  <si>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</si>
  <si>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</si>
  <si>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</si>
  <si>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</si>
  <si>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</si>
  <si>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</si>
  <si>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</si>
  <si>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</si>
  <si>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</si>
  <si>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</si>
  <si>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</si>
  <si>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</si>
  <si>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</si>
  <si>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</si>
  <si>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</si>
  <si>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</si>
  <si>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</si>
  <si>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</si>
  <si>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</si>
  <si>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</si>
  <si>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</si>
  <si>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</si>
  <si>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</si>
  <si>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</si>
  <si>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</si>
  <si>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</si>
  <si>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</si>
  <si>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</si>
  <si>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</si>
  <si>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</si>
  <si>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</si>
  <si>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</si>
  <si>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</si>
  <si>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</si>
  <si>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</si>
  <si>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</si>
  <si>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</si>
  <si>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</si>
  <si>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</si>
  <si>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</si>
  <si>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</si>
  <si>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</si>
  <si>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</si>
  <si>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</si>
  <si>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</si>
  <si>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</si>
  <si>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</si>
  <si>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</si>
  <si>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</si>
  <si>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</si>
  <si>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</si>
  <si>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</si>
  <si>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</si>
  <si>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</si>
  <si>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</si>
  <si>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</si>
  <si>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</si>
  <si>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</si>
  <si>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</si>
  <si>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</si>
  <si>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</si>
  <si>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</si>
  <si>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</si>
  <si>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</si>
  <si>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</si>
  <si>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</si>
  <si>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</si>
  <si>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</si>
  <si>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</si>
  <si>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</si>
  <si>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</si>
  <si>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</si>
  <si>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</si>
  <si>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</si>
  <si>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</si>
  <si>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</si>
  <si>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</si>
  <si>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</si>
  <si>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</si>
  <si>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</si>
  <si>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</si>
  <si>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</si>
  <si>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</si>
  <si>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</si>
  <si>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</si>
  <si>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</si>
  <si>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</si>
  <si>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</si>
  <si>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</si>
  <si>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</si>
  <si>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</si>
  <si>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</si>
  <si>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</si>
  <si>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</si>
  <si>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</si>
  <si>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</si>
  <si>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</si>
  <si>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</si>
  <si>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</si>
  <si>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</si>
  <si>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</si>
  <si>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</si>
  <si>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</si>
  <si>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</si>
  <si>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</si>
  <si>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</si>
  <si>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</si>
  <si>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</si>
  <si>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</si>
  <si>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</si>
  <si>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</si>
  <si>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</si>
  <si>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</si>
  <si>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</si>
  <si>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</si>
  <si>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</si>
  <si>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</si>
  <si>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</si>
  <si>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</si>
  <si>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</si>
  <si>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</si>
  <si>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</si>
  <si>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</si>
  <si>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</si>
  <si>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</si>
  <si>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</si>
  <si>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</si>
  <si>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</si>
  <si>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</si>
  <si>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</si>
  <si>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</si>
  <si>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</si>
  <si>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</si>
  <si>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</si>
  <si>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</si>
  <si>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</si>
  <si>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</si>
  <si>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</si>
  <si>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</si>
  <si>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</si>
  <si>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</si>
  <si>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</si>
  <si>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</si>
  <si>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</si>
  <si>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</si>
  <si>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</si>
  <si>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</si>
  <si>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</si>
  <si>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</si>
  <si>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</si>
  <si>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</si>
  <si>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</si>
  <si>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</si>
  <si>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</si>
  <si>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</si>
  <si>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</si>
  <si>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</si>
  <si>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</si>
  <si>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</si>
  <si>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</si>
  <si>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</si>
  <si>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</si>
  <si>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</si>
  <si>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</si>
  <si>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</si>
  <si>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</si>
  <si>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</si>
  <si>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</si>
  <si>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</si>
  <si>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</si>
  <si>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</si>
  <si>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</si>
  <si>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</si>
  <si>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</si>
  <si>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</si>
  <si>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</si>
  <si>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</si>
  <si>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</si>
  <si>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</si>
  <si>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</si>
  <si>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</si>
  <si>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</si>
  <si>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</si>
  <si>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</si>
  <si>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</si>
  <si>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</si>
  <si>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</si>
  <si>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</si>
  <si>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</si>
  <si>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</si>
  <si>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</si>
  <si>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</si>
  <si>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</si>
  <si>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</si>
  <si>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</si>
  <si>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</si>
  <si>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</si>
  <si>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</si>
  <si>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</si>
  <si>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</si>
  <si>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</si>
  <si>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</si>
  <si>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</si>
  <si>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</si>
  <si>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</si>
  <si>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</si>
  <si>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</si>
  <si>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</si>
  <si>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</si>
  <si>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</si>
  <si>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</si>
  <si>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</si>
  <si>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</si>
  <si>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</si>
  <si>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</si>
  <si>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</si>
  <si>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</si>
  <si>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</si>
  <si>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</si>
  <si>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</si>
  <si>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</si>
  <si>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</si>
  <si>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</si>
  <si>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</si>
  <si>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</si>
  <si>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</si>
  <si>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</si>
  <si>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</si>
  <si>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</si>
  <si>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</si>
  <si>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</si>
  <si>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</si>
  <si>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</si>
  <si>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</si>
  <si>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</si>
  <si>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</si>
  <si>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</si>
  <si>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</si>
  <si>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</si>
  <si>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</si>
  <si>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</si>
  <si>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</si>
  <si>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</si>
  <si>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</si>
  <si>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</si>
  <si>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</si>
  <si>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</si>
  <si>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</si>
  <si>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</si>
  <si>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</si>
  <si>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</si>
  <si>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</si>
  <si>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</si>
  <si>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</si>
  <si>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</si>
  <si>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</si>
  <si>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</si>
  <si>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</si>
  <si>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</si>
  <si>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</si>
  <si>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</si>
  <si>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</si>
  <si>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</si>
  <si>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</si>
  <si>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</si>
  <si>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</si>
  <si>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</si>
  <si>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</si>
  <si>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</si>
  <si>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</si>
  <si>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</si>
  <si>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</si>
  <si>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</si>
  <si>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</si>
  <si>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</si>
  <si>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</si>
  <si>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</si>
  <si>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</si>
  <si>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</si>
  <si>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</si>
  <si>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</si>
  <si>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</si>
  <si>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</si>
  <si>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</si>
  <si>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</si>
  <si>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</si>
  <si>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</si>
  <si>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</si>
  <si>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</si>
  <si>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</si>
  <si>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</si>
  <si>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</si>
  <si>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</si>
  <si>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</si>
  <si>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</si>
  <si>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</si>
  <si>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</si>
  <si>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</si>
  <si>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</si>
  <si>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</si>
  <si>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</si>
  <si>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</si>
  <si>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</si>
  <si>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</si>
  <si>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</si>
  <si>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</si>
  <si>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</si>
  <si>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</si>
  <si>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</si>
  <si>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</si>
  <si>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</si>
  <si>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</si>
  <si>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</si>
  <si>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</si>
  <si>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</si>
  <si>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</si>
  <si>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</si>
  <si>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</si>
  <si>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</si>
  <si>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</si>
  <si>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</si>
  <si>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</si>
  <si>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</si>
  <si>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</si>
  <si>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</si>
  <si>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</si>
  <si>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</si>
  <si>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</si>
  <si>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</si>
  <si>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</si>
  <si>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</si>
  <si>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</si>
  <si>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</si>
  <si>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</si>
  <si>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</si>
  <si>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</si>
  <si>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</si>
  <si>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</si>
  <si>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</si>
  <si>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</si>
  <si>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</si>
  <si>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</si>
  <si>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</si>
  <si>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</si>
  <si>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</si>
  <si>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</si>
  <si>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</si>
  <si>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</si>
  <si>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</si>
  <si>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</si>
  <si>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</si>
  <si>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</si>
  <si>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</si>
  <si>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</si>
  <si>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</si>
  <si>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</si>
  <si>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</si>
  <si>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</si>
  <si>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</si>
  <si>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</si>
  <si>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</si>
  <si>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</si>
  <si>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</si>
  <si>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</si>
  <si>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</si>
  <si>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</si>
  <si>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</si>
  <si>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</si>
  <si>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</si>
  <si>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</si>
  <si>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</si>
  <si>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</si>
  <si>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</si>
  <si>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</si>
  <si>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</si>
  <si>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</si>
  <si>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</si>
  <si>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</si>
  <si>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</si>
  <si>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</si>
  <si>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</si>
  <si>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</si>
  <si>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</si>
  <si>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</si>
  <si>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</si>
  <si>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</si>
  <si>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</si>
  <si>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</si>
  <si>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</si>
  <si>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</si>
  <si>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</si>
  <si>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</si>
  <si>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</si>
  <si>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</si>
  <si>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</si>
  <si>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</si>
  <si>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</si>
  <si>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</si>
  <si>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</si>
  <si>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</si>
  <si>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</si>
  <si>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</si>
  <si>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</si>
  <si>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</si>
  <si>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</si>
  <si>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</si>
  <si>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</si>
  <si>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</si>
  <si>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</si>
  <si>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</si>
  <si>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</si>
  <si>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</si>
  <si>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</si>
  <si>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</si>
  <si>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</si>
  <si>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</si>
  <si>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</si>
  <si>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</si>
  <si>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</si>
  <si>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</si>
  <si>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</si>
  <si>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</si>
  <si>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</si>
  <si>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</si>
  <si>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</si>
  <si>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</si>
  <si>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</si>
  <si>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</si>
  <si>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</si>
  <si>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</si>
  <si>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</si>
  <si>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</si>
  <si>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</si>
  <si>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</si>
  <si>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</si>
  <si>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</si>
  <si>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</si>
  <si>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</si>
  <si>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</si>
  <si>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</si>
  <si>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</si>
  <si>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</si>
  <si>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</si>
  <si>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</si>
  <si>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</si>
  <si>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</si>
  <si>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</si>
  <si>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</si>
  <si>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</si>
  <si>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</si>
  <si>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</si>
  <si>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</si>
  <si>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</si>
  <si>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</si>
  <si>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</si>
  <si>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</si>
  <si>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</si>
  <si>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</si>
  <si>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</si>
  <si>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</si>
  <si>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</si>
  <si>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</si>
  <si>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</si>
  <si>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</si>
  <si>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</si>
  <si>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</si>
  <si>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</si>
  <si>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</si>
  <si>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</si>
  <si>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</si>
  <si>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</si>
  <si>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</si>
  <si>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</si>
  <si>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</si>
  <si>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</si>
  <si>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</si>
  <si>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</si>
  <si>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</si>
  <si>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</si>
  <si>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</si>
  <si>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</si>
  <si>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</si>
  <si>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</si>
  <si>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</si>
  <si>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</si>
  <si>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</si>
  <si>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</si>
  <si>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</si>
  <si>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</si>
  <si>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</si>
  <si>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</si>
  <si>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</si>
  <si>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</si>
  <si>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</si>
  <si>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</si>
  <si>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</si>
  <si>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</si>
  <si>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</si>
  <si>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</si>
  <si>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</si>
  <si>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</si>
  <si>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</si>
  <si>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</si>
  <si>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</si>
  <si>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</si>
  <si>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</si>
  <si>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</si>
  <si>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</si>
  <si>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</si>
  <si>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</si>
  <si>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</si>
  <si>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</si>
  <si>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</si>
  <si>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</si>
  <si>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</si>
  <si>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</si>
  <si>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</si>
  <si>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</si>
  <si>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</si>
  <si>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</si>
  <si>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</si>
  <si>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</si>
  <si>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</si>
  <si>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</si>
  <si>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</si>
  <si>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</si>
  <si>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</si>
  <si>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</si>
  <si>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</si>
  <si>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</si>
  <si>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</si>
  <si>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</si>
  <si>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</si>
  <si>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</si>
  <si>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</si>
  <si>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</si>
  <si>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</si>
  <si>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</si>
  <si>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</si>
  <si>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</si>
  <si>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</si>
  <si>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</si>
  <si>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</si>
  <si>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</si>
  <si>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</si>
  <si>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</si>
  <si>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</si>
  <si>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NIFTY 17000 CE 05-MAY</t>
  </si>
  <si>
    <t>150-170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</si>
  <si>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</si>
  <si>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</si>
  <si>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</si>
  <si>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</si>
  <si>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</si>
  <si>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</si>
  <si>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</si>
  <si>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</si>
  <si>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</si>
  <si>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</si>
  <si>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</si>
  <si>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</si>
  <si>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</si>
  <si>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</si>
  <si>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</si>
  <si>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</si>
  <si>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</si>
  <si>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</si>
  <si>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</si>
  <si>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</si>
  <si>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</si>
  <si>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</si>
  <si>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</si>
  <si>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</si>
  <si>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</si>
  <si>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</si>
  <si>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</si>
  <si>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PIDILITIND MAY FUT</t>
  </si>
  <si>
    <t>2250-2300</t>
  </si>
  <si>
    <t>TCS MAY FUT</t>
  </si>
  <si>
    <t>3540-3600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</si>
  <si>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</si>
  <si>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</si>
  <si>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</si>
  <si>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</si>
  <si>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</si>
  <si>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</si>
  <si>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</si>
  <si>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</si>
  <si>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</si>
  <si>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</si>
  <si>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NIFTY 16300 CE 12-MAY</t>
  </si>
  <si>
    <t>140-170</t>
  </si>
  <si>
    <t>NIFTY MAY FUT</t>
  </si>
  <si>
    <t>16200-16300</t>
  </si>
  <si>
    <t>BANKNIFTY 34600 CE 12-MAY</t>
  </si>
  <si>
    <t>300-400</t>
  </si>
  <si>
    <t>RELIANCE 2480 CE MAY</t>
  </si>
  <si>
    <t>70-90</t>
  </si>
  <si>
    <t>7300-7500</t>
  </si>
  <si>
    <t>Loss of Rs.26.50/-</t>
  </si>
  <si>
    <t>Profit of Rs.20/-</t>
  </si>
  <si>
    <t>Loss of Rs.50/-</t>
  </si>
  <si>
    <t>16100-16200</t>
  </si>
  <si>
    <t>Loss of Rs.155/-</t>
  </si>
  <si>
    <t>SBIN MAY FUT</t>
  </si>
  <si>
    <t>472-476</t>
  </si>
  <si>
    <t>1540-1560</t>
  </si>
  <si>
    <t>BANKNIFTY 34200 CE 12-MAY</t>
  </si>
  <si>
    <t>230-300</t>
  </si>
  <si>
    <t xml:space="preserve">INFY MAY FUT </t>
  </si>
  <si>
    <t>Loss of Rs.55/-</t>
  </si>
  <si>
    <t>270-275</t>
  </si>
  <si>
    <t>380-390</t>
  </si>
  <si>
    <t>2500-2550</t>
  </si>
  <si>
    <t>250-260</t>
  </si>
  <si>
    <t>2180-2200</t>
  </si>
  <si>
    <t>Profit of Rs.37/-</t>
  </si>
  <si>
    <t>Profit of Rs.565/-</t>
  </si>
  <si>
    <t>Profit of Rs.11.5/-</t>
  </si>
  <si>
    <t xml:space="preserve">TATASTEEL MAY FUT </t>
  </si>
  <si>
    <t>1150-1170</t>
  </si>
  <si>
    <t>1630-1650</t>
  </si>
  <si>
    <t>660-680</t>
  </si>
  <si>
    <t>Sell</t>
  </si>
  <si>
    <t>180-175</t>
  </si>
  <si>
    <t>2400-2500</t>
  </si>
  <si>
    <t>JSWSTEEL MAY FUT</t>
  </si>
  <si>
    <t>ESSEN-RE</t>
  </si>
  <si>
    <t>Integra Essentia Limited</t>
  </si>
  <si>
    <t>VISHESH GUPTA</t>
  </si>
  <si>
    <t>Profit of Rs.77.5/-</t>
  </si>
  <si>
    <t>Profit of Rs.18.5/-</t>
  </si>
  <si>
    <t>Loss of Rs.7.5/-</t>
  </si>
  <si>
    <t>HDFCBANK MAY FUT</t>
  </si>
  <si>
    <t>1335-1350</t>
  </si>
  <si>
    <t>M&amp;M 900 CE MAY</t>
  </si>
  <si>
    <t>30-35</t>
  </si>
  <si>
    <t>NIFTY 15900 PE 19-MAY</t>
  </si>
  <si>
    <t>140-160</t>
  </si>
  <si>
    <t>Profit of Rs.5.5/-</t>
  </si>
  <si>
    <t>Profit of Rs.33.5/-</t>
  </si>
  <si>
    <t>Profit of Rs.7.5/-</t>
  </si>
  <si>
    <t>Profit of Rs.105/-</t>
  </si>
  <si>
    <t>2600-2700</t>
  </si>
  <si>
    <t>990-1020</t>
  </si>
  <si>
    <t>Profit of Rs.8.5/-</t>
  </si>
  <si>
    <t>Profit of Rs.21.5/-</t>
  </si>
  <si>
    <t>Loss of Rs.75/-</t>
  </si>
  <si>
    <t>Loss of Rs.47.50/-</t>
  </si>
  <si>
    <t>Profit of Rs.50/-</t>
  </si>
  <si>
    <t>Loss of Rs.20/-</t>
  </si>
  <si>
    <t>Loss of Rs.100/-</t>
  </si>
  <si>
    <t>Loss of Rs.37.5/-</t>
  </si>
  <si>
    <t>Loss of Rs.52/-</t>
  </si>
  <si>
    <t>Profit of Rs.29/-</t>
  </si>
  <si>
    <t>Profit of Rs.17/-</t>
  </si>
  <si>
    <t>HDFC 2220 CE MAY</t>
  </si>
  <si>
    <t>55-65</t>
  </si>
  <si>
    <t xml:space="preserve">PEL 2000 CE MAY </t>
  </si>
  <si>
    <t>60-70</t>
  </si>
  <si>
    <t>Loss of Rs.90/-</t>
  </si>
  <si>
    <t>6000-6200</t>
  </si>
  <si>
    <t>677-685</t>
  </si>
  <si>
    <t>NIFTY 15800 CE 19 MAY</t>
  </si>
  <si>
    <t>80-100</t>
  </si>
  <si>
    <t>Loss of Rs.18/-</t>
  </si>
  <si>
    <t>Loss of Rs.18.5/-</t>
  </si>
  <si>
    <t>Part profit of Rs.37.75/-</t>
  </si>
  <si>
    <t>ITC&lt;&gt;</t>
  </si>
  <si>
    <t>Profit of Rs.27.5/-</t>
  </si>
  <si>
    <t>COPAL MAY FUT</t>
  </si>
  <si>
    <t>HDFCBANK JUNE FUT</t>
  </si>
  <si>
    <t>1350-1360</t>
  </si>
  <si>
    <t xml:space="preserve">INFY JUNE FUT </t>
  </si>
  <si>
    <t>1550-1520</t>
  </si>
  <si>
    <t>Profit of Rs.24.50/-</t>
  </si>
  <si>
    <t>Profit of Rs.9.5/-</t>
  </si>
  <si>
    <t>NIFTY 16400 CE 26 MAY</t>
  </si>
  <si>
    <t>110-130</t>
  </si>
  <si>
    <t>M&amp;M JUNE FUT</t>
  </si>
  <si>
    <t>950-965</t>
  </si>
  <si>
    <t>Profit of Rs.26/-</t>
  </si>
  <si>
    <t>Profit of Rs.12/-</t>
  </si>
  <si>
    <t>Profit of Rs.27/-</t>
  </si>
  <si>
    <t>150-153</t>
  </si>
  <si>
    <t xml:space="preserve">GSPL JUNE FUT </t>
  </si>
  <si>
    <t>275-280</t>
  </si>
  <si>
    <t xml:space="preserve">COLPAL JUNE FUT </t>
  </si>
  <si>
    <t>ICICIBANK 740 CE JUNE</t>
  </si>
  <si>
    <t>20-22</t>
  </si>
  <si>
    <t>BANKNIFTY 34400 CE MAY</t>
  </si>
  <si>
    <t>400-500</t>
  </si>
  <si>
    <t>400-450</t>
  </si>
  <si>
    <t>Profit of Rs.65/-</t>
  </si>
  <si>
    <t>Profit of Rs.5/-</t>
  </si>
  <si>
    <t>HCLTECH JUN FUT</t>
  </si>
  <si>
    <t>1020-1030</t>
  </si>
  <si>
    <t>JETMALL</t>
  </si>
  <si>
    <t>ALPHA LEON ENTERPRISES LLP</t>
  </si>
  <si>
    <t>Loss of Rs.4.5/-</t>
  </si>
  <si>
    <t>Profit of Rs.10/-</t>
  </si>
  <si>
    <t>NIFTY 16100 CE MAY</t>
  </si>
  <si>
    <t>110-140</t>
  </si>
  <si>
    <t>Loss of Rs.19/-</t>
  </si>
  <si>
    <t>BANKNIFTY 34600 CE MAY</t>
  </si>
  <si>
    <t>Profit of Rs.2.5/-</t>
  </si>
  <si>
    <t>Profit of Rs.22/-</t>
  </si>
  <si>
    <t>NIFTY JUNE FUT</t>
  </si>
  <si>
    <t>1750-1800</t>
  </si>
  <si>
    <t>Profit of Rs.2/-</t>
  </si>
  <si>
    <t>GSPL JUNE FUT</t>
  </si>
  <si>
    <t>261-262</t>
  </si>
  <si>
    <t xml:space="preserve">HINDUNILVR JUNE FUT </t>
  </si>
  <si>
    <t>2340-2350</t>
  </si>
  <si>
    <t>670-680</t>
  </si>
  <si>
    <t>435-445</t>
  </si>
  <si>
    <t>2700-2750</t>
  </si>
  <si>
    <t>NIFTY 16000 CE MAY</t>
  </si>
  <si>
    <t>100-120</t>
  </si>
  <si>
    <t>1000-1020</t>
  </si>
  <si>
    <t>NIFTY 16050 PE MAY</t>
  </si>
  <si>
    <t>Loss of Rs.29/-</t>
  </si>
  <si>
    <t>GUJCOTEX</t>
  </si>
  <si>
    <t>RFLL</t>
  </si>
  <si>
    <t>LINKPOINT BARTER PRIVATE LIMITED .</t>
  </si>
  <si>
    <t>GRAVITON RESEARCH CAPITAL LLP</t>
  </si>
  <si>
    <t xml:space="preserve"> Profit of Rs.220/-</t>
  </si>
  <si>
    <t>250-255</t>
  </si>
  <si>
    <t>Profit of Rs.4/-</t>
  </si>
  <si>
    <t>468-471</t>
  </si>
  <si>
    <t>490-500</t>
  </si>
  <si>
    <t>130-132</t>
  </si>
  <si>
    <t>145-150</t>
  </si>
  <si>
    <t>CHETAN SHAILESH PAREKH</t>
  </si>
  <si>
    <t>LESHAIND</t>
  </si>
  <si>
    <t>KCP RETAIL PRIVATE LIMITED</t>
  </si>
  <si>
    <t>SHARPLINE</t>
  </si>
  <si>
    <t>JATIN MANUBHAI SHAH</t>
  </si>
  <si>
    <t>DESTINY</t>
  </si>
  <si>
    <t>Destiny Logistics &amp; I Ltd</t>
  </si>
  <si>
    <t>KUNAL  DAGA</t>
  </si>
  <si>
    <t>KSHITIJPOL</t>
  </si>
  <si>
    <t>Kshitij Polyline Limited</t>
  </si>
  <si>
    <t>Profit of Rs.28.5/-</t>
  </si>
  <si>
    <t>Part Profit of Rs.62.5/-</t>
  </si>
  <si>
    <t>RELIANCE 2700 CE MAY</t>
  </si>
  <si>
    <t>74-78</t>
  </si>
  <si>
    <t>1110-1120</t>
  </si>
  <si>
    <t>1160-1180</t>
  </si>
  <si>
    <t>Profit of Rs.73/-</t>
  </si>
  <si>
    <t>Profit of Rs.46/-</t>
  </si>
  <si>
    <t>Loss of Rs.110/-</t>
  </si>
  <si>
    <t>ANUROOP</t>
  </si>
  <si>
    <t>VIJAY JAIDEO PODDAR</t>
  </si>
  <si>
    <t>SHERWOOD SECURITIES PVT LTD</t>
  </si>
  <si>
    <t>ATAM</t>
  </si>
  <si>
    <t>KULBHUSHANPARASHAR</t>
  </si>
  <si>
    <t>BCLENTERPR</t>
  </si>
  <si>
    <t>KIRAN TRIVEDI HUF</t>
  </si>
  <si>
    <t>KEDARNATHPARIDA</t>
  </si>
  <si>
    <t>CHANDRAP</t>
  </si>
  <si>
    <t>CIGNITI*</t>
  </si>
  <si>
    <t>CIGNITI TECHNOLOGIES LIMITED</t>
  </si>
  <si>
    <t>GLHRL</t>
  </si>
  <si>
    <t>DEEP NIKESHBHAI PATEL</t>
  </si>
  <si>
    <t>MAJITHIA SURESHCHANDRA DEEPCHAND HUF</t>
  </si>
  <si>
    <t>SHAILESHKUMAR JAYANTKUMAR PAREKH</t>
  </si>
  <si>
    <t>JAIMATAG</t>
  </si>
  <si>
    <t>R ROUNAK KUMAR .</t>
  </si>
  <si>
    <t>VIJAYAKUMAR</t>
  </si>
  <si>
    <t>BHARAT KUMAR PUKHRAJJI</t>
  </si>
  <si>
    <t>JONJUA</t>
  </si>
  <si>
    <t>VISA CAPITAL PARTNERS</t>
  </si>
  <si>
    <t>L7 HITECH PRIVATE LIMITED</t>
  </si>
  <si>
    <t>KOCL</t>
  </si>
  <si>
    <t>HITEN BHIKHABHAI CHOTALIYA</t>
  </si>
  <si>
    <t>NVENTURES</t>
  </si>
  <si>
    <t>CHETAN SANJAY JARIWALA</t>
  </si>
  <si>
    <t>STATSOL RESEARCH LLP</t>
  </si>
  <si>
    <t>KARNI BUILDCON PRIVATE LIMITED</t>
  </si>
  <si>
    <t>VARSHABEN D KORADIYA</t>
  </si>
  <si>
    <t>PROFINC</t>
  </si>
  <si>
    <t>DIPAK MATHURBHAI SALVI</t>
  </si>
  <si>
    <t>QUASAR</t>
  </si>
  <si>
    <t>ANKIT AJITBHAI PANCHAL</t>
  </si>
  <si>
    <t>RAJNISH</t>
  </si>
  <si>
    <t>TANGO COMMOSALES LLP</t>
  </si>
  <si>
    <t>KRISHNA TRADERS</t>
  </si>
  <si>
    <t>YANNAM SUDHAKARA REDDY</t>
  </si>
  <si>
    <t>SICLTD</t>
  </si>
  <si>
    <t>SKL</t>
  </si>
  <si>
    <t>MACRO COMMODEAL PRIVATE LIMITED</t>
  </si>
  <si>
    <t>TAPAS MANAGEMENT SERVICES PVT LTD</t>
  </si>
  <si>
    <t>STEP2COR</t>
  </si>
  <si>
    <t>DIVYA KANDA</t>
  </si>
  <si>
    <t>VBCFERROQ</t>
  </si>
  <si>
    <t>SAURASHTRA SOLID INDUST P VT LTD</t>
  </si>
  <si>
    <t>20MICRONS</t>
  </si>
  <si>
    <t>20 Microns Limited</t>
  </si>
  <si>
    <t>JATESH JAIN</t>
  </si>
  <si>
    <t>MUNDRA PRAHALAD KUMAR</t>
  </si>
  <si>
    <t>KHACHARIYA KAJALBEN MUKESH KUMAR</t>
  </si>
  <si>
    <t>ETHOSLTD</t>
  </si>
  <si>
    <t>Ethos Limited</t>
  </si>
  <si>
    <t>MARWADI SHARES AND FINANCE LTD.</t>
  </si>
  <si>
    <t>GICL</t>
  </si>
  <si>
    <t>Globe Intl Carriers Ltd</t>
  </si>
  <si>
    <t>RAMESH BHANDAPPA MUNNOLI</t>
  </si>
  <si>
    <t>GLOBE</t>
  </si>
  <si>
    <t>Globe Textiles (I) Ltd.</t>
  </si>
  <si>
    <t>ANUSTUP TRADING  PRIVATE LIMITED</t>
  </si>
  <si>
    <t>RITU VIJAY PODDAR</t>
  </si>
  <si>
    <t>JAYA  JALAN</t>
  </si>
  <si>
    <t>LIBAS</t>
  </si>
  <si>
    <t>Libas Consu Products Ltd</t>
  </si>
  <si>
    <t>P S SHETH</t>
  </si>
  <si>
    <t>PERFECT</t>
  </si>
  <si>
    <t>Perfect Infraengineer Ltd</t>
  </si>
  <si>
    <t>MADHAVI RAVINDRA MEHTA</t>
  </si>
  <si>
    <t>PRIMESECU</t>
  </si>
  <si>
    <t>Prime Securities Limited</t>
  </si>
  <si>
    <t>MANGLAM FINANCIAL SERVICES</t>
  </si>
  <si>
    <t>SHALBY</t>
  </si>
  <si>
    <t>Shalby Limited</t>
  </si>
  <si>
    <t>SHALBY LIMITED EMPLOYEES WELFARE TRUST</t>
  </si>
  <si>
    <t>BIRLATYRE</t>
  </si>
  <si>
    <t>Birla Tyres Limited</t>
  </si>
  <si>
    <t>INDUSIND BANK LTD CLIENT A/C</t>
  </si>
  <si>
    <t>CHRISTOPHER ROBIN SELVARAJ</t>
  </si>
  <si>
    <t>DYNPRO-RE</t>
  </si>
  <si>
    <t>Dynemic Products Limited</t>
  </si>
  <si>
    <t>MOLECULE VENTURES LIMITED LIABILITY PARTNERSHIP</t>
  </si>
  <si>
    <t>RAJNISH MUDGAL</t>
  </si>
  <si>
    <t>PRADYUMNA SINGH PUNDIR</t>
  </si>
  <si>
    <t>PREETI AGGARWAL</t>
  </si>
  <si>
    <t>PREETI JAIN</t>
  </si>
  <si>
    <t>SHALBY MEDICOS TRUST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</si>
</sst>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7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2" fillId="12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16" fontId="32" fillId="6" borderId="5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/>
    </xf>
    <xf numFmtId="0" fontId="0" fillId="21" borderId="21" xfId="0" applyFont="1" applyFill="1" applyBorder="1" applyAlignment="1"/>
    <xf numFmtId="0" fontId="1" fillId="0" borderId="23" xfId="0" applyFont="1" applyBorder="1"/>
    <xf numFmtId="2" fontId="1" fillId="0" borderId="23" xfId="0" applyNumberFormat="1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20" borderId="23" xfId="0" applyFont="1" applyFill="1" applyBorder="1"/>
    <xf numFmtId="16" fontId="32" fillId="18" borderId="2" xfId="0" applyNumberFormat="1" applyFont="1" applyFill="1" applyBorder="1" applyAlignment="1">
      <alignment horizontal="center" vertical="center"/>
    </xf>
    <xf numFmtId="16" fontId="33" fillId="6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44712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44712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4" t="s">
        <v>16</v>
      </c>
      <c r="B9" s="466" t="s">
        <v>17</v>
      </c>
      <c r="C9" s="466" t="s">
        <v>18</v>
      </c>
      <c r="D9" s="466" t="s">
        <v>19</v>
      </c>
      <c r="E9" s="23" t="s">
        <v>20</v>
      </c>
      <c r="F9" s="23" t="s">
        <v>21</v>
      </c>
      <c r="G9" s="461" t="s">
        <v>22</v>
      </c>
      <c r="H9" s="462"/>
      <c r="I9" s="463"/>
      <c r="J9" s="461" t="s">
        <v>23</v>
      </c>
      <c r="K9" s="462"/>
      <c r="L9" s="463"/>
      <c r="M9" s="23"/>
      <c r="N9" s="24"/>
      <c r="O9" s="24"/>
      <c r="P9" s="24"/>
    </row>
    <row r="10" spans="1:16" ht="59.25" customHeight="1">
      <c r="A10" s="465"/>
      <c r="B10" s="467"/>
      <c r="C10" s="467"/>
      <c r="D10" s="46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16643.45</v>
      </c>
      <c r="F11" s="32">
        <v>16592.833333333332</v>
      </c>
      <c r="G11" s="33">
        <v>16511.666666666664</v>
      </c>
      <c r="H11" s="33">
        <v>16379.883333333331</v>
      </c>
      <c r="I11" s="33">
        <v>16298.716666666664</v>
      </c>
      <c r="J11" s="33">
        <v>16724.616666666665</v>
      </c>
      <c r="K11" s="33">
        <v>16805.783333333329</v>
      </c>
      <c r="L11" s="33">
        <v>16937.566666666666</v>
      </c>
      <c r="M11" s="34">
        <v>16674</v>
      </c>
      <c r="N11" s="34">
        <v>16461.05</v>
      </c>
      <c r="O11" s="35">
        <v>13180350</v>
      </c>
      <c r="P11" s="36">
        <v>2.8349067644534601E-2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35880.35</v>
      </c>
      <c r="F12" s="37">
        <v>35934.700000000004</v>
      </c>
      <c r="G12" s="38">
        <v>35736.650000000009</v>
      </c>
      <c r="H12" s="38">
        <v>35592.950000000004</v>
      </c>
      <c r="I12" s="38">
        <v>35394.900000000009</v>
      </c>
      <c r="J12" s="38">
        <v>36078.400000000009</v>
      </c>
      <c r="K12" s="38">
        <v>36276.450000000012</v>
      </c>
      <c r="L12" s="38">
        <v>36420.150000000009</v>
      </c>
      <c r="M12" s="28">
        <v>36132.75</v>
      </c>
      <c r="N12" s="28">
        <v>35791</v>
      </c>
      <c r="O12" s="39">
        <v>2550525</v>
      </c>
      <c r="P12" s="40">
        <v>2.702947571877265E-2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16610.55</v>
      </c>
      <c r="F13" s="37">
        <v>16448.350000000002</v>
      </c>
      <c r="G13" s="38">
        <v>15962.200000000004</v>
      </c>
      <c r="H13" s="38">
        <v>15313.850000000002</v>
      </c>
      <c r="I13" s="38">
        <v>14827.700000000004</v>
      </c>
      <c r="J13" s="38">
        <v>17096.700000000004</v>
      </c>
      <c r="K13" s="38">
        <v>17582.850000000006</v>
      </c>
      <c r="L13" s="38">
        <v>18231.200000000004</v>
      </c>
      <c r="M13" s="28">
        <v>16934.5</v>
      </c>
      <c r="N13" s="28">
        <v>15800</v>
      </c>
      <c r="O13" s="39">
        <v>4840</v>
      </c>
      <c r="P13" s="40">
        <v>7.0796460176991149E-2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6832.5</v>
      </c>
      <c r="F14" s="37">
        <v>6811.7166666666672</v>
      </c>
      <c r="G14" s="38">
        <v>6790.9333333333343</v>
      </c>
      <c r="H14" s="38">
        <v>6749.3666666666668</v>
      </c>
      <c r="I14" s="38">
        <v>6728.5833333333339</v>
      </c>
      <c r="J14" s="38">
        <v>6853.2833333333347</v>
      </c>
      <c r="K14" s="38">
        <v>6874.0666666666675</v>
      </c>
      <c r="L14" s="38">
        <v>6915.633333333335</v>
      </c>
      <c r="M14" s="28">
        <v>6832.5</v>
      </c>
      <c r="N14" s="28">
        <v>6770.15</v>
      </c>
      <c r="O14" s="39">
        <v>2550</v>
      </c>
      <c r="P14" s="40">
        <v>-8.1081081081081086E-2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814.45</v>
      </c>
      <c r="F15" s="37">
        <v>801.85</v>
      </c>
      <c r="G15" s="38">
        <v>781.15000000000009</v>
      </c>
      <c r="H15" s="38">
        <v>747.85</v>
      </c>
      <c r="I15" s="38">
        <v>727.15000000000009</v>
      </c>
      <c r="J15" s="38">
        <v>835.15000000000009</v>
      </c>
      <c r="K15" s="38">
        <v>855.85000000000014</v>
      </c>
      <c r="L15" s="38">
        <v>889.15000000000009</v>
      </c>
      <c r="M15" s="28">
        <v>822.55</v>
      </c>
      <c r="N15" s="28">
        <v>768.55</v>
      </c>
      <c r="O15" s="39">
        <v>2471800</v>
      </c>
      <c r="P15" s="40">
        <v>-9.1993185689948891E-3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2377.35</v>
      </c>
      <c r="F16" s="37">
        <v>2347.8333333333335</v>
      </c>
      <c r="G16" s="38">
        <v>2308.7666666666669</v>
      </c>
      <c r="H16" s="38">
        <v>2240.1833333333334</v>
      </c>
      <c r="I16" s="38">
        <v>2201.1166666666668</v>
      </c>
      <c r="J16" s="38">
        <v>2416.416666666667</v>
      </c>
      <c r="K16" s="38">
        <v>2455.4833333333336</v>
      </c>
      <c r="L16" s="38">
        <v>2524.0666666666671</v>
      </c>
      <c r="M16" s="28">
        <v>2386.9</v>
      </c>
      <c r="N16" s="28">
        <v>2279.25</v>
      </c>
      <c r="O16" s="39">
        <v>503250</v>
      </c>
      <c r="P16" s="40">
        <v>0.2928709055876686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17968.150000000001</v>
      </c>
      <c r="F17" s="37">
        <v>18041.866666666669</v>
      </c>
      <c r="G17" s="38">
        <v>17809.233333333337</v>
      </c>
      <c r="H17" s="38">
        <v>17650.316666666669</v>
      </c>
      <c r="I17" s="38">
        <v>17417.683333333338</v>
      </c>
      <c r="J17" s="38">
        <v>18200.783333333336</v>
      </c>
      <c r="K17" s="38">
        <v>18433.416666666668</v>
      </c>
      <c r="L17" s="38">
        <v>18592.333333333336</v>
      </c>
      <c r="M17" s="28">
        <v>18274.5</v>
      </c>
      <c r="N17" s="28">
        <v>17882.95</v>
      </c>
      <c r="O17" s="39">
        <v>25785</v>
      </c>
      <c r="P17" s="40">
        <v>2.8520143597925807E-2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104.6</v>
      </c>
      <c r="F18" s="37">
        <v>103.56666666666668</v>
      </c>
      <c r="G18" s="38">
        <v>101.93333333333335</v>
      </c>
      <c r="H18" s="38">
        <v>99.26666666666668</v>
      </c>
      <c r="I18" s="38">
        <v>97.633333333333354</v>
      </c>
      <c r="J18" s="38">
        <v>106.23333333333335</v>
      </c>
      <c r="K18" s="38">
        <v>107.86666666666667</v>
      </c>
      <c r="L18" s="38">
        <v>110.53333333333335</v>
      </c>
      <c r="M18" s="28">
        <v>105.2</v>
      </c>
      <c r="N18" s="28">
        <v>100.9</v>
      </c>
      <c r="O18" s="39">
        <v>19778400</v>
      </c>
      <c r="P18" s="40">
        <v>1.0556004046638531E-2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271.5</v>
      </c>
      <c r="F19" s="37">
        <v>268.73333333333329</v>
      </c>
      <c r="G19" s="38">
        <v>265.16666666666657</v>
      </c>
      <c r="H19" s="38">
        <v>258.83333333333326</v>
      </c>
      <c r="I19" s="38">
        <v>255.26666666666654</v>
      </c>
      <c r="J19" s="38">
        <v>275.06666666666661</v>
      </c>
      <c r="K19" s="38">
        <v>278.63333333333333</v>
      </c>
      <c r="L19" s="38">
        <v>284.96666666666664</v>
      </c>
      <c r="M19" s="28">
        <v>272.3</v>
      </c>
      <c r="N19" s="28">
        <v>262.39999999999998</v>
      </c>
      <c r="O19" s="39">
        <v>11523200</v>
      </c>
      <c r="P19" s="40">
        <v>-6.240744658345674E-2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2216.1999999999998</v>
      </c>
      <c r="F20" s="37">
        <v>2214.2999999999997</v>
      </c>
      <c r="G20" s="38">
        <v>2203.8999999999996</v>
      </c>
      <c r="H20" s="38">
        <v>2191.6</v>
      </c>
      <c r="I20" s="38">
        <v>2181.1999999999998</v>
      </c>
      <c r="J20" s="38">
        <v>2226.5999999999995</v>
      </c>
      <c r="K20" s="38">
        <v>2237</v>
      </c>
      <c r="L20" s="38">
        <v>2249.2999999999993</v>
      </c>
      <c r="M20" s="28">
        <v>2224.6999999999998</v>
      </c>
      <c r="N20" s="28">
        <v>2202</v>
      </c>
      <c r="O20" s="39">
        <v>2339500</v>
      </c>
      <c r="P20" s="40">
        <v>4.4652824291136414E-2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2173</v>
      </c>
      <c r="F21" s="37">
        <v>2152.65</v>
      </c>
      <c r="G21" s="38">
        <v>2125.3000000000002</v>
      </c>
      <c r="H21" s="38">
        <v>2077.6</v>
      </c>
      <c r="I21" s="38">
        <v>2050.25</v>
      </c>
      <c r="J21" s="38">
        <v>2200.3500000000004</v>
      </c>
      <c r="K21" s="38">
        <v>2227.6999999999998</v>
      </c>
      <c r="L21" s="38">
        <v>2275.4000000000005</v>
      </c>
      <c r="M21" s="28">
        <v>2180</v>
      </c>
      <c r="N21" s="28">
        <v>2104.9499999999998</v>
      </c>
      <c r="O21" s="39">
        <v>20252500</v>
      </c>
      <c r="P21" s="40">
        <v>-8.1405101386353542E-4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736.7</v>
      </c>
      <c r="F22" s="37">
        <v>728.83333333333337</v>
      </c>
      <c r="G22" s="38">
        <v>718.51666666666677</v>
      </c>
      <c r="H22" s="38">
        <v>700.33333333333337</v>
      </c>
      <c r="I22" s="38">
        <v>690.01666666666677</v>
      </c>
      <c r="J22" s="38">
        <v>747.01666666666677</v>
      </c>
      <c r="K22" s="38">
        <v>757.33333333333337</v>
      </c>
      <c r="L22" s="38">
        <v>775.51666666666677</v>
      </c>
      <c r="M22" s="28">
        <v>739.15</v>
      </c>
      <c r="N22" s="28">
        <v>710.65</v>
      </c>
      <c r="O22" s="39">
        <v>77430000</v>
      </c>
      <c r="P22" s="40">
        <v>3.5805129368306791E-3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3073.05</v>
      </c>
      <c r="F23" s="37">
        <v>3070.4666666666667</v>
      </c>
      <c r="G23" s="38">
        <v>3049.9333333333334</v>
      </c>
      <c r="H23" s="38">
        <v>3026.8166666666666</v>
      </c>
      <c r="I23" s="38">
        <v>3006.2833333333333</v>
      </c>
      <c r="J23" s="38">
        <v>3093.5833333333335</v>
      </c>
      <c r="K23" s="38">
        <v>3114.1166666666672</v>
      </c>
      <c r="L23" s="38">
        <v>3137.2333333333336</v>
      </c>
      <c r="M23" s="28">
        <v>3091</v>
      </c>
      <c r="N23" s="28">
        <v>3047.35</v>
      </c>
      <c r="O23" s="39">
        <v>192000</v>
      </c>
      <c r="P23" s="40">
        <v>-8.2217973231357558E-2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506.15</v>
      </c>
      <c r="F24" s="37">
        <v>504.56666666666661</v>
      </c>
      <c r="G24" s="38">
        <v>501.18333333333322</v>
      </c>
      <c r="H24" s="38">
        <v>496.21666666666664</v>
      </c>
      <c r="I24" s="38">
        <v>492.83333333333326</v>
      </c>
      <c r="J24" s="38">
        <v>509.53333333333319</v>
      </c>
      <c r="K24" s="38">
        <v>512.91666666666663</v>
      </c>
      <c r="L24" s="38">
        <v>517.88333333333321</v>
      </c>
      <c r="M24" s="28">
        <v>507.95</v>
      </c>
      <c r="N24" s="28">
        <v>499.6</v>
      </c>
      <c r="O24" s="39">
        <v>6582000</v>
      </c>
      <c r="P24" s="40">
        <v>5.6531703590527119E-3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372.95</v>
      </c>
      <c r="F25" s="37">
        <v>371.33333333333331</v>
      </c>
      <c r="G25" s="38">
        <v>368.96666666666664</v>
      </c>
      <c r="H25" s="38">
        <v>364.98333333333335</v>
      </c>
      <c r="I25" s="38">
        <v>362.61666666666667</v>
      </c>
      <c r="J25" s="38">
        <v>375.31666666666661</v>
      </c>
      <c r="K25" s="38">
        <v>377.68333333333328</v>
      </c>
      <c r="L25" s="38">
        <v>381.66666666666657</v>
      </c>
      <c r="M25" s="28">
        <v>373.7</v>
      </c>
      <c r="N25" s="28">
        <v>367.35</v>
      </c>
      <c r="O25" s="39">
        <v>49196400</v>
      </c>
      <c r="P25" s="40">
        <v>2.3984214502925438E-2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738.45</v>
      </c>
      <c r="F26" s="37">
        <v>738.15</v>
      </c>
      <c r="G26" s="38">
        <v>733</v>
      </c>
      <c r="H26" s="38">
        <v>727.55000000000007</v>
      </c>
      <c r="I26" s="38">
        <v>722.40000000000009</v>
      </c>
      <c r="J26" s="38">
        <v>743.59999999999991</v>
      </c>
      <c r="K26" s="38">
        <v>748.74999999999977</v>
      </c>
      <c r="L26" s="38">
        <v>754.19999999999982</v>
      </c>
      <c r="M26" s="28">
        <v>743.3</v>
      </c>
      <c r="N26" s="28">
        <v>732.7</v>
      </c>
      <c r="O26" s="39">
        <v>1215200</v>
      </c>
      <c r="P26" s="40">
        <v>1.1655011655011656E-2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3890.45</v>
      </c>
      <c r="F27" s="37">
        <v>3876.2666666666664</v>
      </c>
      <c r="G27" s="38">
        <v>3835.7833333333328</v>
      </c>
      <c r="H27" s="38">
        <v>3781.1166666666663</v>
      </c>
      <c r="I27" s="38">
        <v>3740.6333333333328</v>
      </c>
      <c r="J27" s="38">
        <v>3930.9333333333329</v>
      </c>
      <c r="K27" s="38">
        <v>3971.4166666666665</v>
      </c>
      <c r="L27" s="38">
        <v>4026.083333333333</v>
      </c>
      <c r="M27" s="28">
        <v>3916.75</v>
      </c>
      <c r="N27" s="28">
        <v>3821.6</v>
      </c>
      <c r="O27" s="39">
        <v>2109375</v>
      </c>
      <c r="P27" s="40">
        <v>-5.0472653612424034E-2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220.05</v>
      </c>
      <c r="F28" s="37">
        <v>218.95000000000002</v>
      </c>
      <c r="G28" s="38">
        <v>217.10000000000002</v>
      </c>
      <c r="H28" s="38">
        <v>214.15</v>
      </c>
      <c r="I28" s="38">
        <v>212.3</v>
      </c>
      <c r="J28" s="38">
        <v>221.90000000000003</v>
      </c>
      <c r="K28" s="38">
        <v>223.75</v>
      </c>
      <c r="L28" s="38">
        <v>226.70000000000005</v>
      </c>
      <c r="M28" s="28">
        <v>220.8</v>
      </c>
      <c r="N28" s="28">
        <v>216</v>
      </c>
      <c r="O28" s="39">
        <v>14928000</v>
      </c>
      <c r="P28" s="40">
        <v>8.8879973740836643E-2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139.85</v>
      </c>
      <c r="F29" s="37">
        <v>140.38333333333333</v>
      </c>
      <c r="G29" s="38">
        <v>138.36666666666665</v>
      </c>
      <c r="H29" s="38">
        <v>136.88333333333333</v>
      </c>
      <c r="I29" s="38">
        <v>134.86666666666665</v>
      </c>
      <c r="J29" s="38">
        <v>141.86666666666665</v>
      </c>
      <c r="K29" s="38">
        <v>143.8833333333333</v>
      </c>
      <c r="L29" s="38">
        <v>145.36666666666665</v>
      </c>
      <c r="M29" s="28">
        <v>142.4</v>
      </c>
      <c r="N29" s="28">
        <v>138.9</v>
      </c>
      <c r="O29" s="39">
        <v>33248500</v>
      </c>
      <c r="P29" s="40">
        <v>7.7502673623489005E-2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2838.45</v>
      </c>
      <c r="F30" s="37">
        <v>2842.0499999999997</v>
      </c>
      <c r="G30" s="38">
        <v>2807.5499999999993</v>
      </c>
      <c r="H30" s="38">
        <v>2776.6499999999996</v>
      </c>
      <c r="I30" s="38">
        <v>2742.1499999999992</v>
      </c>
      <c r="J30" s="38">
        <v>2872.9499999999994</v>
      </c>
      <c r="K30" s="38">
        <v>2907.4500000000003</v>
      </c>
      <c r="L30" s="38">
        <v>2938.3499999999995</v>
      </c>
      <c r="M30" s="28">
        <v>2876.55</v>
      </c>
      <c r="N30" s="28">
        <v>2811.15</v>
      </c>
      <c r="O30" s="39">
        <v>6553500</v>
      </c>
      <c r="P30" s="40">
        <v>3.4482758620689655E-2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1698.15</v>
      </c>
      <c r="F31" s="37">
        <v>1705.6500000000003</v>
      </c>
      <c r="G31" s="38">
        <v>1676.3500000000006</v>
      </c>
      <c r="H31" s="38">
        <v>1654.5500000000002</v>
      </c>
      <c r="I31" s="38">
        <v>1625.2500000000005</v>
      </c>
      <c r="J31" s="38">
        <v>1727.4500000000007</v>
      </c>
      <c r="K31" s="38">
        <v>1756.7500000000005</v>
      </c>
      <c r="L31" s="38">
        <v>1778.5500000000009</v>
      </c>
      <c r="M31" s="28">
        <v>1734.95</v>
      </c>
      <c r="N31" s="28">
        <v>1683.85</v>
      </c>
      <c r="O31" s="39">
        <v>766700</v>
      </c>
      <c r="P31" s="40">
        <v>0.17142857142857143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8381.65</v>
      </c>
      <c r="F32" s="37">
        <v>8253.0999999999985</v>
      </c>
      <c r="G32" s="38">
        <v>8109.3999999999978</v>
      </c>
      <c r="H32" s="38">
        <v>7837.15</v>
      </c>
      <c r="I32" s="38">
        <v>7693.4499999999989</v>
      </c>
      <c r="J32" s="38">
        <v>8525.3499999999967</v>
      </c>
      <c r="K32" s="38">
        <v>8669.0499999999975</v>
      </c>
      <c r="L32" s="38">
        <v>8941.2999999999956</v>
      </c>
      <c r="M32" s="28">
        <v>8396.7999999999993</v>
      </c>
      <c r="N32" s="28">
        <v>7980.85</v>
      </c>
      <c r="O32" s="39">
        <v>101550</v>
      </c>
      <c r="P32" s="40">
        <v>-8.9441829186281102E-2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1287.9000000000001</v>
      </c>
      <c r="F33" s="37">
        <v>1291.2166666666667</v>
      </c>
      <c r="G33" s="38">
        <v>1273.9333333333334</v>
      </c>
      <c r="H33" s="38">
        <v>1259.9666666666667</v>
      </c>
      <c r="I33" s="38">
        <v>1242.6833333333334</v>
      </c>
      <c r="J33" s="38">
        <v>1305.1833333333334</v>
      </c>
      <c r="K33" s="38">
        <v>1322.4666666666667</v>
      </c>
      <c r="L33" s="38">
        <v>1336.4333333333334</v>
      </c>
      <c r="M33" s="28">
        <v>1308.5</v>
      </c>
      <c r="N33" s="28">
        <v>1277.25</v>
      </c>
      <c r="O33" s="39">
        <v>2479500</v>
      </c>
      <c r="P33" s="40">
        <v>7.3126142595978062E-3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528.5</v>
      </c>
      <c r="F34" s="37">
        <v>528.9666666666667</v>
      </c>
      <c r="G34" s="38">
        <v>520.03333333333342</v>
      </c>
      <c r="H34" s="38">
        <v>511.56666666666672</v>
      </c>
      <c r="I34" s="38">
        <v>502.63333333333344</v>
      </c>
      <c r="J34" s="38">
        <v>537.43333333333339</v>
      </c>
      <c r="K34" s="38">
        <v>546.36666666666679</v>
      </c>
      <c r="L34" s="38">
        <v>554.83333333333337</v>
      </c>
      <c r="M34" s="28">
        <v>537.9</v>
      </c>
      <c r="N34" s="28">
        <v>520.5</v>
      </c>
      <c r="O34" s="39">
        <v>16097250</v>
      </c>
      <c r="P34" s="40">
        <v>1.5711513889546166E-2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694.4</v>
      </c>
      <c r="F35" s="37">
        <v>694.75</v>
      </c>
      <c r="G35" s="38">
        <v>690.15</v>
      </c>
      <c r="H35" s="38">
        <v>685.9</v>
      </c>
      <c r="I35" s="38">
        <v>681.3</v>
      </c>
      <c r="J35" s="38">
        <v>699</v>
      </c>
      <c r="K35" s="38">
        <v>703.59999999999991</v>
      </c>
      <c r="L35" s="38">
        <v>707.85</v>
      </c>
      <c r="M35" s="28">
        <v>699.35</v>
      </c>
      <c r="N35" s="28">
        <v>690.5</v>
      </c>
      <c r="O35" s="39">
        <v>57628800</v>
      </c>
      <c r="P35" s="40">
        <v>-3.9614227937363891E-3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3726.4</v>
      </c>
      <c r="F36" s="37">
        <v>3719.9833333333336</v>
      </c>
      <c r="G36" s="38">
        <v>3686.5666666666671</v>
      </c>
      <c r="H36" s="38">
        <v>3646.7333333333336</v>
      </c>
      <c r="I36" s="38">
        <v>3613.3166666666671</v>
      </c>
      <c r="J36" s="38">
        <v>3759.8166666666671</v>
      </c>
      <c r="K36" s="38">
        <v>3793.2333333333331</v>
      </c>
      <c r="L36" s="38">
        <v>3833.0666666666671</v>
      </c>
      <c r="M36" s="28">
        <v>3753.4</v>
      </c>
      <c r="N36" s="28">
        <v>3680.15</v>
      </c>
      <c r="O36" s="39">
        <v>2564500</v>
      </c>
      <c r="P36" s="40">
        <v>-2.0902930228118736E-2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12967.35</v>
      </c>
      <c r="F37" s="37">
        <v>12960.700000000003</v>
      </c>
      <c r="G37" s="38">
        <v>12863.850000000006</v>
      </c>
      <c r="H37" s="38">
        <v>12760.350000000004</v>
      </c>
      <c r="I37" s="38">
        <v>12663.500000000007</v>
      </c>
      <c r="J37" s="38">
        <v>13064.200000000004</v>
      </c>
      <c r="K37" s="38">
        <v>13161.05</v>
      </c>
      <c r="L37" s="38">
        <v>13264.550000000003</v>
      </c>
      <c r="M37" s="28">
        <v>13057.55</v>
      </c>
      <c r="N37" s="28">
        <v>12857.2</v>
      </c>
      <c r="O37" s="39">
        <v>1085950</v>
      </c>
      <c r="P37" s="40">
        <v>2.5690672963400236E-2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6093.95</v>
      </c>
      <c r="F38" s="37">
        <v>6079.9833333333327</v>
      </c>
      <c r="G38" s="38">
        <v>6045.866666666665</v>
      </c>
      <c r="H38" s="38">
        <v>5997.7833333333319</v>
      </c>
      <c r="I38" s="38">
        <v>5963.6666666666642</v>
      </c>
      <c r="J38" s="38">
        <v>6128.0666666666657</v>
      </c>
      <c r="K38" s="38">
        <v>6162.1833333333325</v>
      </c>
      <c r="L38" s="38">
        <v>6210.2666666666664</v>
      </c>
      <c r="M38" s="28">
        <v>6114.1</v>
      </c>
      <c r="N38" s="28">
        <v>6031.9</v>
      </c>
      <c r="O38" s="39">
        <v>5324125</v>
      </c>
      <c r="P38" s="40">
        <v>1.6248329833937775E-2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2281.85</v>
      </c>
      <c r="F39" s="37">
        <v>2276.5500000000002</v>
      </c>
      <c r="G39" s="38">
        <v>2250.3500000000004</v>
      </c>
      <c r="H39" s="38">
        <v>2218.8500000000004</v>
      </c>
      <c r="I39" s="38">
        <v>2192.6500000000005</v>
      </c>
      <c r="J39" s="38">
        <v>2308.0500000000002</v>
      </c>
      <c r="K39" s="38">
        <v>2334.25</v>
      </c>
      <c r="L39" s="38">
        <v>2365.75</v>
      </c>
      <c r="M39" s="28">
        <v>2302.75</v>
      </c>
      <c r="N39" s="28">
        <v>2245.0500000000002</v>
      </c>
      <c r="O39" s="39">
        <v>1282000</v>
      </c>
      <c r="P39" s="40">
        <v>2.1269815980243766E-2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402.45</v>
      </c>
      <c r="F40" s="37">
        <v>401.91666666666669</v>
      </c>
      <c r="G40" s="38">
        <v>396.13333333333338</v>
      </c>
      <c r="H40" s="38">
        <v>389.81666666666672</v>
      </c>
      <c r="I40" s="38">
        <v>384.03333333333342</v>
      </c>
      <c r="J40" s="38">
        <v>408.23333333333335</v>
      </c>
      <c r="K40" s="38">
        <v>414.01666666666665</v>
      </c>
      <c r="L40" s="38">
        <v>420.33333333333331</v>
      </c>
      <c r="M40" s="28">
        <v>407.7</v>
      </c>
      <c r="N40" s="28">
        <v>395.6</v>
      </c>
      <c r="O40" s="39">
        <v>6635200</v>
      </c>
      <c r="P40" s="40">
        <v>4.8546144121365362E-2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328.05</v>
      </c>
      <c r="F41" s="37">
        <v>327.56666666666666</v>
      </c>
      <c r="G41" s="38">
        <v>324.48333333333335</v>
      </c>
      <c r="H41" s="38">
        <v>320.91666666666669</v>
      </c>
      <c r="I41" s="38">
        <v>317.83333333333337</v>
      </c>
      <c r="J41" s="38">
        <v>331.13333333333333</v>
      </c>
      <c r="K41" s="38">
        <v>334.2166666666667</v>
      </c>
      <c r="L41" s="38">
        <v>337.7833333333333</v>
      </c>
      <c r="M41" s="28">
        <v>330.65</v>
      </c>
      <c r="N41" s="28">
        <v>324</v>
      </c>
      <c r="O41" s="39">
        <v>36928800</v>
      </c>
      <c r="P41" s="40">
        <v>-1.1684518013631937E-3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99.95</v>
      </c>
      <c r="F42" s="37">
        <v>99.416666666666671</v>
      </c>
      <c r="G42" s="38">
        <v>98.433333333333337</v>
      </c>
      <c r="H42" s="38">
        <v>96.916666666666671</v>
      </c>
      <c r="I42" s="38">
        <v>95.933333333333337</v>
      </c>
      <c r="J42" s="38">
        <v>100.93333333333334</v>
      </c>
      <c r="K42" s="38">
        <v>101.91666666666666</v>
      </c>
      <c r="L42" s="38">
        <v>103.43333333333334</v>
      </c>
      <c r="M42" s="28">
        <v>100.4</v>
      </c>
      <c r="N42" s="28">
        <v>97.9</v>
      </c>
      <c r="O42" s="39">
        <v>103972050</v>
      </c>
      <c r="P42" s="40">
        <v>-1.6851092512497894E-3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1894.7</v>
      </c>
      <c r="F43" s="37">
        <v>1872.4166666666667</v>
      </c>
      <c r="G43" s="38">
        <v>1840.9833333333336</v>
      </c>
      <c r="H43" s="38">
        <v>1787.2666666666669</v>
      </c>
      <c r="I43" s="38">
        <v>1755.8333333333337</v>
      </c>
      <c r="J43" s="38">
        <v>1926.1333333333334</v>
      </c>
      <c r="K43" s="38">
        <v>1957.5666666666664</v>
      </c>
      <c r="L43" s="38">
        <v>2011.2833333333333</v>
      </c>
      <c r="M43" s="28">
        <v>1903.85</v>
      </c>
      <c r="N43" s="28">
        <v>1818.7</v>
      </c>
      <c r="O43" s="39">
        <v>1449250</v>
      </c>
      <c r="P43" s="40">
        <v>4.0679304897314375E-2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231.55</v>
      </c>
      <c r="F44" s="37">
        <v>232.36666666666667</v>
      </c>
      <c r="G44" s="38">
        <v>228.78333333333336</v>
      </c>
      <c r="H44" s="38">
        <v>226.01666666666668</v>
      </c>
      <c r="I44" s="38">
        <v>222.43333333333337</v>
      </c>
      <c r="J44" s="38">
        <v>235.13333333333335</v>
      </c>
      <c r="K44" s="38">
        <v>238.71666666666667</v>
      </c>
      <c r="L44" s="38">
        <v>241.48333333333335</v>
      </c>
      <c r="M44" s="28">
        <v>235.95</v>
      </c>
      <c r="N44" s="28">
        <v>229.6</v>
      </c>
      <c r="O44" s="39">
        <v>27857800</v>
      </c>
      <c r="P44" s="40">
        <v>2.1457433468022851E-2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605.25</v>
      </c>
      <c r="F45" s="37">
        <v>598.73333333333335</v>
      </c>
      <c r="G45" s="38">
        <v>588.06666666666672</v>
      </c>
      <c r="H45" s="38">
        <v>570.88333333333333</v>
      </c>
      <c r="I45" s="38">
        <v>560.2166666666667</v>
      </c>
      <c r="J45" s="38">
        <v>615.91666666666674</v>
      </c>
      <c r="K45" s="38">
        <v>626.58333333333326</v>
      </c>
      <c r="L45" s="38">
        <v>643.76666666666677</v>
      </c>
      <c r="M45" s="28">
        <v>609.4</v>
      </c>
      <c r="N45" s="28">
        <v>581.54999999999995</v>
      </c>
      <c r="O45" s="39">
        <v>5889400</v>
      </c>
      <c r="P45" s="40">
        <v>-1.9772976931526912E-2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684.6</v>
      </c>
      <c r="F46" s="37">
        <v>682.48333333333323</v>
      </c>
      <c r="G46" s="38">
        <v>677.96666666666647</v>
      </c>
      <c r="H46" s="38">
        <v>671.33333333333326</v>
      </c>
      <c r="I46" s="38">
        <v>666.81666666666649</v>
      </c>
      <c r="J46" s="38">
        <v>689.11666666666645</v>
      </c>
      <c r="K46" s="38">
        <v>693.6333333333331</v>
      </c>
      <c r="L46" s="38">
        <v>700.26666666666642</v>
      </c>
      <c r="M46" s="28">
        <v>687</v>
      </c>
      <c r="N46" s="28">
        <v>675.85</v>
      </c>
      <c r="O46" s="39">
        <v>6043250</v>
      </c>
      <c r="P46" s="40">
        <v>2.2243836427453801E-2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701.15</v>
      </c>
      <c r="F47" s="37">
        <v>695.98333333333323</v>
      </c>
      <c r="G47" s="38">
        <v>686.16666666666652</v>
      </c>
      <c r="H47" s="38">
        <v>671.18333333333328</v>
      </c>
      <c r="I47" s="38">
        <v>661.36666666666656</v>
      </c>
      <c r="J47" s="38">
        <v>710.96666666666647</v>
      </c>
      <c r="K47" s="38">
        <v>720.7833333333333</v>
      </c>
      <c r="L47" s="38">
        <v>735.76666666666642</v>
      </c>
      <c r="M47" s="28">
        <v>705.8</v>
      </c>
      <c r="N47" s="28">
        <v>681</v>
      </c>
      <c r="O47" s="39">
        <v>59876600</v>
      </c>
      <c r="P47" s="40">
        <v>3.6559493462708662E-2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51.8</v>
      </c>
      <c r="F48" s="37">
        <v>51.816666666666663</v>
      </c>
      <c r="G48" s="38">
        <v>51.383333333333326</v>
      </c>
      <c r="H48" s="38">
        <v>50.966666666666661</v>
      </c>
      <c r="I48" s="38">
        <v>50.533333333333324</v>
      </c>
      <c r="J48" s="38">
        <v>52.233333333333327</v>
      </c>
      <c r="K48" s="38">
        <v>52.666666666666664</v>
      </c>
      <c r="L48" s="38">
        <v>53.083333333333329</v>
      </c>
      <c r="M48" s="28">
        <v>52.25</v>
      </c>
      <c r="N48" s="28">
        <v>51.4</v>
      </c>
      <c r="O48" s="39">
        <v>96904500</v>
      </c>
      <c r="P48" s="40">
        <v>2.8300835654596099E-2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334.45</v>
      </c>
      <c r="F49" s="37">
        <v>335.61666666666667</v>
      </c>
      <c r="G49" s="38">
        <v>330.93333333333334</v>
      </c>
      <c r="H49" s="38">
        <v>327.41666666666669</v>
      </c>
      <c r="I49" s="38">
        <v>322.73333333333335</v>
      </c>
      <c r="J49" s="38">
        <v>339.13333333333333</v>
      </c>
      <c r="K49" s="38">
        <v>343.81666666666672</v>
      </c>
      <c r="L49" s="38">
        <v>347.33333333333331</v>
      </c>
      <c r="M49" s="28">
        <v>340.3</v>
      </c>
      <c r="N49" s="28">
        <v>332.1</v>
      </c>
      <c r="O49" s="39">
        <v>12098000</v>
      </c>
      <c r="P49" s="40">
        <v>2.8549080954243255E-2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14492.95</v>
      </c>
      <c r="F50" s="37">
        <v>14450.616666666667</v>
      </c>
      <c r="G50" s="38">
        <v>14326.233333333334</v>
      </c>
      <c r="H50" s="38">
        <v>14159.516666666666</v>
      </c>
      <c r="I50" s="38">
        <v>14035.133333333333</v>
      </c>
      <c r="J50" s="38">
        <v>14617.333333333334</v>
      </c>
      <c r="K50" s="38">
        <v>14741.716666666669</v>
      </c>
      <c r="L50" s="38">
        <v>14908.433333333334</v>
      </c>
      <c r="M50" s="28">
        <v>14575</v>
      </c>
      <c r="N50" s="28">
        <v>14283.9</v>
      </c>
      <c r="O50" s="39">
        <v>105700</v>
      </c>
      <c r="P50" s="40">
        <v>1.5857760691975011E-2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329.95</v>
      </c>
      <c r="F51" s="37">
        <v>328.0333333333333</v>
      </c>
      <c r="G51" s="38">
        <v>324.21666666666658</v>
      </c>
      <c r="H51" s="38">
        <v>318.48333333333329</v>
      </c>
      <c r="I51" s="38">
        <v>314.66666666666657</v>
      </c>
      <c r="J51" s="38">
        <v>333.76666666666659</v>
      </c>
      <c r="K51" s="38">
        <v>337.58333333333331</v>
      </c>
      <c r="L51" s="38">
        <v>343.31666666666661</v>
      </c>
      <c r="M51" s="28">
        <v>331.85</v>
      </c>
      <c r="N51" s="28">
        <v>322.3</v>
      </c>
      <c r="O51" s="39">
        <v>18111600</v>
      </c>
      <c r="P51" s="40">
        <v>2.3913707133407958E-2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3532.45</v>
      </c>
      <c r="F52" s="37">
        <v>3534.1666666666665</v>
      </c>
      <c r="G52" s="38">
        <v>3495.2833333333328</v>
      </c>
      <c r="H52" s="38">
        <v>3458.1166666666663</v>
      </c>
      <c r="I52" s="38">
        <v>3419.2333333333327</v>
      </c>
      <c r="J52" s="38">
        <v>3571.333333333333</v>
      </c>
      <c r="K52" s="38">
        <v>3610.2166666666672</v>
      </c>
      <c r="L52" s="38">
        <v>3647.3833333333332</v>
      </c>
      <c r="M52" s="28">
        <v>3573.05</v>
      </c>
      <c r="N52" s="28">
        <v>3497</v>
      </c>
      <c r="O52" s="39">
        <v>1769600</v>
      </c>
      <c r="P52" s="40">
        <v>8.8939566704675024E-3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374.45</v>
      </c>
      <c r="F53" s="37">
        <v>373.4666666666667</v>
      </c>
      <c r="G53" s="38">
        <v>368.98333333333341</v>
      </c>
      <c r="H53" s="38">
        <v>363.51666666666671</v>
      </c>
      <c r="I53" s="38">
        <v>359.03333333333342</v>
      </c>
      <c r="J53" s="38">
        <v>378.93333333333339</v>
      </c>
      <c r="K53" s="38">
        <v>383.41666666666674</v>
      </c>
      <c r="L53" s="38">
        <v>388.88333333333338</v>
      </c>
      <c r="M53" s="28">
        <v>377.95</v>
      </c>
      <c r="N53" s="28">
        <v>368</v>
      </c>
      <c r="O53" s="39">
        <v>3196700</v>
      </c>
      <c r="P53" s="40">
        <v>-6.0630557801131767E-3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202.6</v>
      </c>
      <c r="F54" s="37">
        <v>199.9666666666667</v>
      </c>
      <c r="G54" s="38">
        <v>196.93333333333339</v>
      </c>
      <c r="H54" s="38">
        <v>191.26666666666671</v>
      </c>
      <c r="I54" s="38">
        <v>188.23333333333341</v>
      </c>
      <c r="J54" s="38">
        <v>205.63333333333338</v>
      </c>
      <c r="K54" s="38">
        <v>208.66666666666669</v>
      </c>
      <c r="L54" s="38">
        <v>214.33333333333337</v>
      </c>
      <c r="M54" s="28">
        <v>203</v>
      </c>
      <c r="N54" s="28">
        <v>194.3</v>
      </c>
      <c r="O54" s="39">
        <v>48176100</v>
      </c>
      <c r="P54" s="40">
        <v>3.1483667847304209E-3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480.9</v>
      </c>
      <c r="F55" s="37">
        <v>479.13333333333338</v>
      </c>
      <c r="G55" s="38">
        <v>472.76666666666677</v>
      </c>
      <c r="H55" s="38">
        <v>464.63333333333338</v>
      </c>
      <c r="I55" s="38">
        <v>458.26666666666677</v>
      </c>
      <c r="J55" s="38">
        <v>487.26666666666677</v>
      </c>
      <c r="K55" s="38">
        <v>493.63333333333344</v>
      </c>
      <c r="L55" s="38">
        <v>501.76666666666677</v>
      </c>
      <c r="M55" s="28">
        <v>485.5</v>
      </c>
      <c r="N55" s="28">
        <v>471</v>
      </c>
      <c r="O55" s="39">
        <v>3193125</v>
      </c>
      <c r="P55" s="40">
        <v>2.8903550109959156E-2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361.95</v>
      </c>
      <c r="F56" s="37">
        <v>360.61666666666662</v>
      </c>
      <c r="G56" s="38">
        <v>357.58333333333326</v>
      </c>
      <c r="H56" s="38">
        <v>353.21666666666664</v>
      </c>
      <c r="I56" s="38">
        <v>350.18333333333328</v>
      </c>
      <c r="J56" s="38">
        <v>364.98333333333323</v>
      </c>
      <c r="K56" s="38">
        <v>368.01666666666665</v>
      </c>
      <c r="L56" s="38">
        <v>372.38333333333321</v>
      </c>
      <c r="M56" s="28">
        <v>363.65</v>
      </c>
      <c r="N56" s="28">
        <v>356.25</v>
      </c>
      <c r="O56" s="39">
        <v>3355500</v>
      </c>
      <c r="P56" s="40">
        <v>1.3428827215756492E-3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675.05</v>
      </c>
      <c r="F57" s="37">
        <v>670.25</v>
      </c>
      <c r="G57" s="38">
        <v>663.8</v>
      </c>
      <c r="H57" s="38">
        <v>652.54999999999995</v>
      </c>
      <c r="I57" s="38">
        <v>646.09999999999991</v>
      </c>
      <c r="J57" s="38">
        <v>681.5</v>
      </c>
      <c r="K57" s="38">
        <v>687.95</v>
      </c>
      <c r="L57" s="38">
        <v>699.2</v>
      </c>
      <c r="M57" s="28">
        <v>676.7</v>
      </c>
      <c r="N57" s="28">
        <v>659</v>
      </c>
      <c r="O57" s="39">
        <v>8105000</v>
      </c>
      <c r="P57" s="40">
        <v>4.5132172791747263E-2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987.2</v>
      </c>
      <c r="F58" s="37">
        <v>983.81666666666661</v>
      </c>
      <c r="G58" s="38">
        <v>973.23333333333323</v>
      </c>
      <c r="H58" s="38">
        <v>959.26666666666665</v>
      </c>
      <c r="I58" s="38">
        <v>948.68333333333328</v>
      </c>
      <c r="J58" s="38">
        <v>997.78333333333319</v>
      </c>
      <c r="K58" s="38">
        <v>1008.3666666666667</v>
      </c>
      <c r="L58" s="38">
        <v>1022.3333333333331</v>
      </c>
      <c r="M58" s="28">
        <v>994.4</v>
      </c>
      <c r="N58" s="28">
        <v>969.85</v>
      </c>
      <c r="O58" s="39">
        <v>8654100</v>
      </c>
      <c r="P58" s="40">
        <v>3.6108949416342413E-2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187.75</v>
      </c>
      <c r="F59" s="37">
        <v>185.73333333333335</v>
      </c>
      <c r="G59" s="38">
        <v>182.9666666666667</v>
      </c>
      <c r="H59" s="38">
        <v>178.18333333333334</v>
      </c>
      <c r="I59" s="38">
        <v>175.41666666666669</v>
      </c>
      <c r="J59" s="38">
        <v>190.51666666666671</v>
      </c>
      <c r="K59" s="38">
        <v>193.28333333333336</v>
      </c>
      <c r="L59" s="38">
        <v>198.06666666666672</v>
      </c>
      <c r="M59" s="28">
        <v>188.5</v>
      </c>
      <c r="N59" s="28">
        <v>180.95</v>
      </c>
      <c r="O59" s="39">
        <v>29610000</v>
      </c>
      <c r="P59" s="40">
        <v>-1.9198664440734557E-2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3903.05</v>
      </c>
      <c r="F60" s="37">
        <v>3861.4333333333329</v>
      </c>
      <c r="G60" s="38">
        <v>3797.9166666666661</v>
      </c>
      <c r="H60" s="38">
        <v>3692.7833333333333</v>
      </c>
      <c r="I60" s="38">
        <v>3629.2666666666664</v>
      </c>
      <c r="J60" s="38">
        <v>3966.5666666666657</v>
      </c>
      <c r="K60" s="38">
        <v>4030.083333333333</v>
      </c>
      <c r="L60" s="38">
        <v>4135.2166666666653</v>
      </c>
      <c r="M60" s="28">
        <v>3924.95</v>
      </c>
      <c r="N60" s="28">
        <v>3756.3</v>
      </c>
      <c r="O60" s="39">
        <v>598700</v>
      </c>
      <c r="P60" s="40">
        <v>2.499571991097415E-2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1614.65</v>
      </c>
      <c r="F61" s="37">
        <v>1611.9333333333334</v>
      </c>
      <c r="G61" s="38">
        <v>1599.4166666666667</v>
      </c>
      <c r="H61" s="38">
        <v>1584.1833333333334</v>
      </c>
      <c r="I61" s="38">
        <v>1571.6666666666667</v>
      </c>
      <c r="J61" s="38">
        <v>1627.1666666666667</v>
      </c>
      <c r="K61" s="38">
        <v>1639.6833333333332</v>
      </c>
      <c r="L61" s="38">
        <v>1654.9166666666667</v>
      </c>
      <c r="M61" s="28">
        <v>1624.45</v>
      </c>
      <c r="N61" s="28">
        <v>1596.7</v>
      </c>
      <c r="O61" s="39">
        <v>2738750</v>
      </c>
      <c r="P61" s="40">
        <v>-6.3492063492063492E-3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661.55</v>
      </c>
      <c r="F62" s="37">
        <v>664.4666666666667</v>
      </c>
      <c r="G62" s="38">
        <v>652.08333333333337</v>
      </c>
      <c r="H62" s="38">
        <v>642.61666666666667</v>
      </c>
      <c r="I62" s="38">
        <v>630.23333333333335</v>
      </c>
      <c r="J62" s="38">
        <v>673.93333333333339</v>
      </c>
      <c r="K62" s="38">
        <v>686.31666666666661</v>
      </c>
      <c r="L62" s="38">
        <v>695.78333333333342</v>
      </c>
      <c r="M62" s="28">
        <v>676.85</v>
      </c>
      <c r="N62" s="28">
        <v>655</v>
      </c>
      <c r="O62" s="39">
        <v>6543000</v>
      </c>
      <c r="P62" s="40">
        <v>-1.586962492751854E-3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949.4</v>
      </c>
      <c r="F63" s="37">
        <v>947.15</v>
      </c>
      <c r="G63" s="38">
        <v>938.34999999999991</v>
      </c>
      <c r="H63" s="38">
        <v>927.3</v>
      </c>
      <c r="I63" s="38">
        <v>918.49999999999989</v>
      </c>
      <c r="J63" s="38">
        <v>958.19999999999993</v>
      </c>
      <c r="K63" s="38">
        <v>966.99999999999989</v>
      </c>
      <c r="L63" s="38">
        <v>978.05</v>
      </c>
      <c r="M63" s="28">
        <v>955.95</v>
      </c>
      <c r="N63" s="28">
        <v>936.1</v>
      </c>
      <c r="O63" s="39">
        <v>1190575</v>
      </c>
      <c r="P63" s="40">
        <v>9.9461339440980612E-3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352.85</v>
      </c>
      <c r="F64" s="37">
        <v>347.26666666666665</v>
      </c>
      <c r="G64" s="38">
        <v>337.13333333333333</v>
      </c>
      <c r="H64" s="38">
        <v>321.41666666666669</v>
      </c>
      <c r="I64" s="38">
        <v>311.28333333333336</v>
      </c>
      <c r="J64" s="38">
        <v>362.98333333333329</v>
      </c>
      <c r="K64" s="38">
        <v>373.11666666666662</v>
      </c>
      <c r="L64" s="38">
        <v>388.83333333333326</v>
      </c>
      <c r="M64" s="28">
        <v>357.4</v>
      </c>
      <c r="N64" s="28">
        <v>331.55</v>
      </c>
      <c r="O64" s="39">
        <v>3164500</v>
      </c>
      <c r="P64" s="40">
        <v>2.3414507939587981E-2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138.75</v>
      </c>
      <c r="F65" s="37">
        <v>134.54999999999998</v>
      </c>
      <c r="G65" s="38">
        <v>129.69999999999996</v>
      </c>
      <c r="H65" s="38">
        <v>120.64999999999998</v>
      </c>
      <c r="I65" s="38">
        <v>115.79999999999995</v>
      </c>
      <c r="J65" s="38">
        <v>143.59999999999997</v>
      </c>
      <c r="K65" s="38">
        <v>148.44999999999999</v>
      </c>
      <c r="L65" s="38">
        <v>157.49999999999997</v>
      </c>
      <c r="M65" s="28">
        <v>139.4</v>
      </c>
      <c r="N65" s="28">
        <v>125.5</v>
      </c>
      <c r="O65" s="39">
        <v>11396400</v>
      </c>
      <c r="P65" s="40">
        <v>4.2271039490772072E-2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1029.55</v>
      </c>
      <c r="F66" s="37">
        <v>1029.9666666666665</v>
      </c>
      <c r="G66" s="38">
        <v>1014.0333333333328</v>
      </c>
      <c r="H66" s="38">
        <v>998.51666666666642</v>
      </c>
      <c r="I66" s="38">
        <v>982.5833333333328</v>
      </c>
      <c r="J66" s="38">
        <v>1045.4833333333329</v>
      </c>
      <c r="K66" s="38">
        <v>1061.4166666666667</v>
      </c>
      <c r="L66" s="38">
        <v>1076.9333333333329</v>
      </c>
      <c r="M66" s="28">
        <v>1045.9000000000001</v>
      </c>
      <c r="N66" s="28">
        <v>1014.45</v>
      </c>
      <c r="O66" s="39">
        <v>1337400</v>
      </c>
      <c r="P66" s="40">
        <v>-4.7028644719965797E-2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511.55</v>
      </c>
      <c r="F67" s="37">
        <v>508.71666666666664</v>
      </c>
      <c r="G67" s="38">
        <v>505.13333333333333</v>
      </c>
      <c r="H67" s="38">
        <v>498.7166666666667</v>
      </c>
      <c r="I67" s="38">
        <v>495.13333333333338</v>
      </c>
      <c r="J67" s="38">
        <v>515.13333333333321</v>
      </c>
      <c r="K67" s="38">
        <v>518.7166666666667</v>
      </c>
      <c r="L67" s="38">
        <v>525.13333333333321</v>
      </c>
      <c r="M67" s="28">
        <v>512.29999999999995</v>
      </c>
      <c r="N67" s="28">
        <v>502.3</v>
      </c>
      <c r="O67" s="39">
        <v>14722500</v>
      </c>
      <c r="P67" s="40">
        <v>-3.2159783344617469E-3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1375.9</v>
      </c>
      <c r="F68" s="37">
        <v>1371.5166666666664</v>
      </c>
      <c r="G68" s="38">
        <v>1350.2333333333329</v>
      </c>
      <c r="H68" s="38">
        <v>1324.5666666666664</v>
      </c>
      <c r="I68" s="38">
        <v>1303.2833333333328</v>
      </c>
      <c r="J68" s="38">
        <v>1397.1833333333329</v>
      </c>
      <c r="K68" s="38">
        <v>1418.4666666666667</v>
      </c>
      <c r="L68" s="38">
        <v>1444.133333333333</v>
      </c>
      <c r="M68" s="28">
        <v>1392.8</v>
      </c>
      <c r="N68" s="28">
        <v>1345.85</v>
      </c>
      <c r="O68" s="39">
        <v>1043500</v>
      </c>
      <c r="P68" s="40">
        <v>3.5475068221285044E-2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1991.45</v>
      </c>
      <c r="F69" s="37">
        <v>1972.8166666666666</v>
      </c>
      <c r="G69" s="38">
        <v>1949.6333333333332</v>
      </c>
      <c r="H69" s="38">
        <v>1907.8166666666666</v>
      </c>
      <c r="I69" s="38">
        <v>1884.6333333333332</v>
      </c>
      <c r="J69" s="38">
        <v>2014.6333333333332</v>
      </c>
      <c r="K69" s="38">
        <v>2037.8166666666666</v>
      </c>
      <c r="L69" s="38">
        <v>2079.6333333333332</v>
      </c>
      <c r="M69" s="28">
        <v>1996</v>
      </c>
      <c r="N69" s="28">
        <v>1931</v>
      </c>
      <c r="O69" s="39">
        <v>1018000</v>
      </c>
      <c r="P69" s="40">
        <v>-4.614663855703912E-2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226.2</v>
      </c>
      <c r="F70" s="37">
        <v>224.29999999999998</v>
      </c>
      <c r="G70" s="38">
        <v>220.59999999999997</v>
      </c>
      <c r="H70" s="38">
        <v>214.99999999999997</v>
      </c>
      <c r="I70" s="38">
        <v>211.29999999999995</v>
      </c>
      <c r="J70" s="38">
        <v>229.89999999999998</v>
      </c>
      <c r="K70" s="38">
        <v>233.59999999999997</v>
      </c>
      <c r="L70" s="38">
        <v>239.2</v>
      </c>
      <c r="M70" s="28">
        <v>228</v>
      </c>
      <c r="N70" s="28">
        <v>218.7</v>
      </c>
      <c r="O70" s="39">
        <v>12806400</v>
      </c>
      <c r="P70" s="40">
        <v>5.235602094240838E-3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3580.2</v>
      </c>
      <c r="F71" s="37">
        <v>3577.0333333333328</v>
      </c>
      <c r="G71" s="38">
        <v>3540.2166666666658</v>
      </c>
      <c r="H71" s="38">
        <v>3500.2333333333331</v>
      </c>
      <c r="I71" s="38">
        <v>3463.4166666666661</v>
      </c>
      <c r="J71" s="38">
        <v>3617.0166666666655</v>
      </c>
      <c r="K71" s="38">
        <v>3653.833333333333</v>
      </c>
      <c r="L71" s="38">
        <v>3693.8166666666652</v>
      </c>
      <c r="M71" s="28">
        <v>3613.85</v>
      </c>
      <c r="N71" s="28">
        <v>3537.05</v>
      </c>
      <c r="O71" s="39">
        <v>3359800</v>
      </c>
      <c r="P71" s="40">
        <v>-9.4345185447255141E-3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3781.25</v>
      </c>
      <c r="F72" s="37">
        <v>3709.75</v>
      </c>
      <c r="G72" s="38">
        <v>3521.8</v>
      </c>
      <c r="H72" s="38">
        <v>3262.3500000000004</v>
      </c>
      <c r="I72" s="38">
        <v>3074.4000000000005</v>
      </c>
      <c r="J72" s="38">
        <v>3969.2</v>
      </c>
      <c r="K72" s="38">
        <v>4157.1499999999996</v>
      </c>
      <c r="L72" s="38">
        <v>4416.5999999999995</v>
      </c>
      <c r="M72" s="28">
        <v>3897.7</v>
      </c>
      <c r="N72" s="28">
        <v>3450.3</v>
      </c>
      <c r="O72" s="39">
        <v>756500</v>
      </c>
      <c r="P72" s="40">
        <v>0.1503516441741114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347.4</v>
      </c>
      <c r="F73" s="37">
        <v>341.1</v>
      </c>
      <c r="G73" s="38">
        <v>333.90000000000003</v>
      </c>
      <c r="H73" s="38">
        <v>320.40000000000003</v>
      </c>
      <c r="I73" s="38">
        <v>313.20000000000005</v>
      </c>
      <c r="J73" s="38">
        <v>354.6</v>
      </c>
      <c r="K73" s="38">
        <v>361.80000000000007</v>
      </c>
      <c r="L73" s="38">
        <v>375.3</v>
      </c>
      <c r="M73" s="28">
        <v>348.3</v>
      </c>
      <c r="N73" s="28">
        <v>327.60000000000002</v>
      </c>
      <c r="O73" s="39">
        <v>45474000</v>
      </c>
      <c r="P73" s="40">
        <v>5.0465009910047265E-2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4372.1000000000004</v>
      </c>
      <c r="F74" s="37">
        <v>4385.4666666666672</v>
      </c>
      <c r="G74" s="38">
        <v>4341.1833333333343</v>
      </c>
      <c r="H74" s="38">
        <v>4310.2666666666673</v>
      </c>
      <c r="I74" s="38">
        <v>4265.9833333333345</v>
      </c>
      <c r="J74" s="38">
        <v>4416.3833333333341</v>
      </c>
      <c r="K74" s="38">
        <v>4460.666666666667</v>
      </c>
      <c r="L74" s="38">
        <v>4491.5833333333339</v>
      </c>
      <c r="M74" s="28">
        <v>4429.75</v>
      </c>
      <c r="N74" s="28">
        <v>4354.55</v>
      </c>
      <c r="O74" s="39">
        <v>2404375</v>
      </c>
      <c r="P74" s="40">
        <v>-6.6618467258830819E-3</v>
      </c>
    </row>
    <row r="75" spans="1:16" ht="12.75" customHeight="1">
      <c r="A75" s="28">
        <v>65</v>
      </c>
      <c r="B75" s="29" t="s">
        <v>49</v>
      </c>
      <c r="C75" s="284" t="s">
        <v>99</v>
      </c>
      <c r="D75" s="31">
        <v>44742</v>
      </c>
      <c r="E75" s="37">
        <v>2768.5</v>
      </c>
      <c r="F75" s="37">
        <v>2773.6166666666668</v>
      </c>
      <c r="G75" s="38">
        <v>2750.2333333333336</v>
      </c>
      <c r="H75" s="38">
        <v>2731.9666666666667</v>
      </c>
      <c r="I75" s="38">
        <v>2708.5833333333335</v>
      </c>
      <c r="J75" s="38">
        <v>2791.8833333333337</v>
      </c>
      <c r="K75" s="38">
        <v>2815.2666666666669</v>
      </c>
      <c r="L75" s="38">
        <v>2833.5333333333338</v>
      </c>
      <c r="M75" s="28">
        <v>2797</v>
      </c>
      <c r="N75" s="28">
        <v>2755.35</v>
      </c>
      <c r="O75" s="39">
        <v>3740100</v>
      </c>
      <c r="P75" s="40">
        <v>3.636892638929299E-2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1638.8</v>
      </c>
      <c r="F76" s="37">
        <v>1636.6000000000001</v>
      </c>
      <c r="G76" s="38">
        <v>1623.2000000000003</v>
      </c>
      <c r="H76" s="38">
        <v>1607.6000000000001</v>
      </c>
      <c r="I76" s="38">
        <v>1594.2000000000003</v>
      </c>
      <c r="J76" s="38">
        <v>1652.2000000000003</v>
      </c>
      <c r="K76" s="38">
        <v>1665.6000000000004</v>
      </c>
      <c r="L76" s="38">
        <v>1681.2000000000003</v>
      </c>
      <c r="M76" s="28">
        <v>1650</v>
      </c>
      <c r="N76" s="28">
        <v>1621</v>
      </c>
      <c r="O76" s="39">
        <v>2739550</v>
      </c>
      <c r="P76" s="40">
        <v>-1.1902400317397342E-2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148.05000000000001</v>
      </c>
      <c r="F77" s="37">
        <v>147.55000000000001</v>
      </c>
      <c r="G77" s="38">
        <v>146.55000000000001</v>
      </c>
      <c r="H77" s="38">
        <v>145.05000000000001</v>
      </c>
      <c r="I77" s="38">
        <v>144.05000000000001</v>
      </c>
      <c r="J77" s="38">
        <v>149.05000000000001</v>
      </c>
      <c r="K77" s="38">
        <v>150.05000000000001</v>
      </c>
      <c r="L77" s="38">
        <v>151.55000000000001</v>
      </c>
      <c r="M77" s="28">
        <v>148.55000000000001</v>
      </c>
      <c r="N77" s="28">
        <v>146.05000000000001</v>
      </c>
      <c r="O77" s="39">
        <v>19396800</v>
      </c>
      <c r="P77" s="40">
        <v>-1.3728720483250962E-2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89.95</v>
      </c>
      <c r="F78" s="37">
        <v>89.166666666666671</v>
      </c>
      <c r="G78" s="38">
        <v>88.033333333333346</v>
      </c>
      <c r="H78" s="38">
        <v>86.116666666666674</v>
      </c>
      <c r="I78" s="38">
        <v>84.983333333333348</v>
      </c>
      <c r="J78" s="38">
        <v>91.083333333333343</v>
      </c>
      <c r="K78" s="38">
        <v>92.216666666666669</v>
      </c>
      <c r="L78" s="38">
        <v>94.13333333333334</v>
      </c>
      <c r="M78" s="28">
        <v>90.3</v>
      </c>
      <c r="N78" s="28">
        <v>87.25</v>
      </c>
      <c r="O78" s="39">
        <v>74370000</v>
      </c>
      <c r="P78" s="40">
        <v>1.1148878314072059E-2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111.1</v>
      </c>
      <c r="F79" s="37">
        <v>110.36666666666667</v>
      </c>
      <c r="G79" s="38">
        <v>109.08333333333334</v>
      </c>
      <c r="H79" s="38">
        <v>107.06666666666666</v>
      </c>
      <c r="I79" s="38">
        <v>105.78333333333333</v>
      </c>
      <c r="J79" s="38">
        <v>112.38333333333335</v>
      </c>
      <c r="K79" s="38">
        <v>113.66666666666669</v>
      </c>
      <c r="L79" s="38">
        <v>115.68333333333337</v>
      </c>
      <c r="M79" s="28">
        <v>111.65</v>
      </c>
      <c r="N79" s="28">
        <v>108.35</v>
      </c>
      <c r="O79" s="39">
        <v>10959000</v>
      </c>
      <c r="P79" s="40">
        <v>-2.130681818181818E-3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143.05000000000001</v>
      </c>
      <c r="F80" s="37">
        <v>143.33333333333334</v>
      </c>
      <c r="G80" s="38">
        <v>140.26666666666668</v>
      </c>
      <c r="H80" s="38">
        <v>137.48333333333335</v>
      </c>
      <c r="I80" s="38">
        <v>134.41666666666669</v>
      </c>
      <c r="J80" s="38">
        <v>146.11666666666667</v>
      </c>
      <c r="K80" s="38">
        <v>149.18333333333334</v>
      </c>
      <c r="L80" s="38">
        <v>151.96666666666667</v>
      </c>
      <c r="M80" s="28">
        <v>146.4</v>
      </c>
      <c r="N80" s="28">
        <v>140.55000000000001</v>
      </c>
      <c r="O80" s="39">
        <v>32958300</v>
      </c>
      <c r="P80" s="40">
        <v>5.1576488906189176E-2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410.3</v>
      </c>
      <c r="F81" s="37">
        <v>404.34999999999997</v>
      </c>
      <c r="G81" s="38">
        <v>396.94999999999993</v>
      </c>
      <c r="H81" s="38">
        <v>383.59999999999997</v>
      </c>
      <c r="I81" s="38">
        <v>376.19999999999993</v>
      </c>
      <c r="J81" s="38">
        <v>417.69999999999993</v>
      </c>
      <c r="K81" s="38">
        <v>425.09999999999991</v>
      </c>
      <c r="L81" s="38">
        <v>438.44999999999993</v>
      </c>
      <c r="M81" s="28">
        <v>411.75</v>
      </c>
      <c r="N81" s="28">
        <v>391</v>
      </c>
      <c r="O81" s="39">
        <v>6149050</v>
      </c>
      <c r="P81" s="40">
        <v>-1.1827758270190353E-2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38.6</v>
      </c>
      <c r="F82" s="37">
        <v>38.5</v>
      </c>
      <c r="G82" s="38">
        <v>38.1</v>
      </c>
      <c r="H82" s="38">
        <v>37.6</v>
      </c>
      <c r="I82" s="38">
        <v>37.200000000000003</v>
      </c>
      <c r="J82" s="38">
        <v>39</v>
      </c>
      <c r="K82" s="38">
        <v>39.400000000000006</v>
      </c>
      <c r="L82" s="38">
        <v>39.9</v>
      </c>
      <c r="M82" s="28">
        <v>38.9</v>
      </c>
      <c r="N82" s="28">
        <v>38</v>
      </c>
      <c r="O82" s="39">
        <v>106582500</v>
      </c>
      <c r="P82" s="40">
        <v>3.0678851174934726E-2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655</v>
      </c>
      <c r="F83" s="37">
        <v>648.0333333333333</v>
      </c>
      <c r="G83" s="38">
        <v>638.26666666666665</v>
      </c>
      <c r="H83" s="38">
        <v>621.5333333333333</v>
      </c>
      <c r="I83" s="38">
        <v>611.76666666666665</v>
      </c>
      <c r="J83" s="38">
        <v>664.76666666666665</v>
      </c>
      <c r="K83" s="38">
        <v>674.5333333333333</v>
      </c>
      <c r="L83" s="38">
        <v>691.26666666666665</v>
      </c>
      <c r="M83" s="28">
        <v>657.8</v>
      </c>
      <c r="N83" s="28">
        <v>631.29999999999995</v>
      </c>
      <c r="O83" s="39">
        <v>2707900</v>
      </c>
      <c r="P83" s="40">
        <v>1.4118792599805257E-2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796.8</v>
      </c>
      <c r="F84" s="37">
        <v>794.16666666666663</v>
      </c>
      <c r="G84" s="38">
        <v>788.18333333333328</v>
      </c>
      <c r="H84" s="38">
        <v>779.56666666666661</v>
      </c>
      <c r="I84" s="38">
        <v>773.58333333333326</v>
      </c>
      <c r="J84" s="38">
        <v>802.7833333333333</v>
      </c>
      <c r="K84" s="38">
        <v>808.76666666666665</v>
      </c>
      <c r="L84" s="38">
        <v>817.38333333333333</v>
      </c>
      <c r="M84" s="28">
        <v>800.15</v>
      </c>
      <c r="N84" s="28">
        <v>785.55</v>
      </c>
      <c r="O84" s="39">
        <v>6192500</v>
      </c>
      <c r="P84" s="40">
        <v>1.2756562270013901E-2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1361.15</v>
      </c>
      <c r="F85" s="37">
        <v>1348.2166666666667</v>
      </c>
      <c r="G85" s="38">
        <v>1332.9333333333334</v>
      </c>
      <c r="H85" s="38">
        <v>1304.7166666666667</v>
      </c>
      <c r="I85" s="38">
        <v>1289.4333333333334</v>
      </c>
      <c r="J85" s="38">
        <v>1376.4333333333334</v>
      </c>
      <c r="K85" s="38">
        <v>1391.7166666666667</v>
      </c>
      <c r="L85" s="38">
        <v>1419.9333333333334</v>
      </c>
      <c r="M85" s="28">
        <v>1363.5</v>
      </c>
      <c r="N85" s="28">
        <v>1320</v>
      </c>
      <c r="O85" s="39">
        <v>4094675</v>
      </c>
      <c r="P85" s="40">
        <v>3.7552499382360209E-2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272.35000000000002</v>
      </c>
      <c r="F86" s="37">
        <v>271.90000000000003</v>
      </c>
      <c r="G86" s="38">
        <v>267.80000000000007</v>
      </c>
      <c r="H86" s="38">
        <v>263.25000000000006</v>
      </c>
      <c r="I86" s="38">
        <v>259.15000000000009</v>
      </c>
      <c r="J86" s="38">
        <v>276.45000000000005</v>
      </c>
      <c r="K86" s="38">
        <v>280.55000000000007</v>
      </c>
      <c r="L86" s="38">
        <v>285.10000000000002</v>
      </c>
      <c r="M86" s="28">
        <v>276</v>
      </c>
      <c r="N86" s="28">
        <v>267.35000000000002</v>
      </c>
      <c r="O86" s="39">
        <v>8785950</v>
      </c>
      <c r="P86" s="40">
        <v>1.4403315937745347E-2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1444.6</v>
      </c>
      <c r="F87" s="37">
        <v>1435.6499999999999</v>
      </c>
      <c r="G87" s="38">
        <v>1420.4499999999998</v>
      </c>
      <c r="H87" s="38">
        <v>1396.3</v>
      </c>
      <c r="I87" s="38">
        <v>1381.1</v>
      </c>
      <c r="J87" s="38">
        <v>1459.7999999999997</v>
      </c>
      <c r="K87" s="38">
        <v>1475</v>
      </c>
      <c r="L87" s="38">
        <v>1499.1499999999996</v>
      </c>
      <c r="M87" s="28">
        <v>1450.85</v>
      </c>
      <c r="N87" s="28">
        <v>1411.5</v>
      </c>
      <c r="O87" s="39">
        <v>10724075</v>
      </c>
      <c r="P87" s="40">
        <v>-1.3156744470670513E-2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259.95</v>
      </c>
      <c r="F88" s="37">
        <v>260.89999999999998</v>
      </c>
      <c r="G88" s="38">
        <v>257.89999999999998</v>
      </c>
      <c r="H88" s="38">
        <v>255.85000000000002</v>
      </c>
      <c r="I88" s="38">
        <v>252.85000000000002</v>
      </c>
      <c r="J88" s="38">
        <v>262.94999999999993</v>
      </c>
      <c r="K88" s="38">
        <v>265.94999999999993</v>
      </c>
      <c r="L88" s="38">
        <v>267.99999999999989</v>
      </c>
      <c r="M88" s="28">
        <v>263.89999999999998</v>
      </c>
      <c r="N88" s="28">
        <v>258.85000000000002</v>
      </c>
      <c r="O88" s="39">
        <v>1876700</v>
      </c>
      <c r="P88" s="40">
        <v>-1.080539742778832E-2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557.75</v>
      </c>
      <c r="F89" s="37">
        <v>557.4</v>
      </c>
      <c r="G89" s="38">
        <v>549.69999999999993</v>
      </c>
      <c r="H89" s="38">
        <v>541.65</v>
      </c>
      <c r="I89" s="38">
        <v>533.94999999999993</v>
      </c>
      <c r="J89" s="38">
        <v>565.44999999999993</v>
      </c>
      <c r="K89" s="38">
        <v>573.15</v>
      </c>
      <c r="L89" s="38">
        <v>581.19999999999993</v>
      </c>
      <c r="M89" s="28">
        <v>565.1</v>
      </c>
      <c r="N89" s="28">
        <v>549.35</v>
      </c>
      <c r="O89" s="39">
        <v>1792500</v>
      </c>
      <c r="P89" s="40">
        <v>6.3798219584569729E-2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1820.25</v>
      </c>
      <c r="F90" s="37">
        <v>1822.4666666666665</v>
      </c>
      <c r="G90" s="38">
        <v>1803.7833333333328</v>
      </c>
      <c r="H90" s="38">
        <v>1787.3166666666664</v>
      </c>
      <c r="I90" s="38">
        <v>1768.6333333333328</v>
      </c>
      <c r="J90" s="38">
        <v>1838.9333333333329</v>
      </c>
      <c r="K90" s="38">
        <v>1857.6166666666668</v>
      </c>
      <c r="L90" s="38">
        <v>1874.083333333333</v>
      </c>
      <c r="M90" s="28">
        <v>1841.15</v>
      </c>
      <c r="N90" s="28">
        <v>1806</v>
      </c>
      <c r="O90" s="39">
        <v>2296150</v>
      </c>
      <c r="P90" s="40">
        <v>-1.0642652476463364E-2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1213.1500000000001</v>
      </c>
      <c r="F91" s="37">
        <v>1208.6499999999999</v>
      </c>
      <c r="G91" s="38">
        <v>1192.2999999999997</v>
      </c>
      <c r="H91" s="38">
        <v>1171.4499999999998</v>
      </c>
      <c r="I91" s="38">
        <v>1155.0999999999997</v>
      </c>
      <c r="J91" s="38">
        <v>1229.4999999999998</v>
      </c>
      <c r="K91" s="38">
        <v>1245.8499999999997</v>
      </c>
      <c r="L91" s="38">
        <v>1266.6999999999998</v>
      </c>
      <c r="M91" s="28">
        <v>1225</v>
      </c>
      <c r="N91" s="28">
        <v>1187.8</v>
      </c>
      <c r="O91" s="39">
        <v>5083500</v>
      </c>
      <c r="P91" s="40">
        <v>2.0783132530120482E-2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1040.7</v>
      </c>
      <c r="F92" s="37">
        <v>1037.2333333333333</v>
      </c>
      <c r="G92" s="38">
        <v>1020.9166666666667</v>
      </c>
      <c r="H92" s="38">
        <v>1001.1333333333334</v>
      </c>
      <c r="I92" s="38">
        <v>984.81666666666683</v>
      </c>
      <c r="J92" s="38">
        <v>1057.0166666666667</v>
      </c>
      <c r="K92" s="38">
        <v>1073.3333333333333</v>
      </c>
      <c r="L92" s="38">
        <v>1093.1166666666666</v>
      </c>
      <c r="M92" s="28">
        <v>1053.55</v>
      </c>
      <c r="N92" s="28">
        <v>1017.45</v>
      </c>
      <c r="O92" s="39">
        <v>22931300</v>
      </c>
      <c r="P92" s="40">
        <v>-8.8948053126796361E-3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2338.5</v>
      </c>
      <c r="F93" s="37">
        <v>2343.1833333333334</v>
      </c>
      <c r="G93" s="38">
        <v>2325.3666666666668</v>
      </c>
      <c r="H93" s="38">
        <v>2312.2333333333336</v>
      </c>
      <c r="I93" s="38">
        <v>2294.416666666667</v>
      </c>
      <c r="J93" s="38">
        <v>2356.3166666666666</v>
      </c>
      <c r="K93" s="38">
        <v>2374.1333333333332</v>
      </c>
      <c r="L93" s="38">
        <v>2387.2666666666664</v>
      </c>
      <c r="M93" s="28">
        <v>2361</v>
      </c>
      <c r="N93" s="28">
        <v>2330.0500000000002</v>
      </c>
      <c r="O93" s="39">
        <v>23090700</v>
      </c>
      <c r="P93" s="40">
        <v>5.5121456379887045E-2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1800.45</v>
      </c>
      <c r="F94" s="37">
        <v>1794.1833333333334</v>
      </c>
      <c r="G94" s="38">
        <v>1780.2166666666667</v>
      </c>
      <c r="H94" s="38">
        <v>1759.9833333333333</v>
      </c>
      <c r="I94" s="38">
        <v>1746.0166666666667</v>
      </c>
      <c r="J94" s="38">
        <v>1814.4166666666667</v>
      </c>
      <c r="K94" s="38">
        <v>1828.3833333333334</v>
      </c>
      <c r="L94" s="38">
        <v>1848.6166666666668</v>
      </c>
      <c r="M94" s="28">
        <v>1808.15</v>
      </c>
      <c r="N94" s="28">
        <v>1773.95</v>
      </c>
      <c r="O94" s="39">
        <v>4791600</v>
      </c>
      <c r="P94" s="40">
        <v>1.3430341997842685E-2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1402.35</v>
      </c>
      <c r="F95" s="37">
        <v>1407.4166666666667</v>
      </c>
      <c r="G95" s="38">
        <v>1393.8333333333335</v>
      </c>
      <c r="H95" s="38">
        <v>1385.3166666666668</v>
      </c>
      <c r="I95" s="38">
        <v>1371.7333333333336</v>
      </c>
      <c r="J95" s="38">
        <v>1415.9333333333334</v>
      </c>
      <c r="K95" s="38">
        <v>1429.5166666666669</v>
      </c>
      <c r="L95" s="38">
        <v>1438.0333333333333</v>
      </c>
      <c r="M95" s="28">
        <v>1421</v>
      </c>
      <c r="N95" s="28">
        <v>1398.9</v>
      </c>
      <c r="O95" s="39">
        <v>68465100</v>
      </c>
      <c r="P95" s="40">
        <v>-1.5874772709305082E-2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607.5</v>
      </c>
      <c r="F96" s="37">
        <v>605.58333333333337</v>
      </c>
      <c r="G96" s="38">
        <v>599.36666666666679</v>
      </c>
      <c r="H96" s="38">
        <v>591.23333333333346</v>
      </c>
      <c r="I96" s="38">
        <v>585.01666666666688</v>
      </c>
      <c r="J96" s="38">
        <v>613.7166666666667</v>
      </c>
      <c r="K96" s="38">
        <v>619.93333333333317</v>
      </c>
      <c r="L96" s="38">
        <v>628.06666666666661</v>
      </c>
      <c r="M96" s="28">
        <v>611.79999999999995</v>
      </c>
      <c r="N96" s="28">
        <v>597.45000000000005</v>
      </c>
      <c r="O96" s="39">
        <v>21741500</v>
      </c>
      <c r="P96" s="40">
        <v>-1.8960639301136645E-2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2773.45</v>
      </c>
      <c r="F97" s="37">
        <v>2765.9166666666665</v>
      </c>
      <c r="G97" s="38">
        <v>2741.833333333333</v>
      </c>
      <c r="H97" s="38">
        <v>2710.2166666666667</v>
      </c>
      <c r="I97" s="38">
        <v>2686.1333333333332</v>
      </c>
      <c r="J97" s="38">
        <v>2797.5333333333328</v>
      </c>
      <c r="K97" s="38">
        <v>2821.6166666666659</v>
      </c>
      <c r="L97" s="38">
        <v>2853.2333333333327</v>
      </c>
      <c r="M97" s="28">
        <v>2790</v>
      </c>
      <c r="N97" s="28">
        <v>2734.3</v>
      </c>
      <c r="O97" s="39">
        <v>3685200</v>
      </c>
      <c r="P97" s="40">
        <v>-2.8411397028979624E-3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416.7</v>
      </c>
      <c r="F98" s="37">
        <v>414.26666666666665</v>
      </c>
      <c r="G98" s="38">
        <v>408.23333333333329</v>
      </c>
      <c r="H98" s="38">
        <v>399.76666666666665</v>
      </c>
      <c r="I98" s="38">
        <v>393.73333333333329</v>
      </c>
      <c r="J98" s="38">
        <v>422.73333333333329</v>
      </c>
      <c r="K98" s="38">
        <v>428.76666666666659</v>
      </c>
      <c r="L98" s="38">
        <v>437.23333333333329</v>
      </c>
      <c r="M98" s="28">
        <v>420.3</v>
      </c>
      <c r="N98" s="28">
        <v>405.8</v>
      </c>
      <c r="O98" s="39">
        <v>41148850</v>
      </c>
      <c r="P98" s="40">
        <v>-1.0546450912474798E-2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103</v>
      </c>
      <c r="F99" s="37">
        <v>101.71666666666665</v>
      </c>
      <c r="G99" s="38">
        <v>99.783333333333303</v>
      </c>
      <c r="H99" s="38">
        <v>96.566666666666649</v>
      </c>
      <c r="I99" s="38">
        <v>94.633333333333297</v>
      </c>
      <c r="J99" s="38">
        <v>104.93333333333331</v>
      </c>
      <c r="K99" s="38">
        <v>106.86666666666667</v>
      </c>
      <c r="L99" s="38">
        <v>110.08333333333331</v>
      </c>
      <c r="M99" s="28">
        <v>103.65</v>
      </c>
      <c r="N99" s="28">
        <v>98.5</v>
      </c>
      <c r="O99" s="39">
        <v>11850800</v>
      </c>
      <c r="P99" s="40">
        <v>1.810121906169191E-2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232.7</v>
      </c>
      <c r="F100" s="37">
        <v>231.9666666666667</v>
      </c>
      <c r="G100" s="38">
        <v>229.78333333333339</v>
      </c>
      <c r="H100" s="38">
        <v>226.8666666666667</v>
      </c>
      <c r="I100" s="38">
        <v>224.68333333333339</v>
      </c>
      <c r="J100" s="38">
        <v>234.88333333333338</v>
      </c>
      <c r="K100" s="38">
        <v>237.06666666666666</v>
      </c>
      <c r="L100" s="38">
        <v>239.98333333333338</v>
      </c>
      <c r="M100" s="28">
        <v>234.15</v>
      </c>
      <c r="N100" s="28">
        <v>229.05</v>
      </c>
      <c r="O100" s="39">
        <v>17820000</v>
      </c>
      <c r="P100" s="40">
        <v>6.5203357004519041E-2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2332.6</v>
      </c>
      <c r="F101" s="37">
        <v>2331.4166666666665</v>
      </c>
      <c r="G101" s="38">
        <v>2316.1833333333329</v>
      </c>
      <c r="H101" s="38">
        <v>2299.7666666666664</v>
      </c>
      <c r="I101" s="38">
        <v>2284.5333333333328</v>
      </c>
      <c r="J101" s="38">
        <v>2347.833333333333</v>
      </c>
      <c r="K101" s="38">
        <v>2363.0666666666666</v>
      </c>
      <c r="L101" s="38">
        <v>2379.4833333333331</v>
      </c>
      <c r="M101" s="28">
        <v>2346.65</v>
      </c>
      <c r="N101" s="28">
        <v>2315</v>
      </c>
      <c r="O101" s="39">
        <v>12537900</v>
      </c>
      <c r="P101" s="40">
        <v>1.3897208577932192E-3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31282</v>
      </c>
      <c r="F102" s="37">
        <v>31443.983333333334</v>
      </c>
      <c r="G102" s="38">
        <v>30911.366666666669</v>
      </c>
      <c r="H102" s="38">
        <v>30540.733333333334</v>
      </c>
      <c r="I102" s="38">
        <v>30008.116666666669</v>
      </c>
      <c r="J102" s="38">
        <v>31814.616666666669</v>
      </c>
      <c r="K102" s="38">
        <v>32347.23333333333</v>
      </c>
      <c r="L102" s="38">
        <v>32717.866666666669</v>
      </c>
      <c r="M102" s="28">
        <v>31976.6</v>
      </c>
      <c r="N102" s="28">
        <v>31073.35</v>
      </c>
      <c r="O102" s="39">
        <v>12570</v>
      </c>
      <c r="P102" s="40">
        <v>0.16227461858529821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121.05</v>
      </c>
      <c r="F103" s="37">
        <v>120.43333333333332</v>
      </c>
      <c r="G103" s="38">
        <v>118.46666666666664</v>
      </c>
      <c r="H103" s="38">
        <v>115.88333333333331</v>
      </c>
      <c r="I103" s="38">
        <v>113.91666666666663</v>
      </c>
      <c r="J103" s="38">
        <v>123.01666666666665</v>
      </c>
      <c r="K103" s="38">
        <v>124.98333333333332</v>
      </c>
      <c r="L103" s="38">
        <v>127.56666666666666</v>
      </c>
      <c r="M103" s="28">
        <v>122.4</v>
      </c>
      <c r="N103" s="28">
        <v>117.85</v>
      </c>
      <c r="O103" s="39">
        <v>33334600</v>
      </c>
      <c r="P103" s="40">
        <v>2.5976744042892404E-2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749.55</v>
      </c>
      <c r="F104" s="37">
        <v>742.75</v>
      </c>
      <c r="G104" s="38">
        <v>731.85</v>
      </c>
      <c r="H104" s="38">
        <v>714.15</v>
      </c>
      <c r="I104" s="38">
        <v>703.25</v>
      </c>
      <c r="J104" s="38">
        <v>760.45</v>
      </c>
      <c r="K104" s="38">
        <v>771.35000000000014</v>
      </c>
      <c r="L104" s="38">
        <v>789.05000000000007</v>
      </c>
      <c r="M104" s="28">
        <v>753.65</v>
      </c>
      <c r="N104" s="28">
        <v>725.05</v>
      </c>
      <c r="O104" s="39">
        <v>86824375</v>
      </c>
      <c r="P104" s="40">
        <v>9.7222444312966717E-3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1291.9000000000001</v>
      </c>
      <c r="F105" s="37">
        <v>1283.6166666666668</v>
      </c>
      <c r="G105" s="38">
        <v>1269.7833333333335</v>
      </c>
      <c r="H105" s="38">
        <v>1247.6666666666667</v>
      </c>
      <c r="I105" s="38">
        <v>1233.8333333333335</v>
      </c>
      <c r="J105" s="38">
        <v>1305.7333333333336</v>
      </c>
      <c r="K105" s="38">
        <v>1319.5666666666666</v>
      </c>
      <c r="L105" s="38">
        <v>1341.6833333333336</v>
      </c>
      <c r="M105" s="28">
        <v>1297.45</v>
      </c>
      <c r="N105" s="28">
        <v>1261.5</v>
      </c>
      <c r="O105" s="39">
        <v>2368100</v>
      </c>
      <c r="P105" s="40">
        <v>9.9691861518941445E-3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530.25</v>
      </c>
      <c r="F106" s="37">
        <v>531.2166666666667</v>
      </c>
      <c r="G106" s="38">
        <v>526.98333333333335</v>
      </c>
      <c r="H106" s="38">
        <v>523.7166666666667</v>
      </c>
      <c r="I106" s="38">
        <v>519.48333333333335</v>
      </c>
      <c r="J106" s="38">
        <v>534.48333333333335</v>
      </c>
      <c r="K106" s="38">
        <v>538.7166666666667</v>
      </c>
      <c r="L106" s="38">
        <v>541.98333333333335</v>
      </c>
      <c r="M106" s="28">
        <v>535.45000000000005</v>
      </c>
      <c r="N106" s="28">
        <v>527.95000000000005</v>
      </c>
      <c r="O106" s="39">
        <v>6026250</v>
      </c>
      <c r="P106" s="40">
        <v>8.1555834378920951E-3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9.35</v>
      </c>
      <c r="F107" s="37">
        <v>9.2833333333333332</v>
      </c>
      <c r="G107" s="38">
        <v>9.0666666666666664</v>
      </c>
      <c r="H107" s="38">
        <v>8.7833333333333332</v>
      </c>
      <c r="I107" s="38">
        <v>8.5666666666666664</v>
      </c>
      <c r="J107" s="38">
        <v>9.5666666666666664</v>
      </c>
      <c r="K107" s="38">
        <v>9.7833333333333314</v>
      </c>
      <c r="L107" s="38">
        <v>10.066666666666666</v>
      </c>
      <c r="M107" s="28">
        <v>9.5</v>
      </c>
      <c r="N107" s="28">
        <v>9</v>
      </c>
      <c r="O107" s="39">
        <v>627200000</v>
      </c>
      <c r="P107" s="40">
        <v>1.5527598322566021E-2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50</v>
      </c>
      <c r="F108" s="37">
        <v>49.783333333333339</v>
      </c>
      <c r="G108" s="38">
        <v>49.416666666666679</v>
      </c>
      <c r="H108" s="38">
        <v>48.833333333333343</v>
      </c>
      <c r="I108" s="38">
        <v>48.466666666666683</v>
      </c>
      <c r="J108" s="38">
        <v>50.366666666666674</v>
      </c>
      <c r="K108" s="38">
        <v>50.733333333333334</v>
      </c>
      <c r="L108" s="38">
        <v>51.31666666666667</v>
      </c>
      <c r="M108" s="28">
        <v>50.15</v>
      </c>
      <c r="N108" s="28">
        <v>49.2</v>
      </c>
      <c r="O108" s="39">
        <v>100080000</v>
      </c>
      <c r="P108" s="40">
        <v>5.9988002399520091E-4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36.6</v>
      </c>
      <c r="F109" s="37">
        <v>36.433333333333337</v>
      </c>
      <c r="G109" s="38">
        <v>36.166666666666671</v>
      </c>
      <c r="H109" s="38">
        <v>35.733333333333334</v>
      </c>
      <c r="I109" s="38">
        <v>35.466666666666669</v>
      </c>
      <c r="J109" s="38">
        <v>36.866666666666674</v>
      </c>
      <c r="K109" s="38">
        <v>37.13333333333334</v>
      </c>
      <c r="L109" s="38">
        <v>37.566666666666677</v>
      </c>
      <c r="M109" s="28">
        <v>36.700000000000003</v>
      </c>
      <c r="N109" s="28">
        <v>36</v>
      </c>
      <c r="O109" s="39">
        <v>214053600</v>
      </c>
      <c r="P109" s="40">
        <v>-1.5211328311402618E-3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192.9</v>
      </c>
      <c r="F110" s="37">
        <v>190.86666666666665</v>
      </c>
      <c r="G110" s="38">
        <v>187.48333333333329</v>
      </c>
      <c r="H110" s="38">
        <v>182.06666666666663</v>
      </c>
      <c r="I110" s="38">
        <v>178.68333333333328</v>
      </c>
      <c r="J110" s="38">
        <v>196.2833333333333</v>
      </c>
      <c r="K110" s="38">
        <v>199.66666666666669</v>
      </c>
      <c r="L110" s="38">
        <v>205.08333333333331</v>
      </c>
      <c r="M110" s="28">
        <v>194.25</v>
      </c>
      <c r="N110" s="28">
        <v>185.45</v>
      </c>
      <c r="O110" s="39">
        <v>39948750</v>
      </c>
      <c r="P110" s="40">
        <v>-4.76457399103139E-3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377.65</v>
      </c>
      <c r="F111" s="37">
        <v>375.2</v>
      </c>
      <c r="G111" s="38">
        <v>370.2</v>
      </c>
      <c r="H111" s="38">
        <v>362.75</v>
      </c>
      <c r="I111" s="38">
        <v>357.75</v>
      </c>
      <c r="J111" s="38">
        <v>382.65</v>
      </c>
      <c r="K111" s="38">
        <v>387.65</v>
      </c>
      <c r="L111" s="38">
        <v>395.09999999999997</v>
      </c>
      <c r="M111" s="28">
        <v>380.2</v>
      </c>
      <c r="N111" s="28">
        <v>367.75</v>
      </c>
      <c r="O111" s="39">
        <v>12281500</v>
      </c>
      <c r="P111" s="40">
        <v>1.2354074577808002E-2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237.4</v>
      </c>
      <c r="F112" s="37">
        <v>234.81666666666669</v>
      </c>
      <c r="G112" s="38">
        <v>230.63333333333338</v>
      </c>
      <c r="H112" s="38">
        <v>223.8666666666667</v>
      </c>
      <c r="I112" s="38">
        <v>219.68333333333339</v>
      </c>
      <c r="J112" s="38">
        <v>241.58333333333337</v>
      </c>
      <c r="K112" s="38">
        <v>245.76666666666671</v>
      </c>
      <c r="L112" s="38">
        <v>252.53333333333336</v>
      </c>
      <c r="M112" s="28">
        <v>239</v>
      </c>
      <c r="N112" s="28">
        <v>228.05</v>
      </c>
      <c r="O112" s="39">
        <v>21393018</v>
      </c>
      <c r="P112" s="40">
        <v>-3.9718360714930491E-2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171.45</v>
      </c>
      <c r="F113" s="37">
        <v>169.46666666666667</v>
      </c>
      <c r="G113" s="38">
        <v>164.68333333333334</v>
      </c>
      <c r="H113" s="38">
        <v>157.91666666666666</v>
      </c>
      <c r="I113" s="38">
        <v>153.13333333333333</v>
      </c>
      <c r="J113" s="38">
        <v>176.23333333333335</v>
      </c>
      <c r="K113" s="38">
        <v>181.01666666666671</v>
      </c>
      <c r="L113" s="38">
        <v>187.78333333333336</v>
      </c>
      <c r="M113" s="28">
        <v>174.25</v>
      </c>
      <c r="N113" s="28">
        <v>162.69999999999999</v>
      </c>
      <c r="O113" s="39">
        <v>11837800</v>
      </c>
      <c r="P113" s="40">
        <v>3.6830073660147324E-2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4528.8999999999996</v>
      </c>
      <c r="F114" s="37">
        <v>4565.0999999999995</v>
      </c>
      <c r="G114" s="38">
        <v>4470.1999999999989</v>
      </c>
      <c r="H114" s="38">
        <v>4411.4999999999991</v>
      </c>
      <c r="I114" s="38">
        <v>4316.5999999999985</v>
      </c>
      <c r="J114" s="38">
        <v>4623.7999999999993</v>
      </c>
      <c r="K114" s="38">
        <v>4718.6999999999989</v>
      </c>
      <c r="L114" s="38">
        <v>4777.3999999999996</v>
      </c>
      <c r="M114" s="28">
        <v>4660</v>
      </c>
      <c r="N114" s="28">
        <v>4506.3999999999996</v>
      </c>
      <c r="O114" s="39">
        <v>262500</v>
      </c>
      <c r="P114" s="40">
        <v>1.185313674472391E-2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1815.1</v>
      </c>
      <c r="F115" s="37">
        <v>1816.6499999999999</v>
      </c>
      <c r="G115" s="38">
        <v>1793.4999999999998</v>
      </c>
      <c r="H115" s="38">
        <v>1771.8999999999999</v>
      </c>
      <c r="I115" s="38">
        <v>1748.7499999999998</v>
      </c>
      <c r="J115" s="38">
        <v>1838.2499999999998</v>
      </c>
      <c r="K115" s="38">
        <v>1861.3999999999999</v>
      </c>
      <c r="L115" s="38">
        <v>1882.9999999999998</v>
      </c>
      <c r="M115" s="28">
        <v>1839.8</v>
      </c>
      <c r="N115" s="28">
        <v>1795.05</v>
      </c>
      <c r="O115" s="39">
        <v>3016850</v>
      </c>
      <c r="P115" s="40">
        <v>3.3257395613349519E-3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939.4</v>
      </c>
      <c r="F116" s="37">
        <v>940.56666666666661</v>
      </c>
      <c r="G116" s="38">
        <v>933.23333333333323</v>
      </c>
      <c r="H116" s="38">
        <v>927.06666666666661</v>
      </c>
      <c r="I116" s="38">
        <v>919.73333333333323</v>
      </c>
      <c r="J116" s="38">
        <v>946.73333333333323</v>
      </c>
      <c r="K116" s="38">
        <v>954.06666666666672</v>
      </c>
      <c r="L116" s="38">
        <v>960.23333333333323</v>
      </c>
      <c r="M116" s="28">
        <v>947.9</v>
      </c>
      <c r="N116" s="28">
        <v>934.4</v>
      </c>
      <c r="O116" s="39">
        <v>24453900</v>
      </c>
      <c r="P116" s="40">
        <v>5.9980006664445184E-3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200.6</v>
      </c>
      <c r="F117" s="37">
        <v>201.41666666666666</v>
      </c>
      <c r="G117" s="38">
        <v>199.43333333333331</v>
      </c>
      <c r="H117" s="38">
        <v>198.26666666666665</v>
      </c>
      <c r="I117" s="38">
        <v>196.2833333333333</v>
      </c>
      <c r="J117" s="38">
        <v>202.58333333333331</v>
      </c>
      <c r="K117" s="38">
        <v>204.56666666666666</v>
      </c>
      <c r="L117" s="38">
        <v>205.73333333333332</v>
      </c>
      <c r="M117" s="28">
        <v>203.4</v>
      </c>
      <c r="N117" s="28">
        <v>200.25</v>
      </c>
      <c r="O117" s="39">
        <v>17046400</v>
      </c>
      <c r="P117" s="40">
        <v>2.4226110363391656E-2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1511.75</v>
      </c>
      <c r="F118" s="37">
        <v>1499.8500000000001</v>
      </c>
      <c r="G118" s="38">
        <v>1484.2000000000003</v>
      </c>
      <c r="H118" s="38">
        <v>1456.65</v>
      </c>
      <c r="I118" s="38">
        <v>1441.0000000000002</v>
      </c>
      <c r="J118" s="38">
        <v>1527.4000000000003</v>
      </c>
      <c r="K118" s="38">
        <v>1543.0500000000004</v>
      </c>
      <c r="L118" s="38">
        <v>1570.6000000000004</v>
      </c>
      <c r="M118" s="28">
        <v>1515.5</v>
      </c>
      <c r="N118" s="28">
        <v>1472.3</v>
      </c>
      <c r="O118" s="39">
        <v>49829700</v>
      </c>
      <c r="P118" s="40">
        <v>-2.7426617403371531E-2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673.85</v>
      </c>
      <c r="F119" s="37">
        <v>658.75</v>
      </c>
      <c r="G119" s="38">
        <v>640.35</v>
      </c>
      <c r="H119" s="38">
        <v>606.85</v>
      </c>
      <c r="I119" s="38">
        <v>588.45000000000005</v>
      </c>
      <c r="J119" s="38">
        <v>692.25</v>
      </c>
      <c r="K119" s="38">
        <v>710.65000000000009</v>
      </c>
      <c r="L119" s="38">
        <v>744.15</v>
      </c>
      <c r="M119" s="28">
        <v>677.15</v>
      </c>
      <c r="N119" s="28">
        <v>625.25</v>
      </c>
      <c r="O119" s="39">
        <v>1017000</v>
      </c>
      <c r="P119" s="40">
        <v>8.0478087649402397E-2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115.35</v>
      </c>
      <c r="F120" s="37">
        <v>114.69999999999999</v>
      </c>
      <c r="G120" s="38">
        <v>113.84999999999998</v>
      </c>
      <c r="H120" s="38">
        <v>112.35</v>
      </c>
      <c r="I120" s="38">
        <v>111.49999999999999</v>
      </c>
      <c r="J120" s="38">
        <v>116.19999999999997</v>
      </c>
      <c r="K120" s="38">
        <v>117.05</v>
      </c>
      <c r="L120" s="38">
        <v>118.54999999999997</v>
      </c>
      <c r="M120" s="28">
        <v>115.55</v>
      </c>
      <c r="N120" s="28">
        <v>113.2</v>
      </c>
      <c r="O120" s="39">
        <v>36198500</v>
      </c>
      <c r="P120" s="40">
        <v>-1.1186079545454546E-2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903.4</v>
      </c>
      <c r="F121" s="37">
        <v>900.31666666666661</v>
      </c>
      <c r="G121" s="38">
        <v>888.88333333333321</v>
      </c>
      <c r="H121" s="38">
        <v>874.36666666666656</v>
      </c>
      <c r="I121" s="38">
        <v>862.93333333333317</v>
      </c>
      <c r="J121" s="38">
        <v>914.83333333333326</v>
      </c>
      <c r="K121" s="38">
        <v>926.26666666666665</v>
      </c>
      <c r="L121" s="38">
        <v>940.7833333333333</v>
      </c>
      <c r="M121" s="28">
        <v>911.75</v>
      </c>
      <c r="N121" s="28">
        <v>885.8</v>
      </c>
      <c r="O121" s="39">
        <v>898150</v>
      </c>
      <c r="P121" s="40">
        <v>0.12550125313283209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691.45</v>
      </c>
      <c r="F122" s="37">
        <v>680.1</v>
      </c>
      <c r="G122" s="38">
        <v>656.95</v>
      </c>
      <c r="H122" s="38">
        <v>622.45000000000005</v>
      </c>
      <c r="I122" s="38">
        <v>599.30000000000007</v>
      </c>
      <c r="J122" s="38">
        <v>714.6</v>
      </c>
      <c r="K122" s="38">
        <v>737.74999999999989</v>
      </c>
      <c r="L122" s="38">
        <v>772.25</v>
      </c>
      <c r="M122" s="28">
        <v>703.25</v>
      </c>
      <c r="N122" s="28">
        <v>645.6</v>
      </c>
      <c r="O122" s="39">
        <v>12579000</v>
      </c>
      <c r="P122" s="40">
        <v>-9.4398125818231926E-3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270</v>
      </c>
      <c r="F123" s="37">
        <v>270.06666666666666</v>
      </c>
      <c r="G123" s="38">
        <v>268.43333333333334</v>
      </c>
      <c r="H123" s="38">
        <v>266.86666666666667</v>
      </c>
      <c r="I123" s="38">
        <v>265.23333333333335</v>
      </c>
      <c r="J123" s="38">
        <v>271.63333333333333</v>
      </c>
      <c r="K123" s="38">
        <v>273.26666666666665</v>
      </c>
      <c r="L123" s="38">
        <v>274.83333333333331</v>
      </c>
      <c r="M123" s="28">
        <v>271.7</v>
      </c>
      <c r="N123" s="28">
        <v>268.5</v>
      </c>
      <c r="O123" s="39">
        <v>91571200</v>
      </c>
      <c r="P123" s="40">
        <v>1.2346552517069374E-2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386.35</v>
      </c>
      <c r="F124" s="37">
        <v>389.2166666666667</v>
      </c>
      <c r="G124" s="38">
        <v>377.28333333333342</v>
      </c>
      <c r="H124" s="38">
        <v>368.2166666666667</v>
      </c>
      <c r="I124" s="38">
        <v>356.28333333333342</v>
      </c>
      <c r="J124" s="38">
        <v>398.28333333333342</v>
      </c>
      <c r="K124" s="38">
        <v>410.2166666666667</v>
      </c>
      <c r="L124" s="38">
        <v>419.28333333333342</v>
      </c>
      <c r="M124" s="28">
        <v>401.15</v>
      </c>
      <c r="N124" s="28">
        <v>380.15</v>
      </c>
      <c r="O124" s="39">
        <v>29141250</v>
      </c>
      <c r="P124" s="40">
        <v>4.9945955683660601E-2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2430.9</v>
      </c>
      <c r="F125" s="37">
        <v>2409.4666666666667</v>
      </c>
      <c r="G125" s="38">
        <v>2374.5333333333333</v>
      </c>
      <c r="H125" s="38">
        <v>2318.1666666666665</v>
      </c>
      <c r="I125" s="38">
        <v>2283.2333333333331</v>
      </c>
      <c r="J125" s="38">
        <v>2465.8333333333335</v>
      </c>
      <c r="K125" s="38">
        <v>2500.7666666666669</v>
      </c>
      <c r="L125" s="38">
        <v>2557.1333333333337</v>
      </c>
      <c r="M125" s="28">
        <v>2444.4</v>
      </c>
      <c r="N125" s="28">
        <v>2353.1</v>
      </c>
      <c r="O125" s="39">
        <v>265125</v>
      </c>
      <c r="P125" s="40">
        <v>8.9144500359453635E-2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540</v>
      </c>
      <c r="F126" s="37">
        <v>537.68333333333339</v>
      </c>
      <c r="G126" s="38">
        <v>528.66666666666674</v>
      </c>
      <c r="H126" s="38">
        <v>517.33333333333337</v>
      </c>
      <c r="I126" s="38">
        <v>508.31666666666672</v>
      </c>
      <c r="J126" s="38">
        <v>549.01666666666677</v>
      </c>
      <c r="K126" s="38">
        <v>558.03333333333342</v>
      </c>
      <c r="L126" s="38">
        <v>569.36666666666679</v>
      </c>
      <c r="M126" s="28">
        <v>546.70000000000005</v>
      </c>
      <c r="N126" s="28">
        <v>526.35</v>
      </c>
      <c r="O126" s="39">
        <v>41307300</v>
      </c>
      <c r="P126" s="40">
        <v>0.10685863116770367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568.75</v>
      </c>
      <c r="F127" s="37">
        <v>551.94999999999993</v>
      </c>
      <c r="G127" s="38">
        <v>528.19999999999982</v>
      </c>
      <c r="H127" s="38">
        <v>487.64999999999986</v>
      </c>
      <c r="I127" s="38">
        <v>463.89999999999975</v>
      </c>
      <c r="J127" s="38">
        <v>592.49999999999989</v>
      </c>
      <c r="K127" s="38">
        <v>616.25000000000011</v>
      </c>
      <c r="L127" s="38">
        <v>656.8</v>
      </c>
      <c r="M127" s="28">
        <v>575.70000000000005</v>
      </c>
      <c r="N127" s="28">
        <v>511.4</v>
      </c>
      <c r="O127" s="39">
        <v>12996875</v>
      </c>
      <c r="P127" s="40">
        <v>9.7014138003798267E-2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1910.2</v>
      </c>
      <c r="F128" s="37">
        <v>1922.2833333333335</v>
      </c>
      <c r="G128" s="38">
        <v>1890.166666666667</v>
      </c>
      <c r="H128" s="38">
        <v>1870.1333333333334</v>
      </c>
      <c r="I128" s="38">
        <v>1838.0166666666669</v>
      </c>
      <c r="J128" s="38">
        <v>1942.3166666666671</v>
      </c>
      <c r="K128" s="38">
        <v>1974.4333333333334</v>
      </c>
      <c r="L128" s="38">
        <v>1994.4666666666672</v>
      </c>
      <c r="M128" s="28">
        <v>1954.4</v>
      </c>
      <c r="N128" s="28">
        <v>1902.25</v>
      </c>
      <c r="O128" s="39">
        <v>12800800</v>
      </c>
      <c r="P128" s="40">
        <v>-5.1314736311623629E-2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76.900000000000006</v>
      </c>
      <c r="F129" s="37">
        <v>76.833333333333329</v>
      </c>
      <c r="G129" s="38">
        <v>76.166666666666657</v>
      </c>
      <c r="H129" s="38">
        <v>75.433333333333323</v>
      </c>
      <c r="I129" s="38">
        <v>74.766666666666652</v>
      </c>
      <c r="J129" s="38">
        <v>77.566666666666663</v>
      </c>
      <c r="K129" s="38">
        <v>78.23333333333332</v>
      </c>
      <c r="L129" s="38">
        <v>78.966666666666669</v>
      </c>
      <c r="M129" s="28">
        <v>77.5</v>
      </c>
      <c r="N129" s="28">
        <v>76.099999999999994</v>
      </c>
      <c r="O129" s="39">
        <v>48680420</v>
      </c>
      <c r="P129" s="40">
        <v>3.1190926275992438E-2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2034.15</v>
      </c>
      <c r="F130" s="37">
        <v>2080.4833333333336</v>
      </c>
      <c r="G130" s="38">
        <v>1974.0166666666673</v>
      </c>
      <c r="H130" s="38">
        <v>1913.8833333333337</v>
      </c>
      <c r="I130" s="38">
        <v>1807.4166666666674</v>
      </c>
      <c r="J130" s="38">
        <v>2140.6166666666672</v>
      </c>
      <c r="K130" s="38">
        <v>2247.0833333333335</v>
      </c>
      <c r="L130" s="38">
        <v>2307.2166666666672</v>
      </c>
      <c r="M130" s="28">
        <v>2186.9499999999998</v>
      </c>
      <c r="N130" s="28">
        <v>2020.35</v>
      </c>
      <c r="O130" s="39">
        <v>1191500</v>
      </c>
      <c r="P130" s="40">
        <v>4.6437589197496978E-2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564.6</v>
      </c>
      <c r="F131" s="37">
        <v>567.33333333333337</v>
      </c>
      <c r="G131" s="38">
        <v>559.76666666666677</v>
      </c>
      <c r="H131" s="38">
        <v>554.93333333333339</v>
      </c>
      <c r="I131" s="38">
        <v>547.36666666666679</v>
      </c>
      <c r="J131" s="38">
        <v>572.16666666666674</v>
      </c>
      <c r="K131" s="38">
        <v>579.73333333333335</v>
      </c>
      <c r="L131" s="38">
        <v>584.56666666666672</v>
      </c>
      <c r="M131" s="28">
        <v>574.9</v>
      </c>
      <c r="N131" s="28">
        <v>562.5</v>
      </c>
      <c r="O131" s="39">
        <v>6183900</v>
      </c>
      <c r="P131" s="40">
        <v>3.3586448598130841E-3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383.4</v>
      </c>
      <c r="F132" s="37">
        <v>382.81666666666666</v>
      </c>
      <c r="G132" s="38">
        <v>379.58333333333331</v>
      </c>
      <c r="H132" s="38">
        <v>375.76666666666665</v>
      </c>
      <c r="I132" s="38">
        <v>372.5333333333333</v>
      </c>
      <c r="J132" s="38">
        <v>386.63333333333333</v>
      </c>
      <c r="K132" s="38">
        <v>389.86666666666667</v>
      </c>
      <c r="L132" s="38">
        <v>393.68333333333334</v>
      </c>
      <c r="M132" s="28">
        <v>386.05</v>
      </c>
      <c r="N132" s="28">
        <v>379</v>
      </c>
      <c r="O132" s="39">
        <v>18706000</v>
      </c>
      <c r="P132" s="40">
        <v>1.4205161570158317E-2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1661.6</v>
      </c>
      <c r="F133" s="37">
        <v>1646.9666666666665</v>
      </c>
      <c r="G133" s="38">
        <v>1629.4333333333329</v>
      </c>
      <c r="H133" s="38">
        <v>1597.2666666666664</v>
      </c>
      <c r="I133" s="38">
        <v>1579.7333333333329</v>
      </c>
      <c r="J133" s="38">
        <v>1679.133333333333</v>
      </c>
      <c r="K133" s="38">
        <v>1696.6666666666663</v>
      </c>
      <c r="L133" s="38">
        <v>1728.833333333333</v>
      </c>
      <c r="M133" s="28">
        <v>1664.5</v>
      </c>
      <c r="N133" s="28">
        <v>1614.8</v>
      </c>
      <c r="O133" s="39">
        <v>15424600</v>
      </c>
      <c r="P133" s="40">
        <v>-8.679880813576888E-4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4205.7</v>
      </c>
      <c r="F134" s="37">
        <v>4161.75</v>
      </c>
      <c r="G134" s="38">
        <v>4094.2</v>
      </c>
      <c r="H134" s="38">
        <v>3982.7</v>
      </c>
      <c r="I134" s="38">
        <v>3915.1499999999996</v>
      </c>
      <c r="J134" s="38">
        <v>4273.25</v>
      </c>
      <c r="K134" s="38">
        <v>4340.7999999999993</v>
      </c>
      <c r="L134" s="38">
        <v>4452.3</v>
      </c>
      <c r="M134" s="28">
        <v>4229.3</v>
      </c>
      <c r="N134" s="28">
        <v>4050.25</v>
      </c>
      <c r="O134" s="39">
        <v>1798050</v>
      </c>
      <c r="P134" s="40">
        <v>-8.437422450161304E-3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3589.35</v>
      </c>
      <c r="F135" s="37">
        <v>3578.1</v>
      </c>
      <c r="G135" s="38">
        <v>3512.5</v>
      </c>
      <c r="H135" s="38">
        <v>3435.65</v>
      </c>
      <c r="I135" s="38">
        <v>3370.05</v>
      </c>
      <c r="J135" s="38">
        <v>3654.95</v>
      </c>
      <c r="K135" s="38">
        <v>3720.5499999999993</v>
      </c>
      <c r="L135" s="38">
        <v>3797.3999999999996</v>
      </c>
      <c r="M135" s="28">
        <v>3643.7</v>
      </c>
      <c r="N135" s="28">
        <v>3501.25</v>
      </c>
      <c r="O135" s="39">
        <v>1039600</v>
      </c>
      <c r="P135" s="40">
        <v>5.4147231798823768E-2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614.85</v>
      </c>
      <c r="F136" s="37">
        <v>614.76666666666665</v>
      </c>
      <c r="G136" s="38">
        <v>610.5333333333333</v>
      </c>
      <c r="H136" s="38">
        <v>606.2166666666667</v>
      </c>
      <c r="I136" s="38">
        <v>601.98333333333335</v>
      </c>
      <c r="J136" s="38">
        <v>619.08333333333326</v>
      </c>
      <c r="K136" s="38">
        <v>623.31666666666661</v>
      </c>
      <c r="L136" s="38">
        <v>627.63333333333321</v>
      </c>
      <c r="M136" s="28">
        <v>619</v>
      </c>
      <c r="N136" s="28">
        <v>610.45000000000005</v>
      </c>
      <c r="O136" s="39">
        <v>9821750</v>
      </c>
      <c r="P136" s="40">
        <v>5.8321727019498611E-3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998.4</v>
      </c>
      <c r="F137" s="37">
        <v>989.28333333333342</v>
      </c>
      <c r="G137" s="38">
        <v>966.56666666666683</v>
      </c>
      <c r="H137" s="38">
        <v>934.73333333333346</v>
      </c>
      <c r="I137" s="38">
        <v>912.01666666666688</v>
      </c>
      <c r="J137" s="38">
        <v>1021.1166666666668</v>
      </c>
      <c r="K137" s="38">
        <v>1043.8333333333333</v>
      </c>
      <c r="L137" s="38">
        <v>1075.6666666666667</v>
      </c>
      <c r="M137" s="28">
        <v>1012</v>
      </c>
      <c r="N137" s="28">
        <v>957.45</v>
      </c>
      <c r="O137" s="39">
        <v>14184800</v>
      </c>
      <c r="P137" s="40">
        <v>3.4827903176386475E-2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179</v>
      </c>
      <c r="F138" s="37">
        <v>177.13333333333333</v>
      </c>
      <c r="G138" s="38">
        <v>174.76666666666665</v>
      </c>
      <c r="H138" s="38">
        <v>170.53333333333333</v>
      </c>
      <c r="I138" s="38">
        <v>168.16666666666666</v>
      </c>
      <c r="J138" s="38">
        <v>181.36666666666665</v>
      </c>
      <c r="K138" s="38">
        <v>183.73333333333332</v>
      </c>
      <c r="L138" s="38">
        <v>187.96666666666664</v>
      </c>
      <c r="M138" s="28">
        <v>179.5</v>
      </c>
      <c r="N138" s="28">
        <v>172.9</v>
      </c>
      <c r="O138" s="39">
        <v>21452000</v>
      </c>
      <c r="P138" s="40">
        <v>-3.1598513011152417E-3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94.65</v>
      </c>
      <c r="F139" s="37">
        <v>93.75</v>
      </c>
      <c r="G139" s="38">
        <v>92.5</v>
      </c>
      <c r="H139" s="38">
        <v>90.35</v>
      </c>
      <c r="I139" s="38">
        <v>89.1</v>
      </c>
      <c r="J139" s="38">
        <v>95.9</v>
      </c>
      <c r="K139" s="38">
        <v>97.15</v>
      </c>
      <c r="L139" s="38">
        <v>99.300000000000011</v>
      </c>
      <c r="M139" s="28">
        <v>95</v>
      </c>
      <c r="N139" s="28">
        <v>91.6</v>
      </c>
      <c r="O139" s="39">
        <v>28278000</v>
      </c>
      <c r="P139" s="40">
        <v>2.2342733188720175E-2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535.20000000000005</v>
      </c>
      <c r="F140" s="37">
        <v>532.91666666666663</v>
      </c>
      <c r="G140" s="38">
        <v>528.5333333333333</v>
      </c>
      <c r="H140" s="38">
        <v>521.86666666666667</v>
      </c>
      <c r="I140" s="38">
        <v>517.48333333333335</v>
      </c>
      <c r="J140" s="38">
        <v>539.58333333333326</v>
      </c>
      <c r="K140" s="38">
        <v>543.9666666666667</v>
      </c>
      <c r="L140" s="38">
        <v>550.63333333333321</v>
      </c>
      <c r="M140" s="28">
        <v>537.29999999999995</v>
      </c>
      <c r="N140" s="28">
        <v>526.25</v>
      </c>
      <c r="O140" s="39">
        <v>10111000</v>
      </c>
      <c r="P140" s="40">
        <v>1.8637920612532742E-2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8018.95</v>
      </c>
      <c r="F141" s="37">
        <v>8022.4666666666672</v>
      </c>
      <c r="G141" s="38">
        <v>7971.4833333333345</v>
      </c>
      <c r="H141" s="38">
        <v>7924.0166666666673</v>
      </c>
      <c r="I141" s="38">
        <v>7873.0333333333347</v>
      </c>
      <c r="J141" s="38">
        <v>8069.9333333333343</v>
      </c>
      <c r="K141" s="38">
        <v>8120.9166666666679</v>
      </c>
      <c r="L141" s="38">
        <v>8168.3833333333341</v>
      </c>
      <c r="M141" s="28">
        <v>8073.45</v>
      </c>
      <c r="N141" s="28">
        <v>7975</v>
      </c>
      <c r="O141" s="39">
        <v>3444500</v>
      </c>
      <c r="P141" s="40">
        <v>4.725374092115626E-3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825.4</v>
      </c>
      <c r="F142" s="37">
        <v>812.56666666666661</v>
      </c>
      <c r="G142" s="38">
        <v>793.68333333333317</v>
      </c>
      <c r="H142" s="38">
        <v>761.96666666666658</v>
      </c>
      <c r="I142" s="38">
        <v>743.08333333333314</v>
      </c>
      <c r="J142" s="38">
        <v>844.28333333333319</v>
      </c>
      <c r="K142" s="38">
        <v>863.16666666666663</v>
      </c>
      <c r="L142" s="38">
        <v>894.88333333333321</v>
      </c>
      <c r="M142" s="28">
        <v>831.45</v>
      </c>
      <c r="N142" s="28">
        <v>780.85</v>
      </c>
      <c r="O142" s="39">
        <v>14094375</v>
      </c>
      <c r="P142" s="40">
        <v>2.5558233662285688E-2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1300.6500000000001</v>
      </c>
      <c r="F143" s="37">
        <v>1293.7333333333333</v>
      </c>
      <c r="G143" s="38">
        <v>1283.4666666666667</v>
      </c>
      <c r="H143" s="38">
        <v>1266.2833333333333</v>
      </c>
      <c r="I143" s="38">
        <v>1256.0166666666667</v>
      </c>
      <c r="J143" s="38">
        <v>1310.9166666666667</v>
      </c>
      <c r="K143" s="38">
        <v>1321.1833333333336</v>
      </c>
      <c r="L143" s="38">
        <v>1338.3666666666668</v>
      </c>
      <c r="M143" s="28">
        <v>1304</v>
      </c>
      <c r="N143" s="28">
        <v>1276.55</v>
      </c>
      <c r="O143" s="39">
        <v>2867400</v>
      </c>
      <c r="P143" s="40">
        <v>-7.8029031644146095E-3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1695.15</v>
      </c>
      <c r="F144" s="37">
        <v>1692.7833333333335</v>
      </c>
      <c r="G144" s="38">
        <v>1670.5666666666671</v>
      </c>
      <c r="H144" s="38">
        <v>1645.9833333333336</v>
      </c>
      <c r="I144" s="38">
        <v>1623.7666666666671</v>
      </c>
      <c r="J144" s="38">
        <v>1717.366666666667</v>
      </c>
      <c r="K144" s="38">
        <v>1739.5833333333337</v>
      </c>
      <c r="L144" s="38">
        <v>1764.166666666667</v>
      </c>
      <c r="M144" s="28">
        <v>1715</v>
      </c>
      <c r="N144" s="28">
        <v>1668.2</v>
      </c>
      <c r="O144" s="39">
        <v>577000</v>
      </c>
      <c r="P144" s="40">
        <v>-4.4068919814446654E-2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773.3</v>
      </c>
      <c r="F145" s="37">
        <v>769.65</v>
      </c>
      <c r="G145" s="38">
        <v>759.19999999999993</v>
      </c>
      <c r="H145" s="38">
        <v>745.09999999999991</v>
      </c>
      <c r="I145" s="38">
        <v>734.64999999999986</v>
      </c>
      <c r="J145" s="38">
        <v>783.75</v>
      </c>
      <c r="K145" s="38">
        <v>794.2</v>
      </c>
      <c r="L145" s="38">
        <v>808.30000000000007</v>
      </c>
      <c r="M145" s="28">
        <v>780.1</v>
      </c>
      <c r="N145" s="28">
        <v>755.55</v>
      </c>
      <c r="O145" s="39">
        <v>1716000</v>
      </c>
      <c r="P145" s="40">
        <v>1.1494252873563218E-2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751.8</v>
      </c>
      <c r="F146" s="37">
        <v>749.73333333333323</v>
      </c>
      <c r="G146" s="38">
        <v>744.21666666666647</v>
      </c>
      <c r="H146" s="38">
        <v>736.63333333333321</v>
      </c>
      <c r="I146" s="38">
        <v>731.11666666666645</v>
      </c>
      <c r="J146" s="38">
        <v>757.31666666666649</v>
      </c>
      <c r="K146" s="38">
        <v>762.83333333333314</v>
      </c>
      <c r="L146" s="38">
        <v>770.41666666666652</v>
      </c>
      <c r="M146" s="28">
        <v>755.25</v>
      </c>
      <c r="N146" s="28">
        <v>742.15</v>
      </c>
      <c r="O146" s="39">
        <v>2553200</v>
      </c>
      <c r="P146" s="40">
        <v>5.0385766021099039E-3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3014.5</v>
      </c>
      <c r="F147" s="37">
        <v>2990.1666666666665</v>
      </c>
      <c r="G147" s="38">
        <v>2942.333333333333</v>
      </c>
      <c r="H147" s="38">
        <v>2870.1666666666665</v>
      </c>
      <c r="I147" s="38">
        <v>2822.333333333333</v>
      </c>
      <c r="J147" s="38">
        <v>3062.333333333333</v>
      </c>
      <c r="K147" s="38">
        <v>3110.1666666666661</v>
      </c>
      <c r="L147" s="38">
        <v>3182.333333333333</v>
      </c>
      <c r="M147" s="28">
        <v>3038</v>
      </c>
      <c r="N147" s="28">
        <v>2918</v>
      </c>
      <c r="O147" s="39">
        <v>2449000</v>
      </c>
      <c r="P147" s="40">
        <v>-8.9834898025250888E-3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126.6</v>
      </c>
      <c r="F148" s="37">
        <v>126</v>
      </c>
      <c r="G148" s="38">
        <v>124.6</v>
      </c>
      <c r="H148" s="38">
        <v>122.6</v>
      </c>
      <c r="I148" s="38">
        <v>121.19999999999999</v>
      </c>
      <c r="J148" s="38">
        <v>128</v>
      </c>
      <c r="K148" s="38">
        <v>129.4</v>
      </c>
      <c r="L148" s="38">
        <v>131.4</v>
      </c>
      <c r="M148" s="28">
        <v>127.4</v>
      </c>
      <c r="N148" s="28">
        <v>124</v>
      </c>
      <c r="O148" s="39">
        <v>32705000</v>
      </c>
      <c r="P148" s="40">
        <v>5.8842573856738162E-2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2589.35</v>
      </c>
      <c r="F149" s="37">
        <v>2583.4</v>
      </c>
      <c r="G149" s="38">
        <v>2528.75</v>
      </c>
      <c r="H149" s="38">
        <v>2468.15</v>
      </c>
      <c r="I149" s="38">
        <v>2413.5</v>
      </c>
      <c r="J149" s="38">
        <v>2644</v>
      </c>
      <c r="K149" s="38">
        <v>2698.6500000000005</v>
      </c>
      <c r="L149" s="38">
        <v>2759.25</v>
      </c>
      <c r="M149" s="28">
        <v>2638.05</v>
      </c>
      <c r="N149" s="28">
        <v>2522.8000000000002</v>
      </c>
      <c r="O149" s="39">
        <v>1696625</v>
      </c>
      <c r="P149" s="40">
        <v>-3.0499999999999999E-2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74360.600000000006</v>
      </c>
      <c r="F150" s="37">
        <v>74361.766666666677</v>
      </c>
      <c r="G150" s="38">
        <v>73800.733333333352</v>
      </c>
      <c r="H150" s="38">
        <v>73240.866666666669</v>
      </c>
      <c r="I150" s="38">
        <v>72679.833333333343</v>
      </c>
      <c r="J150" s="38">
        <v>74921.63333333336</v>
      </c>
      <c r="K150" s="38">
        <v>75482.666666666686</v>
      </c>
      <c r="L150" s="38">
        <v>76042.533333333369</v>
      </c>
      <c r="M150" s="28">
        <v>74922.8</v>
      </c>
      <c r="N150" s="28">
        <v>73801.899999999994</v>
      </c>
      <c r="O150" s="39">
        <v>107760</v>
      </c>
      <c r="P150" s="40">
        <v>-3.4218070840654766E-3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1123.5999999999999</v>
      </c>
      <c r="F151" s="37">
        <v>1118.4833333333333</v>
      </c>
      <c r="G151" s="38">
        <v>1108.1666666666667</v>
      </c>
      <c r="H151" s="38">
        <v>1092.7333333333333</v>
      </c>
      <c r="I151" s="38">
        <v>1082.4166666666667</v>
      </c>
      <c r="J151" s="38">
        <v>1133.9166666666667</v>
      </c>
      <c r="K151" s="38">
        <v>1144.2333333333333</v>
      </c>
      <c r="L151" s="38">
        <v>1159.6666666666667</v>
      </c>
      <c r="M151" s="28">
        <v>1128.8</v>
      </c>
      <c r="N151" s="28">
        <v>1103.05</v>
      </c>
      <c r="O151" s="39">
        <v>3795750</v>
      </c>
      <c r="P151" s="40">
        <v>-7.7443387903146747E-3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278.14999999999998</v>
      </c>
      <c r="F152" s="37">
        <v>275.58333333333331</v>
      </c>
      <c r="G152" s="38">
        <v>272.21666666666664</v>
      </c>
      <c r="H152" s="38">
        <v>266.2833333333333</v>
      </c>
      <c r="I152" s="38">
        <v>262.91666666666663</v>
      </c>
      <c r="J152" s="38">
        <v>281.51666666666665</v>
      </c>
      <c r="K152" s="38">
        <v>284.88333333333333</v>
      </c>
      <c r="L152" s="38">
        <v>290.81666666666666</v>
      </c>
      <c r="M152" s="28">
        <v>278.95</v>
      </c>
      <c r="N152" s="28">
        <v>269.64999999999998</v>
      </c>
      <c r="O152" s="39">
        <v>2961600</v>
      </c>
      <c r="P152" s="40">
        <v>-7.506702412868633E-3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95.35</v>
      </c>
      <c r="F153" s="37">
        <v>94.7</v>
      </c>
      <c r="G153" s="38">
        <v>93.4</v>
      </c>
      <c r="H153" s="38">
        <v>91.45</v>
      </c>
      <c r="I153" s="38">
        <v>90.15</v>
      </c>
      <c r="J153" s="38">
        <v>96.65</v>
      </c>
      <c r="K153" s="38">
        <v>97.949999999999989</v>
      </c>
      <c r="L153" s="38">
        <v>99.9</v>
      </c>
      <c r="M153" s="28">
        <v>96</v>
      </c>
      <c r="N153" s="28">
        <v>92.75</v>
      </c>
      <c r="O153" s="39">
        <v>48135500</v>
      </c>
      <c r="P153" s="40">
        <v>-6.8397053665380566E-3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3808.7</v>
      </c>
      <c r="F154" s="37">
        <v>3860.7333333333336</v>
      </c>
      <c r="G154" s="38">
        <v>3667.5166666666673</v>
      </c>
      <c r="H154" s="38">
        <v>3526.3333333333339</v>
      </c>
      <c r="I154" s="38">
        <v>3333.1166666666677</v>
      </c>
      <c r="J154" s="38">
        <v>4001.916666666667</v>
      </c>
      <c r="K154" s="38">
        <v>4195.1333333333332</v>
      </c>
      <c r="L154" s="38">
        <v>4336.3166666666666</v>
      </c>
      <c r="M154" s="28">
        <v>4053.95</v>
      </c>
      <c r="N154" s="28">
        <v>3719.55</v>
      </c>
      <c r="O154" s="39">
        <v>1744500</v>
      </c>
      <c r="P154" s="40">
        <v>2.3167155425219941E-2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3864.85</v>
      </c>
      <c r="F155" s="37">
        <v>3834.1666666666665</v>
      </c>
      <c r="G155" s="38">
        <v>3766.3833333333332</v>
      </c>
      <c r="H155" s="38">
        <v>3667.9166666666665</v>
      </c>
      <c r="I155" s="38">
        <v>3600.1333333333332</v>
      </c>
      <c r="J155" s="38">
        <v>3932.6333333333332</v>
      </c>
      <c r="K155" s="38">
        <v>4000.416666666667</v>
      </c>
      <c r="L155" s="38">
        <v>4098.8833333333332</v>
      </c>
      <c r="M155" s="28">
        <v>3901.95</v>
      </c>
      <c r="N155" s="28">
        <v>3735.7</v>
      </c>
      <c r="O155" s="39">
        <v>360675</v>
      </c>
      <c r="P155" s="40">
        <v>1.9720101781170483E-2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33.950000000000003</v>
      </c>
      <c r="F156" s="37">
        <v>33.916666666666671</v>
      </c>
      <c r="G156" s="38">
        <v>33.733333333333341</v>
      </c>
      <c r="H156" s="38">
        <v>33.516666666666673</v>
      </c>
      <c r="I156" s="38">
        <v>33.333333333333343</v>
      </c>
      <c r="J156" s="38">
        <v>34.13333333333334</v>
      </c>
      <c r="K156" s="38">
        <v>34.316666666666677</v>
      </c>
      <c r="L156" s="38">
        <v>34.533333333333339</v>
      </c>
      <c r="M156" s="28">
        <v>34.1</v>
      </c>
      <c r="N156" s="28">
        <v>33.700000000000003</v>
      </c>
      <c r="O156" s="39">
        <v>24060000</v>
      </c>
      <c r="P156" s="40">
        <v>-1.0853478046373951E-2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17759.099999999999</v>
      </c>
      <c r="F157" s="37">
        <v>17754.266666666666</v>
      </c>
      <c r="G157" s="38">
        <v>17508.583333333332</v>
      </c>
      <c r="H157" s="38">
        <v>17258.066666666666</v>
      </c>
      <c r="I157" s="38">
        <v>17012.383333333331</v>
      </c>
      <c r="J157" s="38">
        <v>18004.783333333333</v>
      </c>
      <c r="K157" s="38">
        <v>18250.466666666667</v>
      </c>
      <c r="L157" s="38">
        <v>18500.983333333334</v>
      </c>
      <c r="M157" s="28">
        <v>17999.95</v>
      </c>
      <c r="N157" s="28">
        <v>17503.75</v>
      </c>
      <c r="O157" s="39">
        <v>413160</v>
      </c>
      <c r="P157" s="40">
        <v>1.0776626585607515E-2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124.15</v>
      </c>
      <c r="F158" s="37">
        <v>124.68333333333334</v>
      </c>
      <c r="G158" s="38">
        <v>122.76666666666668</v>
      </c>
      <c r="H158" s="38">
        <v>121.38333333333334</v>
      </c>
      <c r="I158" s="38">
        <v>119.46666666666668</v>
      </c>
      <c r="J158" s="38">
        <v>126.06666666666668</v>
      </c>
      <c r="K158" s="38">
        <v>127.98333333333333</v>
      </c>
      <c r="L158" s="38">
        <v>129.36666666666667</v>
      </c>
      <c r="M158" s="28">
        <v>126.6</v>
      </c>
      <c r="N158" s="28">
        <v>123.3</v>
      </c>
      <c r="O158" s="39">
        <v>48353900</v>
      </c>
      <c r="P158" s="40">
        <v>5.2270904716774806E-2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150.1</v>
      </c>
      <c r="F159" s="37">
        <v>149.36666666666667</v>
      </c>
      <c r="G159" s="38">
        <v>147.58333333333334</v>
      </c>
      <c r="H159" s="38">
        <v>145.06666666666666</v>
      </c>
      <c r="I159" s="38">
        <v>143.28333333333333</v>
      </c>
      <c r="J159" s="38">
        <v>151.88333333333335</v>
      </c>
      <c r="K159" s="38">
        <v>153.66666666666666</v>
      </c>
      <c r="L159" s="38">
        <v>156.18333333333337</v>
      </c>
      <c r="M159" s="28">
        <v>151.15</v>
      </c>
      <c r="N159" s="28">
        <v>146.85</v>
      </c>
      <c r="O159" s="39">
        <v>94682700</v>
      </c>
      <c r="P159" s="40">
        <v>2.3159839852171234E-2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795.95</v>
      </c>
      <c r="F160" s="37">
        <v>789.29999999999984</v>
      </c>
      <c r="G160" s="38">
        <v>769.1999999999997</v>
      </c>
      <c r="H160" s="38">
        <v>742.44999999999982</v>
      </c>
      <c r="I160" s="38">
        <v>722.34999999999968</v>
      </c>
      <c r="J160" s="38">
        <v>816.04999999999973</v>
      </c>
      <c r="K160" s="38">
        <v>836.14999999999986</v>
      </c>
      <c r="L160" s="38">
        <v>862.89999999999975</v>
      </c>
      <c r="M160" s="28">
        <v>809.4</v>
      </c>
      <c r="N160" s="28">
        <v>762.55</v>
      </c>
      <c r="O160" s="39">
        <v>5008500</v>
      </c>
      <c r="P160" s="40">
        <v>-1.5547605943863511E-2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3297.9</v>
      </c>
      <c r="F161" s="37">
        <v>3268.5499999999997</v>
      </c>
      <c r="G161" s="38">
        <v>3227.0999999999995</v>
      </c>
      <c r="H161" s="38">
        <v>3156.2999999999997</v>
      </c>
      <c r="I161" s="38">
        <v>3114.8499999999995</v>
      </c>
      <c r="J161" s="38">
        <v>3339.3499999999995</v>
      </c>
      <c r="K161" s="38">
        <v>3380.7999999999993</v>
      </c>
      <c r="L161" s="38">
        <v>3451.5999999999995</v>
      </c>
      <c r="M161" s="28">
        <v>3310</v>
      </c>
      <c r="N161" s="28">
        <v>3197.75</v>
      </c>
      <c r="O161" s="39">
        <v>258075</v>
      </c>
      <c r="P161" s="40">
        <v>-3.7482517482517484E-2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144.6</v>
      </c>
      <c r="F162" s="37">
        <v>144.28333333333333</v>
      </c>
      <c r="G162" s="38">
        <v>141.81666666666666</v>
      </c>
      <c r="H162" s="38">
        <v>139.03333333333333</v>
      </c>
      <c r="I162" s="38">
        <v>136.56666666666666</v>
      </c>
      <c r="J162" s="38">
        <v>147.06666666666666</v>
      </c>
      <c r="K162" s="38">
        <v>149.5333333333333</v>
      </c>
      <c r="L162" s="38">
        <v>152.31666666666666</v>
      </c>
      <c r="M162" s="28">
        <v>146.75</v>
      </c>
      <c r="N162" s="28">
        <v>141.5</v>
      </c>
      <c r="O162" s="39">
        <v>44228800</v>
      </c>
      <c r="P162" s="40">
        <v>0.14365355898456944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45114.400000000001</v>
      </c>
      <c r="F163" s="37">
        <v>45019.633333333331</v>
      </c>
      <c r="G163" s="38">
        <v>44585.616666666661</v>
      </c>
      <c r="H163" s="38">
        <v>44056.833333333328</v>
      </c>
      <c r="I163" s="38">
        <v>43622.816666666658</v>
      </c>
      <c r="J163" s="38">
        <v>45548.416666666664</v>
      </c>
      <c r="K163" s="38">
        <v>45982.433333333327</v>
      </c>
      <c r="L163" s="38">
        <v>46511.216666666667</v>
      </c>
      <c r="M163" s="28">
        <v>45453.65</v>
      </c>
      <c r="N163" s="28">
        <v>44490.85</v>
      </c>
      <c r="O163" s="39">
        <v>93795</v>
      </c>
      <c r="P163" s="40">
        <v>1.4603277624533506E-2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1776.15</v>
      </c>
      <c r="F164" s="37">
        <v>1741.1166666666668</v>
      </c>
      <c r="G164" s="38">
        <v>1699.4333333333336</v>
      </c>
      <c r="H164" s="38">
        <v>1622.7166666666669</v>
      </c>
      <c r="I164" s="38">
        <v>1581.0333333333338</v>
      </c>
      <c r="J164" s="38">
        <v>1817.8333333333335</v>
      </c>
      <c r="K164" s="38">
        <v>1859.5166666666669</v>
      </c>
      <c r="L164" s="38">
        <v>1936.2333333333333</v>
      </c>
      <c r="M164" s="28">
        <v>1782.8</v>
      </c>
      <c r="N164" s="28">
        <v>1664.4</v>
      </c>
      <c r="O164" s="39">
        <v>2878975</v>
      </c>
      <c r="P164" s="40">
        <v>-0.13077050813683161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3771.05</v>
      </c>
      <c r="F165" s="37">
        <v>3731.2666666666664</v>
      </c>
      <c r="G165" s="38">
        <v>3653.7333333333327</v>
      </c>
      <c r="H165" s="38">
        <v>3536.4166666666661</v>
      </c>
      <c r="I165" s="38">
        <v>3458.8833333333323</v>
      </c>
      <c r="J165" s="38">
        <v>3848.583333333333</v>
      </c>
      <c r="K165" s="38">
        <v>3926.1166666666668</v>
      </c>
      <c r="L165" s="38">
        <v>4043.4333333333334</v>
      </c>
      <c r="M165" s="28">
        <v>3808.8</v>
      </c>
      <c r="N165" s="28">
        <v>3613.95</v>
      </c>
      <c r="O165" s="39">
        <v>430350</v>
      </c>
      <c r="P165" s="40">
        <v>0.12819504522217853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219.3</v>
      </c>
      <c r="F166" s="37">
        <v>218.68333333333331</v>
      </c>
      <c r="G166" s="38">
        <v>217.16666666666663</v>
      </c>
      <c r="H166" s="38">
        <v>215.03333333333333</v>
      </c>
      <c r="I166" s="38">
        <v>213.51666666666665</v>
      </c>
      <c r="J166" s="38">
        <v>220.81666666666661</v>
      </c>
      <c r="K166" s="38">
        <v>222.33333333333331</v>
      </c>
      <c r="L166" s="38">
        <v>224.46666666666658</v>
      </c>
      <c r="M166" s="28">
        <v>220.2</v>
      </c>
      <c r="N166" s="28">
        <v>216.55</v>
      </c>
      <c r="O166" s="39">
        <v>16614000</v>
      </c>
      <c r="P166" s="40">
        <v>-6.1019382627422831E-3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110.05</v>
      </c>
      <c r="F167" s="37">
        <v>109.63333333333333</v>
      </c>
      <c r="G167" s="38">
        <v>109.01666666666665</v>
      </c>
      <c r="H167" s="38">
        <v>107.98333333333332</v>
      </c>
      <c r="I167" s="38">
        <v>107.36666666666665</v>
      </c>
      <c r="J167" s="38">
        <v>110.66666666666666</v>
      </c>
      <c r="K167" s="38">
        <v>111.28333333333333</v>
      </c>
      <c r="L167" s="38">
        <v>112.31666666666666</v>
      </c>
      <c r="M167" s="28">
        <v>110.25</v>
      </c>
      <c r="N167" s="28">
        <v>108.6</v>
      </c>
      <c r="O167" s="39">
        <v>34819200</v>
      </c>
      <c r="P167" s="40">
        <v>-1.2831780629284584E-2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2208.9</v>
      </c>
      <c r="F168" s="37">
        <v>2195.4499999999998</v>
      </c>
      <c r="G168" s="38">
        <v>2174.8999999999996</v>
      </c>
      <c r="H168" s="38">
        <v>2140.8999999999996</v>
      </c>
      <c r="I168" s="38">
        <v>2120.3499999999995</v>
      </c>
      <c r="J168" s="38">
        <v>2229.4499999999998</v>
      </c>
      <c r="K168" s="38">
        <v>2250</v>
      </c>
      <c r="L168" s="38">
        <v>2284</v>
      </c>
      <c r="M168" s="28">
        <v>2216</v>
      </c>
      <c r="N168" s="28">
        <v>2161.4499999999998</v>
      </c>
      <c r="O168" s="39">
        <v>3341500</v>
      </c>
      <c r="P168" s="40">
        <v>2.6254594554046959E-3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2726.7</v>
      </c>
      <c r="F169" s="37">
        <v>2722.3666666666668</v>
      </c>
      <c r="G169" s="38">
        <v>2686.2333333333336</v>
      </c>
      <c r="H169" s="38">
        <v>2645.7666666666669</v>
      </c>
      <c r="I169" s="38">
        <v>2609.6333333333337</v>
      </c>
      <c r="J169" s="38">
        <v>2762.8333333333335</v>
      </c>
      <c r="K169" s="38">
        <v>2798.9666666666667</v>
      </c>
      <c r="L169" s="38">
        <v>2839.4333333333334</v>
      </c>
      <c r="M169" s="28">
        <v>2758.5</v>
      </c>
      <c r="N169" s="28">
        <v>2681.9</v>
      </c>
      <c r="O169" s="39">
        <v>1805500</v>
      </c>
      <c r="P169" s="40">
        <v>1.3187429854096521E-2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31.15</v>
      </c>
      <c r="F170" s="37">
        <v>30.8</v>
      </c>
      <c r="G170" s="38">
        <v>30.35</v>
      </c>
      <c r="H170" s="38">
        <v>29.55</v>
      </c>
      <c r="I170" s="38">
        <v>29.1</v>
      </c>
      <c r="J170" s="38">
        <v>31.6</v>
      </c>
      <c r="K170" s="38">
        <v>32.049999999999997</v>
      </c>
      <c r="L170" s="38">
        <v>32.85</v>
      </c>
      <c r="M170" s="28">
        <v>31.25</v>
      </c>
      <c r="N170" s="28">
        <v>30</v>
      </c>
      <c r="O170" s="39">
        <v>228032000</v>
      </c>
      <c r="P170" s="40">
        <v>-1.4384508990318118E-2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2440.25</v>
      </c>
      <c r="F171" s="37">
        <v>2443.7000000000003</v>
      </c>
      <c r="G171" s="38">
        <v>2407.6500000000005</v>
      </c>
      <c r="H171" s="38">
        <v>2375.0500000000002</v>
      </c>
      <c r="I171" s="38">
        <v>2339.0000000000005</v>
      </c>
      <c r="J171" s="38">
        <v>2476.3000000000006</v>
      </c>
      <c r="K171" s="38">
        <v>2512.3500000000008</v>
      </c>
      <c r="L171" s="38">
        <v>2544.9500000000007</v>
      </c>
      <c r="M171" s="28">
        <v>2479.75</v>
      </c>
      <c r="N171" s="28">
        <v>2411.1</v>
      </c>
      <c r="O171" s="39">
        <v>529200</v>
      </c>
      <c r="P171" s="40">
        <v>3.9481437831467292E-2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228.85</v>
      </c>
      <c r="F172" s="37">
        <v>227.5</v>
      </c>
      <c r="G172" s="38">
        <v>225.4</v>
      </c>
      <c r="H172" s="38">
        <v>221.95000000000002</v>
      </c>
      <c r="I172" s="38">
        <v>219.85000000000002</v>
      </c>
      <c r="J172" s="38">
        <v>230.95</v>
      </c>
      <c r="K172" s="38">
        <v>233.05</v>
      </c>
      <c r="L172" s="38">
        <v>236.49999999999997</v>
      </c>
      <c r="M172" s="28">
        <v>229.6</v>
      </c>
      <c r="N172" s="28">
        <v>224.05</v>
      </c>
      <c r="O172" s="39">
        <v>53662080</v>
      </c>
      <c r="P172" s="40">
        <v>-3.0663902137834384E-3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1867.2</v>
      </c>
      <c r="F173" s="37">
        <v>1848.7833333333335</v>
      </c>
      <c r="G173" s="38">
        <v>1818.3166666666671</v>
      </c>
      <c r="H173" s="38">
        <v>1769.4333333333336</v>
      </c>
      <c r="I173" s="38">
        <v>1738.9666666666672</v>
      </c>
      <c r="J173" s="38">
        <v>1897.666666666667</v>
      </c>
      <c r="K173" s="38">
        <v>1928.1333333333337</v>
      </c>
      <c r="L173" s="38">
        <v>1977.0166666666669</v>
      </c>
      <c r="M173" s="28">
        <v>1879.25</v>
      </c>
      <c r="N173" s="28">
        <v>1799.9</v>
      </c>
      <c r="O173" s="39">
        <v>2047210</v>
      </c>
      <c r="P173" s="40">
        <v>6.0000000000000001E-3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163.55000000000001</v>
      </c>
      <c r="F174" s="37">
        <v>161</v>
      </c>
      <c r="G174" s="38">
        <v>156.55000000000001</v>
      </c>
      <c r="H174" s="38">
        <v>149.55000000000001</v>
      </c>
      <c r="I174" s="38">
        <v>145.10000000000002</v>
      </c>
      <c r="J174" s="38">
        <v>168</v>
      </c>
      <c r="K174" s="38">
        <v>172.45</v>
      </c>
      <c r="L174" s="38">
        <v>179.45</v>
      </c>
      <c r="M174" s="28">
        <v>165.45</v>
      </c>
      <c r="N174" s="28">
        <v>154</v>
      </c>
      <c r="O174" s="39">
        <v>6618000</v>
      </c>
      <c r="P174" s="40">
        <v>9.2079207920792078E-2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685</v>
      </c>
      <c r="F175" s="37">
        <v>679.73333333333335</v>
      </c>
      <c r="G175" s="38">
        <v>670.2166666666667</v>
      </c>
      <c r="H175" s="38">
        <v>655.43333333333339</v>
      </c>
      <c r="I175" s="38">
        <v>645.91666666666674</v>
      </c>
      <c r="J175" s="38">
        <v>694.51666666666665</v>
      </c>
      <c r="K175" s="38">
        <v>704.0333333333333</v>
      </c>
      <c r="L175" s="38">
        <v>718.81666666666661</v>
      </c>
      <c r="M175" s="28">
        <v>689.25</v>
      </c>
      <c r="N175" s="28">
        <v>664.95</v>
      </c>
      <c r="O175" s="39">
        <v>2865350</v>
      </c>
      <c r="P175" s="40">
        <v>5.640864932623002E-2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114.45</v>
      </c>
      <c r="F176" s="37">
        <v>114.2</v>
      </c>
      <c r="G176" s="38">
        <v>113.30000000000001</v>
      </c>
      <c r="H176" s="38">
        <v>112.15</v>
      </c>
      <c r="I176" s="38">
        <v>111.25000000000001</v>
      </c>
      <c r="J176" s="38">
        <v>115.35000000000001</v>
      </c>
      <c r="K176" s="38">
        <v>116.25000000000001</v>
      </c>
      <c r="L176" s="38">
        <v>117.4</v>
      </c>
      <c r="M176" s="28">
        <v>115.1</v>
      </c>
      <c r="N176" s="28">
        <v>113.05</v>
      </c>
      <c r="O176" s="39">
        <v>46001800</v>
      </c>
      <c r="P176" s="40">
        <v>-4.4301126464891304E-3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120.2</v>
      </c>
      <c r="F177" s="37">
        <v>119.86666666666667</v>
      </c>
      <c r="G177" s="38">
        <v>119.33333333333334</v>
      </c>
      <c r="H177" s="38">
        <v>118.46666666666667</v>
      </c>
      <c r="I177" s="38">
        <v>117.93333333333334</v>
      </c>
      <c r="J177" s="38">
        <v>120.73333333333335</v>
      </c>
      <c r="K177" s="38">
        <v>121.26666666666668</v>
      </c>
      <c r="L177" s="38">
        <v>122.13333333333335</v>
      </c>
      <c r="M177" s="28">
        <v>120.4</v>
      </c>
      <c r="N177" s="28">
        <v>119</v>
      </c>
      <c r="O177" s="39">
        <v>25314000</v>
      </c>
      <c r="P177" s="40">
        <v>2.7020447906523856E-2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2672.3</v>
      </c>
      <c r="F178" s="37">
        <v>2649.8666666666668</v>
      </c>
      <c r="G178" s="38">
        <v>2619.7333333333336</v>
      </c>
      <c r="H178" s="38">
        <v>2567.166666666667</v>
      </c>
      <c r="I178" s="38">
        <v>2537.0333333333338</v>
      </c>
      <c r="J178" s="38">
        <v>2702.4333333333334</v>
      </c>
      <c r="K178" s="38">
        <v>2732.5666666666666</v>
      </c>
      <c r="L178" s="38">
        <v>2785.1333333333332</v>
      </c>
      <c r="M178" s="28">
        <v>2680</v>
      </c>
      <c r="N178" s="28">
        <v>2597.3000000000002</v>
      </c>
      <c r="O178" s="39">
        <v>36179250</v>
      </c>
      <c r="P178" s="40">
        <v>1.014211525575162E-2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74.95</v>
      </c>
      <c r="F179" s="37">
        <v>74.8</v>
      </c>
      <c r="G179" s="38">
        <v>73.899999999999991</v>
      </c>
      <c r="H179" s="38">
        <v>72.849999999999994</v>
      </c>
      <c r="I179" s="38">
        <v>71.949999999999989</v>
      </c>
      <c r="J179" s="38">
        <v>75.849999999999994</v>
      </c>
      <c r="K179" s="38">
        <v>76.75</v>
      </c>
      <c r="L179" s="38">
        <v>77.8</v>
      </c>
      <c r="M179" s="28">
        <v>75.7</v>
      </c>
      <c r="N179" s="28">
        <v>73.75</v>
      </c>
      <c r="O179" s="39">
        <v>110001750</v>
      </c>
      <c r="P179" s="40">
        <v>-5.710295706092639E-3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776.75</v>
      </c>
      <c r="F180" s="37">
        <v>775.23333333333323</v>
      </c>
      <c r="G180" s="38">
        <v>770.01666666666642</v>
      </c>
      <c r="H180" s="38">
        <v>763.28333333333319</v>
      </c>
      <c r="I180" s="38">
        <v>758.06666666666638</v>
      </c>
      <c r="J180" s="38">
        <v>781.96666666666647</v>
      </c>
      <c r="K180" s="38">
        <v>787.18333333333339</v>
      </c>
      <c r="L180" s="38">
        <v>793.91666666666652</v>
      </c>
      <c r="M180" s="28">
        <v>780.45</v>
      </c>
      <c r="N180" s="28">
        <v>768.5</v>
      </c>
      <c r="O180" s="39">
        <v>7300000</v>
      </c>
      <c r="P180" s="40">
        <v>9.2212406508785753E-3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1149.2</v>
      </c>
      <c r="F181" s="37">
        <v>1140.4333333333334</v>
      </c>
      <c r="G181" s="38">
        <v>1128.7166666666667</v>
      </c>
      <c r="H181" s="38">
        <v>1108.2333333333333</v>
      </c>
      <c r="I181" s="38">
        <v>1096.5166666666667</v>
      </c>
      <c r="J181" s="38">
        <v>1160.9166666666667</v>
      </c>
      <c r="K181" s="38">
        <v>1172.6333333333334</v>
      </c>
      <c r="L181" s="38">
        <v>1193.1166666666668</v>
      </c>
      <c r="M181" s="28">
        <v>1152.1500000000001</v>
      </c>
      <c r="N181" s="28">
        <v>1119.95</v>
      </c>
      <c r="O181" s="39">
        <v>7983000</v>
      </c>
      <c r="P181" s="40">
        <v>9.3958470356102602E-5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476.35</v>
      </c>
      <c r="F182" s="37">
        <v>475.61666666666662</v>
      </c>
      <c r="G182" s="38">
        <v>472.98333333333323</v>
      </c>
      <c r="H182" s="38">
        <v>469.61666666666662</v>
      </c>
      <c r="I182" s="38">
        <v>466.98333333333323</v>
      </c>
      <c r="J182" s="38">
        <v>478.98333333333323</v>
      </c>
      <c r="K182" s="38">
        <v>481.61666666666656</v>
      </c>
      <c r="L182" s="38">
        <v>484.98333333333323</v>
      </c>
      <c r="M182" s="28">
        <v>478.25</v>
      </c>
      <c r="N182" s="28">
        <v>472.25</v>
      </c>
      <c r="O182" s="39">
        <v>66640500</v>
      </c>
      <c r="P182" s="40">
        <v>4.1762416170332502E-2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22389.25</v>
      </c>
      <c r="F183" s="37">
        <v>22176.866666666669</v>
      </c>
      <c r="G183" s="38">
        <v>21873.733333333337</v>
      </c>
      <c r="H183" s="38">
        <v>21358.216666666667</v>
      </c>
      <c r="I183" s="38">
        <v>21055.083333333336</v>
      </c>
      <c r="J183" s="38">
        <v>22692.383333333339</v>
      </c>
      <c r="K183" s="38">
        <v>22995.51666666667</v>
      </c>
      <c r="L183" s="38">
        <v>23511.03333333334</v>
      </c>
      <c r="M183" s="28">
        <v>22480</v>
      </c>
      <c r="N183" s="28">
        <v>21661.35</v>
      </c>
      <c r="O183" s="39">
        <v>258500</v>
      </c>
      <c r="P183" s="40">
        <v>-2.286902286902287E-2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2424.75</v>
      </c>
      <c r="F184" s="37">
        <v>2418.2000000000003</v>
      </c>
      <c r="G184" s="38">
        <v>2391.1000000000004</v>
      </c>
      <c r="H184" s="38">
        <v>2357.4500000000003</v>
      </c>
      <c r="I184" s="38">
        <v>2330.3500000000004</v>
      </c>
      <c r="J184" s="38">
        <v>2451.8500000000004</v>
      </c>
      <c r="K184" s="38">
        <v>2478.9499999999998</v>
      </c>
      <c r="L184" s="38">
        <v>2512.6000000000004</v>
      </c>
      <c r="M184" s="28">
        <v>2445.3000000000002</v>
      </c>
      <c r="N184" s="28">
        <v>2384.5500000000002</v>
      </c>
      <c r="O184" s="39">
        <v>1458875</v>
      </c>
      <c r="P184" s="40">
        <v>1.8625192012288787E-2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2459.4499999999998</v>
      </c>
      <c r="F185" s="37">
        <v>2441.3833333333332</v>
      </c>
      <c r="G185" s="38">
        <v>2405.7666666666664</v>
      </c>
      <c r="H185" s="38">
        <v>2352.083333333333</v>
      </c>
      <c r="I185" s="38">
        <v>2316.4666666666662</v>
      </c>
      <c r="J185" s="38">
        <v>2495.0666666666666</v>
      </c>
      <c r="K185" s="38">
        <v>2530.6833333333334</v>
      </c>
      <c r="L185" s="38">
        <v>2584.3666666666668</v>
      </c>
      <c r="M185" s="28">
        <v>2477</v>
      </c>
      <c r="N185" s="28">
        <v>2387.6999999999998</v>
      </c>
      <c r="O185" s="39">
        <v>3716250</v>
      </c>
      <c r="P185" s="40">
        <v>4.5910290237467018E-2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1173.5</v>
      </c>
      <c r="F186" s="37">
        <v>1169.4666666666667</v>
      </c>
      <c r="G186" s="38">
        <v>1151.9333333333334</v>
      </c>
      <c r="H186" s="38">
        <v>1130.3666666666668</v>
      </c>
      <c r="I186" s="38">
        <v>1112.8333333333335</v>
      </c>
      <c r="J186" s="38">
        <v>1191.0333333333333</v>
      </c>
      <c r="K186" s="38">
        <v>1208.5666666666666</v>
      </c>
      <c r="L186" s="38">
        <v>1230.1333333333332</v>
      </c>
      <c r="M186" s="28">
        <v>1187</v>
      </c>
      <c r="N186" s="28">
        <v>1147.9000000000001</v>
      </c>
      <c r="O186" s="39">
        <v>4090400</v>
      </c>
      <c r="P186" s="40">
        <v>-1.6109348303636807E-3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329.25</v>
      </c>
      <c r="F187" s="37">
        <v>330.51666666666665</v>
      </c>
      <c r="G187" s="38">
        <v>326.2833333333333</v>
      </c>
      <c r="H187" s="38">
        <v>323.31666666666666</v>
      </c>
      <c r="I187" s="38">
        <v>319.08333333333331</v>
      </c>
      <c r="J187" s="38">
        <v>333.48333333333329</v>
      </c>
      <c r="K187" s="38">
        <v>337.71666666666664</v>
      </c>
      <c r="L187" s="38">
        <v>340.68333333333328</v>
      </c>
      <c r="M187" s="28">
        <v>334.75</v>
      </c>
      <c r="N187" s="28">
        <v>327.55</v>
      </c>
      <c r="O187" s="39">
        <v>3861000</v>
      </c>
      <c r="P187" s="40">
        <v>-2.3304591004427873E-4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890.55</v>
      </c>
      <c r="F188" s="37">
        <v>896.94999999999993</v>
      </c>
      <c r="G188" s="38">
        <v>880.59999999999991</v>
      </c>
      <c r="H188" s="38">
        <v>870.65</v>
      </c>
      <c r="I188" s="38">
        <v>854.3</v>
      </c>
      <c r="J188" s="38">
        <v>906.89999999999986</v>
      </c>
      <c r="K188" s="38">
        <v>923.25</v>
      </c>
      <c r="L188" s="38">
        <v>933.19999999999982</v>
      </c>
      <c r="M188" s="28">
        <v>913.3</v>
      </c>
      <c r="N188" s="28">
        <v>887</v>
      </c>
      <c r="O188" s="39">
        <v>21131600</v>
      </c>
      <c r="P188" s="40">
        <v>1.639675431803643E-2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434.95</v>
      </c>
      <c r="F189" s="37">
        <v>431.35000000000008</v>
      </c>
      <c r="G189" s="38">
        <v>426.70000000000016</v>
      </c>
      <c r="H189" s="38">
        <v>418.4500000000001</v>
      </c>
      <c r="I189" s="38">
        <v>413.80000000000018</v>
      </c>
      <c r="J189" s="38">
        <v>439.60000000000014</v>
      </c>
      <c r="K189" s="38">
        <v>444.25000000000011</v>
      </c>
      <c r="L189" s="38">
        <v>452.50000000000011</v>
      </c>
      <c r="M189" s="28">
        <v>436</v>
      </c>
      <c r="N189" s="28">
        <v>423.1</v>
      </c>
      <c r="O189" s="39">
        <v>12160500</v>
      </c>
      <c r="P189" s="40">
        <v>2.3491592482690407E-3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558.15</v>
      </c>
      <c r="F190" s="37">
        <v>551.94999999999993</v>
      </c>
      <c r="G190" s="38">
        <v>543.49999999999989</v>
      </c>
      <c r="H190" s="38">
        <v>528.84999999999991</v>
      </c>
      <c r="I190" s="38">
        <v>520.39999999999986</v>
      </c>
      <c r="J190" s="38">
        <v>566.59999999999991</v>
      </c>
      <c r="K190" s="38">
        <v>575.04999999999995</v>
      </c>
      <c r="L190" s="38">
        <v>589.69999999999993</v>
      </c>
      <c r="M190" s="28">
        <v>560.4</v>
      </c>
      <c r="N190" s="28">
        <v>537.29999999999995</v>
      </c>
      <c r="O190" s="39">
        <v>1005800</v>
      </c>
      <c r="P190" s="40">
        <v>-3.6774564259720359E-2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940.65</v>
      </c>
      <c r="F191" s="37">
        <v>940.2166666666667</v>
      </c>
      <c r="G191" s="38">
        <v>933.43333333333339</v>
      </c>
      <c r="H191" s="38">
        <v>926.2166666666667</v>
      </c>
      <c r="I191" s="38">
        <v>919.43333333333339</v>
      </c>
      <c r="J191" s="38">
        <v>947.43333333333339</v>
      </c>
      <c r="K191" s="38">
        <v>954.2166666666667</v>
      </c>
      <c r="L191" s="38">
        <v>961.43333333333339</v>
      </c>
      <c r="M191" s="28">
        <v>947</v>
      </c>
      <c r="N191" s="28">
        <v>933</v>
      </c>
      <c r="O191" s="39">
        <v>4811000</v>
      </c>
      <c r="P191" s="40">
        <v>9.5151377190985653E-2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995.5</v>
      </c>
      <c r="F192" s="37">
        <v>990.75</v>
      </c>
      <c r="G192" s="38">
        <v>973.3</v>
      </c>
      <c r="H192" s="38">
        <v>951.09999999999991</v>
      </c>
      <c r="I192" s="38">
        <v>933.64999999999986</v>
      </c>
      <c r="J192" s="38">
        <v>1012.95</v>
      </c>
      <c r="K192" s="38">
        <v>1030.4000000000001</v>
      </c>
      <c r="L192" s="38">
        <v>1052.6000000000001</v>
      </c>
      <c r="M192" s="28">
        <v>1008.2</v>
      </c>
      <c r="N192" s="28">
        <v>968.55</v>
      </c>
      <c r="O192" s="39">
        <v>3749600</v>
      </c>
      <c r="P192" s="40">
        <v>3.1300997886513819E-3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745.25</v>
      </c>
      <c r="F193" s="37">
        <v>739.38333333333333</v>
      </c>
      <c r="G193" s="38">
        <v>730.86666666666667</v>
      </c>
      <c r="H193" s="38">
        <v>716.48333333333335</v>
      </c>
      <c r="I193" s="38">
        <v>707.9666666666667</v>
      </c>
      <c r="J193" s="38">
        <v>753.76666666666665</v>
      </c>
      <c r="K193" s="38">
        <v>762.2833333333333</v>
      </c>
      <c r="L193" s="38">
        <v>776.66666666666663</v>
      </c>
      <c r="M193" s="28">
        <v>747.9</v>
      </c>
      <c r="N193" s="28">
        <v>725</v>
      </c>
      <c r="O193" s="39">
        <v>9417825</v>
      </c>
      <c r="P193" s="40">
        <v>2.6284173102856443E-2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443.75</v>
      </c>
      <c r="F194" s="37">
        <v>441.93333333333334</v>
      </c>
      <c r="G194" s="38">
        <v>437.2166666666667</v>
      </c>
      <c r="H194" s="38">
        <v>430.68333333333334</v>
      </c>
      <c r="I194" s="38">
        <v>425.9666666666667</v>
      </c>
      <c r="J194" s="38">
        <v>448.4666666666667</v>
      </c>
      <c r="K194" s="38">
        <v>453.18333333333328</v>
      </c>
      <c r="L194" s="38">
        <v>459.7166666666667</v>
      </c>
      <c r="M194" s="28">
        <v>446.65</v>
      </c>
      <c r="N194" s="28">
        <v>435.4</v>
      </c>
      <c r="O194" s="39">
        <v>71200125</v>
      </c>
      <c r="P194" s="40">
        <v>1.7637833764435121E-2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232.3</v>
      </c>
      <c r="F195" s="37">
        <v>230.25</v>
      </c>
      <c r="G195" s="38">
        <v>227.55</v>
      </c>
      <c r="H195" s="38">
        <v>222.8</v>
      </c>
      <c r="I195" s="38">
        <v>220.10000000000002</v>
      </c>
      <c r="J195" s="38">
        <v>235</v>
      </c>
      <c r="K195" s="38">
        <v>237.7</v>
      </c>
      <c r="L195" s="38">
        <v>242.45</v>
      </c>
      <c r="M195" s="28">
        <v>232.95</v>
      </c>
      <c r="N195" s="28">
        <v>225.5</v>
      </c>
      <c r="O195" s="39">
        <v>85131000</v>
      </c>
      <c r="P195" s="40">
        <v>-2.4518524247814991E-2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996.65</v>
      </c>
      <c r="F196" s="37">
        <v>1001.1833333333334</v>
      </c>
      <c r="G196" s="38">
        <v>988.76666666666677</v>
      </c>
      <c r="H196" s="38">
        <v>980.88333333333333</v>
      </c>
      <c r="I196" s="38">
        <v>968.4666666666667</v>
      </c>
      <c r="J196" s="38">
        <v>1009.0666666666668</v>
      </c>
      <c r="K196" s="38">
        <v>1021.4833333333333</v>
      </c>
      <c r="L196" s="38">
        <v>1029.3666666666668</v>
      </c>
      <c r="M196" s="28">
        <v>1013.6</v>
      </c>
      <c r="N196" s="28">
        <v>993.3</v>
      </c>
      <c r="O196" s="39">
        <v>34084150</v>
      </c>
      <c r="P196" s="40">
        <v>-4.5750389681472582E-2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3381.2</v>
      </c>
      <c r="F197" s="37">
        <v>3354.7166666666667</v>
      </c>
      <c r="G197" s="38">
        <v>3319.4333333333334</v>
      </c>
      <c r="H197" s="38">
        <v>3257.6666666666665</v>
      </c>
      <c r="I197" s="38">
        <v>3222.3833333333332</v>
      </c>
      <c r="J197" s="38">
        <v>3416.4833333333336</v>
      </c>
      <c r="K197" s="38">
        <v>3451.7666666666673</v>
      </c>
      <c r="L197" s="38">
        <v>3513.5333333333338</v>
      </c>
      <c r="M197" s="28">
        <v>3390</v>
      </c>
      <c r="N197" s="28">
        <v>3292.95</v>
      </c>
      <c r="O197" s="39">
        <v>11936250</v>
      </c>
      <c r="P197" s="40">
        <v>-8.1640284182973952E-3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1164.95</v>
      </c>
      <c r="F198" s="37">
        <v>1158.0333333333333</v>
      </c>
      <c r="G198" s="38">
        <v>1144.5666666666666</v>
      </c>
      <c r="H198" s="38">
        <v>1124.1833333333334</v>
      </c>
      <c r="I198" s="38">
        <v>1110.7166666666667</v>
      </c>
      <c r="J198" s="38">
        <v>1178.4166666666665</v>
      </c>
      <c r="K198" s="38">
        <v>1191.8833333333332</v>
      </c>
      <c r="L198" s="38">
        <v>1212.2666666666664</v>
      </c>
      <c r="M198" s="28">
        <v>1171.5</v>
      </c>
      <c r="N198" s="28">
        <v>1137.6500000000001</v>
      </c>
      <c r="O198" s="39">
        <v>20362200</v>
      </c>
      <c r="P198" s="40">
        <v>-1.6180277712402919E-3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2250.35</v>
      </c>
      <c r="F199" s="37">
        <v>2223.7000000000003</v>
      </c>
      <c r="G199" s="38">
        <v>2192.4000000000005</v>
      </c>
      <c r="H199" s="38">
        <v>2134.4500000000003</v>
      </c>
      <c r="I199" s="38">
        <v>2103.1500000000005</v>
      </c>
      <c r="J199" s="38">
        <v>2281.6500000000005</v>
      </c>
      <c r="K199" s="38">
        <v>2312.9500000000007</v>
      </c>
      <c r="L199" s="38">
        <v>2370.9000000000005</v>
      </c>
      <c r="M199" s="28">
        <v>2255</v>
      </c>
      <c r="N199" s="28">
        <v>2165.75</v>
      </c>
      <c r="O199" s="39">
        <v>7360500</v>
      </c>
      <c r="P199" s="40">
        <v>-2.4986339476429389E-2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2873.45</v>
      </c>
      <c r="F200" s="37">
        <v>2892.7833333333333</v>
      </c>
      <c r="G200" s="38">
        <v>2845.5666666666666</v>
      </c>
      <c r="H200" s="38">
        <v>2817.6833333333334</v>
      </c>
      <c r="I200" s="38">
        <v>2770.4666666666667</v>
      </c>
      <c r="J200" s="38">
        <v>2920.6666666666665</v>
      </c>
      <c r="K200" s="38">
        <v>2967.8833333333328</v>
      </c>
      <c r="L200" s="38">
        <v>2995.7666666666664</v>
      </c>
      <c r="M200" s="28">
        <v>2940</v>
      </c>
      <c r="N200" s="28">
        <v>2864.9</v>
      </c>
      <c r="O200" s="39">
        <v>883250</v>
      </c>
      <c r="P200" s="40">
        <v>2.3761228629382788E-2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445.45</v>
      </c>
      <c r="F201" s="37">
        <v>444.41666666666669</v>
      </c>
      <c r="G201" s="38">
        <v>431.68333333333339</v>
      </c>
      <c r="H201" s="38">
        <v>417.91666666666669</v>
      </c>
      <c r="I201" s="38">
        <v>405.18333333333339</v>
      </c>
      <c r="J201" s="38">
        <v>458.18333333333339</v>
      </c>
      <c r="K201" s="38">
        <v>470.91666666666663</v>
      </c>
      <c r="L201" s="38">
        <v>484.68333333333339</v>
      </c>
      <c r="M201" s="28">
        <v>457.15</v>
      </c>
      <c r="N201" s="28">
        <v>430.65</v>
      </c>
      <c r="O201" s="39">
        <v>3096000</v>
      </c>
      <c r="P201" s="40">
        <v>-2.3651844843897825E-2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1119.7</v>
      </c>
      <c r="F202" s="37">
        <v>1107.8999999999999</v>
      </c>
      <c r="G202" s="38">
        <v>1091.7999999999997</v>
      </c>
      <c r="H202" s="38">
        <v>1063.8999999999999</v>
      </c>
      <c r="I202" s="38">
        <v>1047.7999999999997</v>
      </c>
      <c r="J202" s="38">
        <v>1135.7999999999997</v>
      </c>
      <c r="K202" s="38">
        <v>1151.8999999999996</v>
      </c>
      <c r="L202" s="38">
        <v>1179.7999999999997</v>
      </c>
      <c r="M202" s="28">
        <v>1124</v>
      </c>
      <c r="N202" s="28">
        <v>1080</v>
      </c>
      <c r="O202" s="39">
        <v>3737375</v>
      </c>
      <c r="P202" s="40">
        <v>3.4102306920762285E-2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740.05</v>
      </c>
      <c r="F203" s="37">
        <v>738.58333333333337</v>
      </c>
      <c r="G203" s="38">
        <v>732.4666666666667</v>
      </c>
      <c r="H203" s="38">
        <v>724.88333333333333</v>
      </c>
      <c r="I203" s="38">
        <v>718.76666666666665</v>
      </c>
      <c r="J203" s="38">
        <v>746.16666666666674</v>
      </c>
      <c r="K203" s="38">
        <v>752.2833333333333</v>
      </c>
      <c r="L203" s="38">
        <v>759.86666666666679</v>
      </c>
      <c r="M203" s="28">
        <v>744.7</v>
      </c>
      <c r="N203" s="28">
        <v>731</v>
      </c>
      <c r="O203" s="39">
        <v>8103200</v>
      </c>
      <c r="P203" s="40">
        <v>-3.6150800482010674E-3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1543.75</v>
      </c>
      <c r="F204" s="37">
        <v>1527.7333333333336</v>
      </c>
      <c r="G204" s="38">
        <v>1509.4166666666672</v>
      </c>
      <c r="H204" s="38">
        <v>1475.0833333333337</v>
      </c>
      <c r="I204" s="38">
        <v>1456.7666666666673</v>
      </c>
      <c r="J204" s="38">
        <v>1562.0666666666671</v>
      </c>
      <c r="K204" s="38">
        <v>1580.3833333333337</v>
      </c>
      <c r="L204" s="38">
        <v>1614.7166666666669</v>
      </c>
      <c r="M204" s="28">
        <v>1546.05</v>
      </c>
      <c r="N204" s="28">
        <v>1493.4</v>
      </c>
      <c r="O204" s="39">
        <v>1079100</v>
      </c>
      <c r="P204" s="40">
        <v>9.2593530096694174E-2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6104.1</v>
      </c>
      <c r="F205" s="37">
        <v>6084.75</v>
      </c>
      <c r="G205" s="38">
        <v>5994.65</v>
      </c>
      <c r="H205" s="38">
        <v>5885.2</v>
      </c>
      <c r="I205" s="38">
        <v>5795.0999999999995</v>
      </c>
      <c r="J205" s="38">
        <v>6194.2</v>
      </c>
      <c r="K205" s="38">
        <v>6284.3</v>
      </c>
      <c r="L205" s="38">
        <v>6393.75</v>
      </c>
      <c r="M205" s="28">
        <v>6174.85</v>
      </c>
      <c r="N205" s="28">
        <v>5975.3</v>
      </c>
      <c r="O205" s="39">
        <v>2356400</v>
      </c>
      <c r="P205" s="40">
        <v>-9.999159734476095E-3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779.9</v>
      </c>
      <c r="F206" s="37">
        <v>774.80000000000007</v>
      </c>
      <c r="G206" s="38">
        <v>765.10000000000014</v>
      </c>
      <c r="H206" s="38">
        <v>750.30000000000007</v>
      </c>
      <c r="I206" s="38">
        <v>740.60000000000014</v>
      </c>
      <c r="J206" s="38">
        <v>789.60000000000014</v>
      </c>
      <c r="K206" s="38">
        <v>799.30000000000018</v>
      </c>
      <c r="L206" s="38">
        <v>814.10000000000014</v>
      </c>
      <c r="M206" s="28">
        <v>784.5</v>
      </c>
      <c r="N206" s="28">
        <v>760</v>
      </c>
      <c r="O206" s="39">
        <v>19861400</v>
      </c>
      <c r="P206" s="40">
        <v>-3.3920417482061318E-3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314.14999999999998</v>
      </c>
      <c r="F207" s="37">
        <v>312.31666666666666</v>
      </c>
      <c r="G207" s="38">
        <v>308.83333333333331</v>
      </c>
      <c r="H207" s="38">
        <v>303.51666666666665</v>
      </c>
      <c r="I207" s="38">
        <v>300.0333333333333</v>
      </c>
      <c r="J207" s="38">
        <v>317.63333333333333</v>
      </c>
      <c r="K207" s="38">
        <v>321.11666666666667</v>
      </c>
      <c r="L207" s="38">
        <v>326.43333333333334</v>
      </c>
      <c r="M207" s="28">
        <v>315.8</v>
      </c>
      <c r="N207" s="28">
        <v>307</v>
      </c>
      <c r="O207" s="39">
        <v>49995250</v>
      </c>
      <c r="P207" s="40">
        <v>3.5141206675224648E-2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1036.0999999999999</v>
      </c>
      <c r="F208" s="37">
        <v>1028.5</v>
      </c>
      <c r="G208" s="38">
        <v>1017.5999999999999</v>
      </c>
      <c r="H208" s="38">
        <v>999.09999999999991</v>
      </c>
      <c r="I208" s="38">
        <v>988.19999999999982</v>
      </c>
      <c r="J208" s="38">
        <v>1047</v>
      </c>
      <c r="K208" s="38">
        <v>1057.9000000000001</v>
      </c>
      <c r="L208" s="38">
        <v>1076.4000000000001</v>
      </c>
      <c r="M208" s="28">
        <v>1039.4000000000001</v>
      </c>
      <c r="N208" s="28">
        <v>1010</v>
      </c>
      <c r="O208" s="39">
        <v>2591500</v>
      </c>
      <c r="P208" s="40">
        <v>-1.8557091459950766E-2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1648.55</v>
      </c>
      <c r="F209" s="37">
        <v>1640.6333333333332</v>
      </c>
      <c r="G209" s="38">
        <v>1624.6666666666665</v>
      </c>
      <c r="H209" s="38">
        <v>1600.7833333333333</v>
      </c>
      <c r="I209" s="38">
        <v>1584.8166666666666</v>
      </c>
      <c r="J209" s="38">
        <v>1664.5166666666664</v>
      </c>
      <c r="K209" s="38">
        <v>1680.4833333333331</v>
      </c>
      <c r="L209" s="38">
        <v>1704.3666666666663</v>
      </c>
      <c r="M209" s="28">
        <v>1656.6</v>
      </c>
      <c r="N209" s="28">
        <v>1616.75</v>
      </c>
      <c r="O209" s="39">
        <v>656900</v>
      </c>
      <c r="P209" s="40">
        <v>1.436071649166152E-2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476.35</v>
      </c>
      <c r="F210" s="37">
        <v>477.16666666666669</v>
      </c>
      <c r="G210" s="38">
        <v>472.08333333333337</v>
      </c>
      <c r="H210" s="38">
        <v>467.81666666666666</v>
      </c>
      <c r="I210" s="38">
        <v>462.73333333333335</v>
      </c>
      <c r="J210" s="38">
        <v>481.43333333333339</v>
      </c>
      <c r="K210" s="38">
        <v>486.51666666666677</v>
      </c>
      <c r="L210" s="38">
        <v>490.78333333333342</v>
      </c>
      <c r="M210" s="28">
        <v>482.25</v>
      </c>
      <c r="N210" s="28">
        <v>472.9</v>
      </c>
      <c r="O210" s="39">
        <v>33727400</v>
      </c>
      <c r="P210" s="40">
        <v>-5.6428883097279382E-3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245.5</v>
      </c>
      <c r="F211" s="37">
        <v>243.18333333333331</v>
      </c>
      <c r="G211" s="38">
        <v>239.91666666666663</v>
      </c>
      <c r="H211" s="38">
        <v>234.33333333333331</v>
      </c>
      <c r="I211" s="38">
        <v>231.06666666666663</v>
      </c>
      <c r="J211" s="38">
        <v>248.76666666666662</v>
      </c>
      <c r="K211" s="38">
        <v>252.03333333333333</v>
      </c>
      <c r="L211" s="38">
        <v>257.61666666666662</v>
      </c>
      <c r="M211" s="28">
        <v>246.45</v>
      </c>
      <c r="N211" s="28">
        <v>237.6</v>
      </c>
      <c r="O211" s="39">
        <v>70410000</v>
      </c>
      <c r="P211" s="40">
        <v>7.598849439745846E-3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375.75</v>
      </c>
      <c r="F212" s="37">
        <v>374.8</v>
      </c>
      <c r="G212" s="38">
        <v>373.1</v>
      </c>
      <c r="H212" s="38">
        <v>370.45</v>
      </c>
      <c r="I212" s="38">
        <v>368.75</v>
      </c>
      <c r="J212" s="38">
        <v>377.45000000000005</v>
      </c>
      <c r="K212" s="38">
        <v>379.15</v>
      </c>
      <c r="L212" s="38">
        <v>381.80000000000007</v>
      </c>
      <c r="M212" s="28">
        <v>376.5</v>
      </c>
      <c r="N212" s="28">
        <v>372.15</v>
      </c>
      <c r="O212" s="39">
        <v>12607100</v>
      </c>
      <c r="P212" s="40">
        <v>-1.1347417619473329E-2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4"/>
      <c r="B215" s="307"/>
      <c r="C215" s="284"/>
      <c r="D215" s="308"/>
      <c r="E215" s="285"/>
      <c r="F215" s="285"/>
      <c r="G215" s="309"/>
      <c r="H215" s="309"/>
      <c r="I215" s="309"/>
      <c r="J215" s="309"/>
      <c r="K215" s="309"/>
      <c r="L215" s="309"/>
      <c r="M215" s="284"/>
      <c r="N215" s="284"/>
      <c r="O215" s="310"/>
      <c r="P215" s="311"/>
    </row>
    <row r="216" spans="1:16" ht="12.75" customHeight="1">
      <c r="A216" s="284"/>
      <c r="B216" s="307"/>
      <c r="C216" s="284"/>
      <c r="D216" s="308"/>
      <c r="E216" s="285"/>
      <c r="F216" s="285"/>
      <c r="G216" s="309"/>
      <c r="H216" s="309"/>
      <c r="I216" s="309"/>
      <c r="J216" s="309"/>
      <c r="K216" s="309"/>
      <c r="L216" s="309"/>
      <c r="M216" s="284"/>
      <c r="N216" s="284"/>
      <c r="O216" s="310"/>
      <c r="P216" s="311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4" t="s">
        <v>16</v>
      </c>
      <c r="B8" s="466"/>
      <c r="C8" s="470" t="s">
        <v>20</v>
      </c>
      <c r="D8" s="470" t="s">
        <v>21</v>
      </c>
      <c r="E8" s="461" t="s">
        <v>22</v>
      </c>
      <c r="F8" s="462"/>
      <c r="G8" s="463"/>
      <c r="H8" s="461" t="s">
        <v>23</v>
      </c>
      <c r="I8" s="462"/>
      <c r="J8" s="463"/>
      <c r="K8" s="23"/>
      <c r="L8" s="50"/>
      <c r="M8" s="50"/>
      <c r="N8" s="1"/>
      <c r="O8" s="1"/>
    </row>
    <row r="9" spans="1:15" ht="36" customHeight="1">
      <c r="A9" s="468"/>
      <c r="B9" s="469"/>
      <c r="C9" s="469"/>
      <c r="D9" s="4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16661.400000000001</v>
      </c>
      <c r="D10" s="32">
        <v>16621.016666666666</v>
      </c>
      <c r="E10" s="32">
        <v>16546.533333333333</v>
      </c>
      <c r="F10" s="32">
        <v>16431.666666666668</v>
      </c>
      <c r="G10" s="32">
        <v>16357.183333333334</v>
      </c>
      <c r="H10" s="32">
        <v>16735.883333333331</v>
      </c>
      <c r="I10" s="32">
        <v>16810.366666666661</v>
      </c>
      <c r="J10" s="32">
        <v>16925.23333333333</v>
      </c>
      <c r="K10" s="34">
        <v>16695.5</v>
      </c>
      <c r="L10" s="34">
        <v>16506.150000000001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35826.949999999997</v>
      </c>
      <c r="D11" s="37">
        <v>35886.366666666661</v>
      </c>
      <c r="E11" s="37">
        <v>35689.033333333326</v>
      </c>
      <c r="F11" s="37">
        <v>35551.116666666661</v>
      </c>
      <c r="G11" s="37">
        <v>35353.783333333326</v>
      </c>
      <c r="H11" s="37">
        <v>36024.283333333326</v>
      </c>
      <c r="I11" s="37">
        <v>36221.616666666654</v>
      </c>
      <c r="J11" s="37">
        <v>36359.533333333326</v>
      </c>
      <c r="K11" s="28">
        <v>36083.699999999997</v>
      </c>
      <c r="L11" s="28">
        <v>35748.449999999997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2533.1</v>
      </c>
      <c r="D12" s="37">
        <v>2531.7000000000003</v>
      </c>
      <c r="E12" s="37">
        <v>2519.6500000000005</v>
      </c>
      <c r="F12" s="37">
        <v>2506.2000000000003</v>
      </c>
      <c r="G12" s="37">
        <v>2494.1500000000005</v>
      </c>
      <c r="H12" s="37">
        <v>2545.1500000000005</v>
      </c>
      <c r="I12" s="37">
        <v>2557.2000000000007</v>
      </c>
      <c r="J12" s="37">
        <v>2570.6500000000005</v>
      </c>
      <c r="K12" s="28">
        <v>2543.75</v>
      </c>
      <c r="L12" s="28">
        <v>2518.25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4863.3999999999996</v>
      </c>
      <c r="D13" s="37">
        <v>4835.5166666666664</v>
      </c>
      <c r="E13" s="37">
        <v>4802.2833333333328</v>
      </c>
      <c r="F13" s="37">
        <v>4741.1666666666661</v>
      </c>
      <c r="G13" s="37">
        <v>4707.9333333333325</v>
      </c>
      <c r="H13" s="37">
        <v>4896.6333333333332</v>
      </c>
      <c r="I13" s="37">
        <v>4929.8666666666668</v>
      </c>
      <c r="J13" s="37">
        <v>4990.9833333333336</v>
      </c>
      <c r="K13" s="28">
        <v>4868.75</v>
      </c>
      <c r="L13" s="28">
        <v>4774.3999999999996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29753.3</v>
      </c>
      <c r="D14" s="37">
        <v>29553.316666666666</v>
      </c>
      <c r="E14" s="37">
        <v>29268.98333333333</v>
      </c>
      <c r="F14" s="37">
        <v>28784.666666666664</v>
      </c>
      <c r="G14" s="37">
        <v>28500.333333333328</v>
      </c>
      <c r="H14" s="37">
        <v>30037.633333333331</v>
      </c>
      <c r="I14" s="37">
        <v>30321.966666666667</v>
      </c>
      <c r="J14" s="37">
        <v>30806.283333333333</v>
      </c>
      <c r="K14" s="28">
        <v>29837.65</v>
      </c>
      <c r="L14" s="28">
        <v>29069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4009.7</v>
      </c>
      <c r="D15" s="37">
        <v>4003.1166666666663</v>
      </c>
      <c r="E15" s="37">
        <v>3986.0333333333328</v>
      </c>
      <c r="F15" s="37">
        <v>3962.3666666666663</v>
      </c>
      <c r="G15" s="37">
        <v>3945.2833333333328</v>
      </c>
      <c r="H15" s="37">
        <v>4026.7833333333328</v>
      </c>
      <c r="I15" s="37">
        <v>4043.8666666666659</v>
      </c>
      <c r="J15" s="37">
        <v>4067.5333333333328</v>
      </c>
      <c r="K15" s="28">
        <v>4020.2</v>
      </c>
      <c r="L15" s="28">
        <v>3979.45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7757.45</v>
      </c>
      <c r="D16" s="37">
        <v>7728.3</v>
      </c>
      <c r="E16" s="37">
        <v>7691.6500000000005</v>
      </c>
      <c r="F16" s="37">
        <v>7625.85</v>
      </c>
      <c r="G16" s="37">
        <v>7589.2000000000007</v>
      </c>
      <c r="H16" s="37">
        <v>7794.1</v>
      </c>
      <c r="I16" s="37">
        <v>7830.75</v>
      </c>
      <c r="J16" s="37">
        <v>7896.55</v>
      </c>
      <c r="K16" s="28">
        <v>7764.95</v>
      </c>
      <c r="L16" s="28">
        <v>7662.5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2208.35</v>
      </c>
      <c r="D17" s="37">
        <v>2207.2833333333333</v>
      </c>
      <c r="E17" s="37">
        <v>2197.2166666666667</v>
      </c>
      <c r="F17" s="37">
        <v>2186.0833333333335</v>
      </c>
      <c r="G17" s="37">
        <v>2176.0166666666669</v>
      </c>
      <c r="H17" s="37">
        <v>2218.4166666666665</v>
      </c>
      <c r="I17" s="37">
        <v>2228.4833333333331</v>
      </c>
      <c r="J17" s="37">
        <v>2239.6166666666663</v>
      </c>
      <c r="K17" s="28">
        <v>2217.35</v>
      </c>
      <c r="L17" s="28">
        <v>2196.15</v>
      </c>
      <c r="M17" s="28">
        <v>6.2564500000000001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1296.05</v>
      </c>
      <c r="D18" s="37">
        <v>1308.05</v>
      </c>
      <c r="E18" s="37">
        <v>1278.5999999999999</v>
      </c>
      <c r="F18" s="37">
        <v>1261.1499999999999</v>
      </c>
      <c r="G18" s="37">
        <v>1231.6999999999998</v>
      </c>
      <c r="H18" s="37">
        <v>1325.5</v>
      </c>
      <c r="I18" s="37">
        <v>1354.9500000000003</v>
      </c>
      <c r="J18" s="37">
        <v>1372.4</v>
      </c>
      <c r="K18" s="28">
        <v>1337.5</v>
      </c>
      <c r="L18" s="28">
        <v>1290.5999999999999</v>
      </c>
      <c r="M18" s="28">
        <v>6.9065700000000003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811.15</v>
      </c>
      <c r="D19" s="37">
        <v>800.35</v>
      </c>
      <c r="E19" s="37">
        <v>780.80000000000007</v>
      </c>
      <c r="F19" s="37">
        <v>750.45</v>
      </c>
      <c r="G19" s="37">
        <v>730.90000000000009</v>
      </c>
      <c r="H19" s="37">
        <v>830.7</v>
      </c>
      <c r="I19" s="37">
        <v>850.25</v>
      </c>
      <c r="J19" s="37">
        <v>880.6</v>
      </c>
      <c r="K19" s="28">
        <v>819.9</v>
      </c>
      <c r="L19" s="28">
        <v>770</v>
      </c>
      <c r="M19" s="28">
        <v>14.37227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2165.65</v>
      </c>
      <c r="D20" s="37">
        <v>2147.5499999999997</v>
      </c>
      <c r="E20" s="37">
        <v>2120.0999999999995</v>
      </c>
      <c r="F20" s="37">
        <v>2074.5499999999997</v>
      </c>
      <c r="G20" s="37">
        <v>2047.0999999999995</v>
      </c>
      <c r="H20" s="37">
        <v>2193.0999999999995</v>
      </c>
      <c r="I20" s="37">
        <v>2220.5499999999993</v>
      </c>
      <c r="J20" s="37">
        <v>2266.0999999999995</v>
      </c>
      <c r="K20" s="28">
        <v>2175</v>
      </c>
      <c r="L20" s="28">
        <v>2102</v>
      </c>
      <c r="M20" s="28">
        <v>13.845840000000001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2151.65</v>
      </c>
      <c r="D21" s="37">
        <v>2164.7833333333333</v>
      </c>
      <c r="E21" s="37">
        <v>2112.6166666666668</v>
      </c>
      <c r="F21" s="37">
        <v>2073.5833333333335</v>
      </c>
      <c r="G21" s="37">
        <v>2021.416666666667</v>
      </c>
      <c r="H21" s="37">
        <v>2203.8166666666666</v>
      </c>
      <c r="I21" s="37">
        <v>2255.9833333333336</v>
      </c>
      <c r="J21" s="37">
        <v>2295.0166666666664</v>
      </c>
      <c r="K21" s="28">
        <v>2216.9499999999998</v>
      </c>
      <c r="L21" s="28">
        <v>2125.75</v>
      </c>
      <c r="M21" s="28">
        <v>7.5009199999999998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734.7</v>
      </c>
      <c r="D22" s="37">
        <v>727.23333333333323</v>
      </c>
      <c r="E22" s="37">
        <v>717.46666666666647</v>
      </c>
      <c r="F22" s="37">
        <v>700.23333333333323</v>
      </c>
      <c r="G22" s="37">
        <v>690.46666666666647</v>
      </c>
      <c r="H22" s="37">
        <v>744.46666666666647</v>
      </c>
      <c r="I22" s="37">
        <v>754.23333333333312</v>
      </c>
      <c r="J22" s="37">
        <v>771.46666666666647</v>
      </c>
      <c r="K22" s="28">
        <v>737</v>
      </c>
      <c r="L22" s="28">
        <v>710</v>
      </c>
      <c r="M22" s="28">
        <v>55.461060000000003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2589.5</v>
      </c>
      <c r="D23" s="37">
        <v>2554.85</v>
      </c>
      <c r="E23" s="37">
        <v>2499.6999999999998</v>
      </c>
      <c r="F23" s="37">
        <v>2409.9</v>
      </c>
      <c r="G23" s="37">
        <v>2354.75</v>
      </c>
      <c r="H23" s="37">
        <v>2644.6499999999996</v>
      </c>
      <c r="I23" s="37">
        <v>2699.8</v>
      </c>
      <c r="J23" s="37">
        <v>2789.5999999999995</v>
      </c>
      <c r="K23" s="28">
        <v>2610</v>
      </c>
      <c r="L23" s="28">
        <v>2465.0500000000002</v>
      </c>
      <c r="M23" s="28">
        <v>3.57491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2162</v>
      </c>
      <c r="D24" s="37">
        <v>2180.0499999999997</v>
      </c>
      <c r="E24" s="37">
        <v>2122.1499999999996</v>
      </c>
      <c r="F24" s="37">
        <v>2082.2999999999997</v>
      </c>
      <c r="G24" s="37">
        <v>2024.3999999999996</v>
      </c>
      <c r="H24" s="37">
        <v>2219.8999999999996</v>
      </c>
      <c r="I24" s="37">
        <v>2277.8000000000002</v>
      </c>
      <c r="J24" s="37">
        <v>2317.6499999999996</v>
      </c>
      <c r="K24" s="28">
        <v>2237.9499999999998</v>
      </c>
      <c r="L24" s="28">
        <v>2140.1999999999998</v>
      </c>
      <c r="M24" s="28">
        <v>2.88673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104.4</v>
      </c>
      <c r="D25" s="37">
        <v>103.25</v>
      </c>
      <c r="E25" s="37">
        <v>101.5</v>
      </c>
      <c r="F25" s="37">
        <v>98.6</v>
      </c>
      <c r="G25" s="37">
        <v>96.85</v>
      </c>
      <c r="H25" s="37">
        <v>106.15</v>
      </c>
      <c r="I25" s="37">
        <v>107.9</v>
      </c>
      <c r="J25" s="37">
        <v>110.80000000000001</v>
      </c>
      <c r="K25" s="28">
        <v>105</v>
      </c>
      <c r="L25" s="28">
        <v>100.35</v>
      </c>
      <c r="M25" s="28">
        <v>37.693980000000003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271.45</v>
      </c>
      <c r="D26" s="37">
        <v>268.68333333333334</v>
      </c>
      <c r="E26" s="37">
        <v>264.4666666666667</v>
      </c>
      <c r="F26" s="37">
        <v>257.48333333333335</v>
      </c>
      <c r="G26" s="37">
        <v>253.26666666666671</v>
      </c>
      <c r="H26" s="37">
        <v>275.66666666666669</v>
      </c>
      <c r="I26" s="37">
        <v>279.88333333333327</v>
      </c>
      <c r="J26" s="37">
        <v>286.86666666666667</v>
      </c>
      <c r="K26" s="28">
        <v>272.89999999999998</v>
      </c>
      <c r="L26" s="28">
        <v>261.7</v>
      </c>
      <c r="M26" s="28">
        <v>28.486360000000001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1711.15</v>
      </c>
      <c r="D27" s="37">
        <v>1713.7</v>
      </c>
      <c r="E27" s="37">
        <v>1697.45</v>
      </c>
      <c r="F27" s="37">
        <v>1683.75</v>
      </c>
      <c r="G27" s="37">
        <v>1667.5</v>
      </c>
      <c r="H27" s="37">
        <v>1727.4</v>
      </c>
      <c r="I27" s="37">
        <v>1743.65</v>
      </c>
      <c r="J27" s="37">
        <v>1757.3500000000001</v>
      </c>
      <c r="K27" s="28">
        <v>1729.95</v>
      </c>
      <c r="L27" s="28">
        <v>1700</v>
      </c>
      <c r="M27" s="28">
        <v>0.23565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736.55</v>
      </c>
      <c r="D28" s="37">
        <v>736.16666666666663</v>
      </c>
      <c r="E28" s="37">
        <v>730.93333333333328</v>
      </c>
      <c r="F28" s="37">
        <v>725.31666666666661</v>
      </c>
      <c r="G28" s="37">
        <v>720.08333333333326</v>
      </c>
      <c r="H28" s="37">
        <v>741.7833333333333</v>
      </c>
      <c r="I28" s="37">
        <v>747.01666666666665</v>
      </c>
      <c r="J28" s="37">
        <v>752.63333333333333</v>
      </c>
      <c r="K28" s="28">
        <v>741.4</v>
      </c>
      <c r="L28" s="28">
        <v>730.55</v>
      </c>
      <c r="M28" s="28">
        <v>0.73939999999999995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3077.25</v>
      </c>
      <c r="D29" s="37">
        <v>3072.75</v>
      </c>
      <c r="E29" s="37">
        <v>3053.3</v>
      </c>
      <c r="F29" s="37">
        <v>3029.3500000000004</v>
      </c>
      <c r="G29" s="37">
        <v>3009.9000000000005</v>
      </c>
      <c r="H29" s="37">
        <v>3096.7</v>
      </c>
      <c r="I29" s="37">
        <v>3116.1499999999996</v>
      </c>
      <c r="J29" s="37">
        <v>3140.0999999999995</v>
      </c>
      <c r="K29" s="28">
        <v>3092.2</v>
      </c>
      <c r="L29" s="28">
        <v>3048.8</v>
      </c>
      <c r="M29" s="28">
        <v>0.73836999999999997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504.1</v>
      </c>
      <c r="D30" s="37">
        <v>502.7833333333333</v>
      </c>
      <c r="E30" s="37">
        <v>499.56666666666661</v>
      </c>
      <c r="F30" s="37">
        <v>495.0333333333333</v>
      </c>
      <c r="G30" s="37">
        <v>491.81666666666661</v>
      </c>
      <c r="H30" s="37">
        <v>507.31666666666661</v>
      </c>
      <c r="I30" s="37">
        <v>510.5333333333333</v>
      </c>
      <c r="J30" s="37">
        <v>515.06666666666661</v>
      </c>
      <c r="K30" s="28">
        <v>506</v>
      </c>
      <c r="L30" s="28">
        <v>498.25</v>
      </c>
      <c r="M30" s="28">
        <v>4.2069799999999997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371.55</v>
      </c>
      <c r="D31" s="37">
        <v>370.26666666666665</v>
      </c>
      <c r="E31" s="37">
        <v>368.0333333333333</v>
      </c>
      <c r="F31" s="37">
        <v>364.51666666666665</v>
      </c>
      <c r="G31" s="37">
        <v>362.2833333333333</v>
      </c>
      <c r="H31" s="37">
        <v>373.7833333333333</v>
      </c>
      <c r="I31" s="37">
        <v>376.01666666666665</v>
      </c>
      <c r="J31" s="37">
        <v>379.5333333333333</v>
      </c>
      <c r="K31" s="28">
        <v>372.5</v>
      </c>
      <c r="L31" s="28">
        <v>366.75</v>
      </c>
      <c r="M31" s="28">
        <v>50.019590000000001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3891.95</v>
      </c>
      <c r="D32" s="37">
        <v>3875.9833333333336</v>
      </c>
      <c r="E32" s="37">
        <v>3836.416666666667</v>
      </c>
      <c r="F32" s="37">
        <v>3780.8833333333332</v>
      </c>
      <c r="G32" s="37">
        <v>3741.3166666666666</v>
      </c>
      <c r="H32" s="37">
        <v>3931.5166666666673</v>
      </c>
      <c r="I32" s="37">
        <v>3971.0833333333339</v>
      </c>
      <c r="J32" s="37">
        <v>4026.6166666666677</v>
      </c>
      <c r="K32" s="28">
        <v>3915.55</v>
      </c>
      <c r="L32" s="28">
        <v>3820.45</v>
      </c>
      <c r="M32" s="28">
        <v>6.6668599999999998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220</v>
      </c>
      <c r="D33" s="37">
        <v>219.25</v>
      </c>
      <c r="E33" s="37">
        <v>217.85</v>
      </c>
      <c r="F33" s="37">
        <v>215.7</v>
      </c>
      <c r="G33" s="37">
        <v>214.29999999999998</v>
      </c>
      <c r="H33" s="37">
        <v>221.4</v>
      </c>
      <c r="I33" s="37">
        <v>222.79999999999998</v>
      </c>
      <c r="J33" s="37">
        <v>224.95000000000002</v>
      </c>
      <c r="K33" s="28">
        <v>220.65</v>
      </c>
      <c r="L33" s="28">
        <v>217.1</v>
      </c>
      <c r="M33" s="28">
        <v>18.606339999999999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139.30000000000001</v>
      </c>
      <c r="D34" s="37">
        <v>139.96666666666667</v>
      </c>
      <c r="E34" s="37">
        <v>137.73333333333335</v>
      </c>
      <c r="F34" s="37">
        <v>136.16666666666669</v>
      </c>
      <c r="G34" s="37">
        <v>133.93333333333337</v>
      </c>
      <c r="H34" s="37">
        <v>141.53333333333333</v>
      </c>
      <c r="I34" s="37">
        <v>143.76666666666662</v>
      </c>
      <c r="J34" s="37">
        <v>145.33333333333331</v>
      </c>
      <c r="K34" s="28">
        <v>142.19999999999999</v>
      </c>
      <c r="L34" s="28">
        <v>138.4</v>
      </c>
      <c r="M34" s="28">
        <v>163.48474999999999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2844</v>
      </c>
      <c r="D35" s="37">
        <v>2848.3333333333335</v>
      </c>
      <c r="E35" s="37">
        <v>2812.666666666667</v>
      </c>
      <c r="F35" s="37">
        <v>2781.3333333333335</v>
      </c>
      <c r="G35" s="37">
        <v>2745.666666666667</v>
      </c>
      <c r="H35" s="37">
        <v>2879.666666666667</v>
      </c>
      <c r="I35" s="37">
        <v>2915.3333333333339</v>
      </c>
      <c r="J35" s="37">
        <v>2946.666666666667</v>
      </c>
      <c r="K35" s="28">
        <v>2884</v>
      </c>
      <c r="L35" s="28">
        <v>2817</v>
      </c>
      <c r="M35" s="28">
        <v>25.254819999999999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1698.75</v>
      </c>
      <c r="D36" s="37">
        <v>1703.6499999999999</v>
      </c>
      <c r="E36" s="37">
        <v>1678.6499999999996</v>
      </c>
      <c r="F36" s="37">
        <v>1658.5499999999997</v>
      </c>
      <c r="G36" s="37">
        <v>1633.5499999999995</v>
      </c>
      <c r="H36" s="37">
        <v>1723.7499999999998</v>
      </c>
      <c r="I36" s="37">
        <v>1748.7500000000002</v>
      </c>
      <c r="J36" s="37">
        <v>1768.85</v>
      </c>
      <c r="K36" s="28">
        <v>1728.65</v>
      </c>
      <c r="L36" s="28">
        <v>1683.55</v>
      </c>
      <c r="M36" s="28">
        <v>3.6617600000000001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528.15</v>
      </c>
      <c r="D37" s="37">
        <v>529.78333333333342</v>
      </c>
      <c r="E37" s="37">
        <v>520.56666666666683</v>
      </c>
      <c r="F37" s="37">
        <v>512.98333333333346</v>
      </c>
      <c r="G37" s="37">
        <v>503.76666666666688</v>
      </c>
      <c r="H37" s="37">
        <v>537.36666666666679</v>
      </c>
      <c r="I37" s="37">
        <v>546.58333333333326</v>
      </c>
      <c r="J37" s="37">
        <v>554.16666666666674</v>
      </c>
      <c r="K37" s="28">
        <v>539</v>
      </c>
      <c r="L37" s="28">
        <v>522.20000000000005</v>
      </c>
      <c r="M37" s="28">
        <v>24.207059999999998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3796.4</v>
      </c>
      <c r="D38" s="37">
        <v>3755.4333333333329</v>
      </c>
      <c r="E38" s="37">
        <v>3685.9666666666658</v>
      </c>
      <c r="F38" s="37">
        <v>3575.5333333333328</v>
      </c>
      <c r="G38" s="37">
        <v>3506.0666666666657</v>
      </c>
      <c r="H38" s="37">
        <v>3865.8666666666659</v>
      </c>
      <c r="I38" s="37">
        <v>3935.333333333333</v>
      </c>
      <c r="J38" s="37">
        <v>4045.766666666666</v>
      </c>
      <c r="K38" s="28">
        <v>3824.9</v>
      </c>
      <c r="L38" s="28">
        <v>3645</v>
      </c>
      <c r="M38" s="28">
        <v>4.2998599999999998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693.65</v>
      </c>
      <c r="D39" s="37">
        <v>693.91666666666663</v>
      </c>
      <c r="E39" s="37">
        <v>689.83333333333326</v>
      </c>
      <c r="F39" s="37">
        <v>686.01666666666665</v>
      </c>
      <c r="G39" s="37">
        <v>681.93333333333328</v>
      </c>
      <c r="H39" s="37">
        <v>697.73333333333323</v>
      </c>
      <c r="I39" s="37">
        <v>701.81666666666649</v>
      </c>
      <c r="J39" s="37">
        <v>705.63333333333321</v>
      </c>
      <c r="K39" s="28">
        <v>698</v>
      </c>
      <c r="L39" s="28">
        <v>690.1</v>
      </c>
      <c r="M39" s="28">
        <v>38.180599999999998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3856.7</v>
      </c>
      <c r="D40" s="37">
        <v>3867.6333333333337</v>
      </c>
      <c r="E40" s="37">
        <v>3832.1166666666672</v>
      </c>
      <c r="F40" s="37">
        <v>3807.5333333333338</v>
      </c>
      <c r="G40" s="37">
        <v>3772.0166666666673</v>
      </c>
      <c r="H40" s="37">
        <v>3892.2166666666672</v>
      </c>
      <c r="I40" s="37">
        <v>3927.7333333333336</v>
      </c>
      <c r="J40" s="37">
        <v>3952.3166666666671</v>
      </c>
      <c r="K40" s="28">
        <v>3903.15</v>
      </c>
      <c r="L40" s="28">
        <v>3843.05</v>
      </c>
      <c r="M40" s="28">
        <v>2.71827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6111.2</v>
      </c>
      <c r="D41" s="37">
        <v>6093.1000000000013</v>
      </c>
      <c r="E41" s="37">
        <v>6059.2000000000025</v>
      </c>
      <c r="F41" s="37">
        <v>6007.2000000000016</v>
      </c>
      <c r="G41" s="37">
        <v>5973.3000000000029</v>
      </c>
      <c r="H41" s="37">
        <v>6145.1000000000022</v>
      </c>
      <c r="I41" s="37">
        <v>6179.0000000000018</v>
      </c>
      <c r="J41" s="37">
        <v>6231.0000000000018</v>
      </c>
      <c r="K41" s="28">
        <v>6127</v>
      </c>
      <c r="L41" s="28">
        <v>6041.1</v>
      </c>
      <c r="M41" s="28">
        <v>8.1748399999999997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12924.05</v>
      </c>
      <c r="D42" s="37">
        <v>12917.016666666668</v>
      </c>
      <c r="E42" s="37">
        <v>12844.033333333336</v>
      </c>
      <c r="F42" s="37">
        <v>12764.016666666668</v>
      </c>
      <c r="G42" s="37">
        <v>12691.033333333336</v>
      </c>
      <c r="H42" s="37">
        <v>12997.033333333336</v>
      </c>
      <c r="I42" s="37">
        <v>13070.01666666667</v>
      </c>
      <c r="J42" s="37">
        <v>13150.033333333336</v>
      </c>
      <c r="K42" s="28">
        <v>12990</v>
      </c>
      <c r="L42" s="28">
        <v>12837</v>
      </c>
      <c r="M42" s="28">
        <v>2.8039200000000002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5037.3500000000004</v>
      </c>
      <c r="D43" s="37">
        <v>5034.75</v>
      </c>
      <c r="E43" s="37">
        <v>4992.6000000000004</v>
      </c>
      <c r="F43" s="37">
        <v>4947.8500000000004</v>
      </c>
      <c r="G43" s="37">
        <v>4905.7000000000007</v>
      </c>
      <c r="H43" s="37">
        <v>5079.5</v>
      </c>
      <c r="I43" s="37">
        <v>5121.6499999999996</v>
      </c>
      <c r="J43" s="37">
        <v>5166.3999999999996</v>
      </c>
      <c r="K43" s="28">
        <v>5076.8999999999996</v>
      </c>
      <c r="L43" s="28">
        <v>4990</v>
      </c>
      <c r="M43" s="28">
        <v>0.16026000000000001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2285.75</v>
      </c>
      <c r="D44" s="37">
        <v>2277.9</v>
      </c>
      <c r="E44" s="37">
        <v>2252.8000000000002</v>
      </c>
      <c r="F44" s="37">
        <v>2219.85</v>
      </c>
      <c r="G44" s="37">
        <v>2194.75</v>
      </c>
      <c r="H44" s="37">
        <v>2310.8500000000004</v>
      </c>
      <c r="I44" s="37">
        <v>2335.9499999999998</v>
      </c>
      <c r="J44" s="37">
        <v>2368.9000000000005</v>
      </c>
      <c r="K44" s="28">
        <v>2303</v>
      </c>
      <c r="L44" s="28">
        <v>2244.9499999999998</v>
      </c>
      <c r="M44" s="28">
        <v>3.6207600000000002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327.75</v>
      </c>
      <c r="D45" s="37">
        <v>327.25</v>
      </c>
      <c r="E45" s="37">
        <v>324.10000000000002</v>
      </c>
      <c r="F45" s="37">
        <v>320.45000000000005</v>
      </c>
      <c r="G45" s="37">
        <v>317.30000000000007</v>
      </c>
      <c r="H45" s="37">
        <v>330.9</v>
      </c>
      <c r="I45" s="37">
        <v>334.04999999999995</v>
      </c>
      <c r="J45" s="37">
        <v>337.69999999999993</v>
      </c>
      <c r="K45" s="28">
        <v>330.4</v>
      </c>
      <c r="L45" s="28">
        <v>323.60000000000002</v>
      </c>
      <c r="M45" s="28">
        <v>30.536760000000001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101.55</v>
      </c>
      <c r="D46" s="37">
        <v>101.06666666666668</v>
      </c>
      <c r="E46" s="37">
        <v>100.13333333333335</v>
      </c>
      <c r="F46" s="37">
        <v>98.716666666666683</v>
      </c>
      <c r="G46" s="37">
        <v>97.78333333333336</v>
      </c>
      <c r="H46" s="37">
        <v>102.48333333333335</v>
      </c>
      <c r="I46" s="37">
        <v>103.41666666666666</v>
      </c>
      <c r="J46" s="37">
        <v>104.83333333333334</v>
      </c>
      <c r="K46" s="28">
        <v>102</v>
      </c>
      <c r="L46" s="28">
        <v>99.65</v>
      </c>
      <c r="M46" s="28">
        <v>253.42786000000001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48.6</v>
      </c>
      <c r="D47" s="37">
        <v>48.266666666666673</v>
      </c>
      <c r="E47" s="37">
        <v>47.633333333333347</v>
      </c>
      <c r="F47" s="37">
        <v>46.666666666666671</v>
      </c>
      <c r="G47" s="37">
        <v>46.033333333333346</v>
      </c>
      <c r="H47" s="37">
        <v>49.233333333333348</v>
      </c>
      <c r="I47" s="37">
        <v>49.866666666666674</v>
      </c>
      <c r="J47" s="37">
        <v>50.83333333333335</v>
      </c>
      <c r="K47" s="28">
        <v>48.9</v>
      </c>
      <c r="L47" s="28">
        <v>47.3</v>
      </c>
      <c r="M47" s="28">
        <v>35.595570000000002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1884.25</v>
      </c>
      <c r="D48" s="37">
        <v>1865.4833333333333</v>
      </c>
      <c r="E48" s="37">
        <v>1831.9666666666667</v>
      </c>
      <c r="F48" s="37">
        <v>1779.6833333333334</v>
      </c>
      <c r="G48" s="37">
        <v>1746.1666666666667</v>
      </c>
      <c r="H48" s="37">
        <v>1917.7666666666667</v>
      </c>
      <c r="I48" s="37">
        <v>1951.2833333333335</v>
      </c>
      <c r="J48" s="37">
        <v>2003.5666666666666</v>
      </c>
      <c r="K48" s="28">
        <v>1899</v>
      </c>
      <c r="L48" s="28">
        <v>1813.2</v>
      </c>
      <c r="M48" s="28">
        <v>4.2569100000000004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605.20000000000005</v>
      </c>
      <c r="D49" s="37">
        <v>598.56666666666661</v>
      </c>
      <c r="E49" s="37">
        <v>587.48333333333323</v>
      </c>
      <c r="F49" s="37">
        <v>569.76666666666665</v>
      </c>
      <c r="G49" s="37">
        <v>558.68333333333328</v>
      </c>
      <c r="H49" s="37">
        <v>616.28333333333319</v>
      </c>
      <c r="I49" s="37">
        <v>627.36666666666667</v>
      </c>
      <c r="J49" s="37">
        <v>645.08333333333314</v>
      </c>
      <c r="K49" s="28">
        <v>609.65</v>
      </c>
      <c r="L49" s="28">
        <v>580.85</v>
      </c>
      <c r="M49" s="28">
        <v>12.06724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230.65</v>
      </c>
      <c r="D50" s="37">
        <v>231.65</v>
      </c>
      <c r="E50" s="37">
        <v>228</v>
      </c>
      <c r="F50" s="37">
        <v>225.35</v>
      </c>
      <c r="G50" s="37">
        <v>221.7</v>
      </c>
      <c r="H50" s="37">
        <v>234.3</v>
      </c>
      <c r="I50" s="37">
        <v>237.95000000000005</v>
      </c>
      <c r="J50" s="37">
        <v>240.60000000000002</v>
      </c>
      <c r="K50" s="28">
        <v>235.3</v>
      </c>
      <c r="L50" s="28">
        <v>229</v>
      </c>
      <c r="M50" s="28">
        <v>27.753879999999999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685.25</v>
      </c>
      <c r="D51" s="37">
        <v>682.41666666666663</v>
      </c>
      <c r="E51" s="37">
        <v>676.43333333333328</v>
      </c>
      <c r="F51" s="37">
        <v>667.61666666666667</v>
      </c>
      <c r="G51" s="37">
        <v>661.63333333333333</v>
      </c>
      <c r="H51" s="37">
        <v>691.23333333333323</v>
      </c>
      <c r="I51" s="37">
        <v>697.21666666666658</v>
      </c>
      <c r="J51" s="37">
        <v>706.03333333333319</v>
      </c>
      <c r="K51" s="28">
        <v>688.4</v>
      </c>
      <c r="L51" s="28">
        <v>673.6</v>
      </c>
      <c r="M51" s="28">
        <v>7.8837099999999998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51.6</v>
      </c>
      <c r="D52" s="37">
        <v>51.65</v>
      </c>
      <c r="E52" s="37">
        <v>51.25</v>
      </c>
      <c r="F52" s="37">
        <v>50.9</v>
      </c>
      <c r="G52" s="37">
        <v>50.5</v>
      </c>
      <c r="H52" s="37">
        <v>52</v>
      </c>
      <c r="I52" s="37">
        <v>52.399999999999991</v>
      </c>
      <c r="J52" s="37">
        <v>52.75</v>
      </c>
      <c r="K52" s="28">
        <v>52.05</v>
      </c>
      <c r="L52" s="28">
        <v>51.3</v>
      </c>
      <c r="M52" s="28">
        <v>156.18484000000001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329.15</v>
      </c>
      <c r="D53" s="37">
        <v>327.31666666666666</v>
      </c>
      <c r="E53" s="37">
        <v>323.83333333333331</v>
      </c>
      <c r="F53" s="37">
        <v>318.51666666666665</v>
      </c>
      <c r="G53" s="37">
        <v>315.0333333333333</v>
      </c>
      <c r="H53" s="37">
        <v>332.63333333333333</v>
      </c>
      <c r="I53" s="37">
        <v>336.11666666666667</v>
      </c>
      <c r="J53" s="37">
        <v>341.43333333333334</v>
      </c>
      <c r="K53" s="28">
        <v>330.8</v>
      </c>
      <c r="L53" s="28">
        <v>322</v>
      </c>
      <c r="M53" s="28">
        <v>35.50508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699.05</v>
      </c>
      <c r="D54" s="37">
        <v>695.26666666666677</v>
      </c>
      <c r="E54" s="37">
        <v>686.78333333333353</v>
      </c>
      <c r="F54" s="37">
        <v>674.51666666666677</v>
      </c>
      <c r="G54" s="37">
        <v>666.03333333333353</v>
      </c>
      <c r="H54" s="37">
        <v>707.53333333333353</v>
      </c>
      <c r="I54" s="37">
        <v>716.01666666666688</v>
      </c>
      <c r="J54" s="37">
        <v>728.28333333333353</v>
      </c>
      <c r="K54" s="28">
        <v>703.75</v>
      </c>
      <c r="L54" s="28">
        <v>683</v>
      </c>
      <c r="M54" s="28">
        <v>46.750329999999998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334.05</v>
      </c>
      <c r="D55" s="37">
        <v>335.38333333333338</v>
      </c>
      <c r="E55" s="37">
        <v>330.66666666666674</v>
      </c>
      <c r="F55" s="37">
        <v>327.28333333333336</v>
      </c>
      <c r="G55" s="37">
        <v>322.56666666666672</v>
      </c>
      <c r="H55" s="37">
        <v>338.76666666666677</v>
      </c>
      <c r="I55" s="37">
        <v>343.48333333333335</v>
      </c>
      <c r="J55" s="37">
        <v>346.86666666666679</v>
      </c>
      <c r="K55" s="28">
        <v>340.1</v>
      </c>
      <c r="L55" s="28">
        <v>332</v>
      </c>
      <c r="M55" s="28">
        <v>15.202959999999999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14436.75</v>
      </c>
      <c r="D56" s="37">
        <v>14405.916666666666</v>
      </c>
      <c r="E56" s="37">
        <v>14286.883333333331</v>
      </c>
      <c r="F56" s="37">
        <v>14137.016666666665</v>
      </c>
      <c r="G56" s="37">
        <v>14017.98333333333</v>
      </c>
      <c r="H56" s="37">
        <v>14555.783333333333</v>
      </c>
      <c r="I56" s="37">
        <v>14674.816666666669</v>
      </c>
      <c r="J56" s="37">
        <v>14824.683333333334</v>
      </c>
      <c r="K56" s="28">
        <v>14524.95</v>
      </c>
      <c r="L56" s="28">
        <v>14256.05</v>
      </c>
      <c r="M56" s="28">
        <v>0.13313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3576.25</v>
      </c>
      <c r="D57" s="37">
        <v>3578.5</v>
      </c>
      <c r="E57" s="37">
        <v>3539.35</v>
      </c>
      <c r="F57" s="37">
        <v>3502.45</v>
      </c>
      <c r="G57" s="37">
        <v>3463.2999999999997</v>
      </c>
      <c r="H57" s="37">
        <v>3615.4</v>
      </c>
      <c r="I57" s="37">
        <v>3654.5499999999997</v>
      </c>
      <c r="J57" s="37">
        <v>3691.4500000000003</v>
      </c>
      <c r="K57" s="28">
        <v>3617.65</v>
      </c>
      <c r="L57" s="28">
        <v>3541.6</v>
      </c>
      <c r="M57" s="28">
        <v>2.1349499999999999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673.85</v>
      </c>
      <c r="D58" s="37">
        <v>661.08333333333337</v>
      </c>
      <c r="E58" s="37">
        <v>643.36666666666679</v>
      </c>
      <c r="F58" s="37">
        <v>612.88333333333344</v>
      </c>
      <c r="G58" s="37">
        <v>595.16666666666686</v>
      </c>
      <c r="H58" s="37">
        <v>691.56666666666672</v>
      </c>
      <c r="I58" s="37">
        <v>709.28333333333319</v>
      </c>
      <c r="J58" s="37">
        <v>739.76666666666665</v>
      </c>
      <c r="K58" s="28">
        <v>678.8</v>
      </c>
      <c r="L58" s="28">
        <v>630.6</v>
      </c>
      <c r="M58" s="28">
        <v>13.40188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209</v>
      </c>
      <c r="D59" s="37">
        <v>206.4</v>
      </c>
      <c r="E59" s="37">
        <v>203.10000000000002</v>
      </c>
      <c r="F59" s="37">
        <v>197.20000000000002</v>
      </c>
      <c r="G59" s="37">
        <v>193.90000000000003</v>
      </c>
      <c r="H59" s="37">
        <v>212.3</v>
      </c>
      <c r="I59" s="37">
        <v>215.60000000000002</v>
      </c>
      <c r="J59" s="37">
        <v>221.5</v>
      </c>
      <c r="K59" s="28">
        <v>209.7</v>
      </c>
      <c r="L59" s="28">
        <v>200.5</v>
      </c>
      <c r="M59" s="28">
        <v>130.31523000000001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108.5</v>
      </c>
      <c r="D60" s="37">
        <v>108.46666666666665</v>
      </c>
      <c r="E60" s="37">
        <v>107.68333333333331</v>
      </c>
      <c r="F60" s="37">
        <v>106.86666666666666</v>
      </c>
      <c r="G60" s="37">
        <v>106.08333333333331</v>
      </c>
      <c r="H60" s="37">
        <v>109.2833333333333</v>
      </c>
      <c r="I60" s="37">
        <v>110.06666666666663</v>
      </c>
      <c r="J60" s="37">
        <v>110.8833333333333</v>
      </c>
      <c r="K60" s="28">
        <v>109.25</v>
      </c>
      <c r="L60" s="28">
        <v>107.65</v>
      </c>
      <c r="M60" s="28">
        <v>4.2139899999999999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676.6</v>
      </c>
      <c r="D61" s="37">
        <v>672.16666666666663</v>
      </c>
      <c r="E61" s="37">
        <v>665.43333333333328</v>
      </c>
      <c r="F61" s="37">
        <v>654.26666666666665</v>
      </c>
      <c r="G61" s="37">
        <v>647.5333333333333</v>
      </c>
      <c r="H61" s="37">
        <v>683.33333333333326</v>
      </c>
      <c r="I61" s="37">
        <v>690.06666666666661</v>
      </c>
      <c r="J61" s="37">
        <v>701.23333333333323</v>
      </c>
      <c r="K61" s="28">
        <v>678.9</v>
      </c>
      <c r="L61" s="28">
        <v>661</v>
      </c>
      <c r="M61" s="28">
        <v>15.18848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986.8</v>
      </c>
      <c r="D62" s="37">
        <v>982.26666666666677</v>
      </c>
      <c r="E62" s="37">
        <v>972.53333333333353</v>
      </c>
      <c r="F62" s="37">
        <v>958.26666666666677</v>
      </c>
      <c r="G62" s="37">
        <v>948.53333333333353</v>
      </c>
      <c r="H62" s="37">
        <v>996.53333333333353</v>
      </c>
      <c r="I62" s="37">
        <v>1006.2666666666669</v>
      </c>
      <c r="J62" s="37">
        <v>1020.5333333333335</v>
      </c>
      <c r="K62" s="28">
        <v>992</v>
      </c>
      <c r="L62" s="28">
        <v>968</v>
      </c>
      <c r="M62" s="28">
        <v>21.71285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138.6</v>
      </c>
      <c r="D63" s="37">
        <v>134.48333333333335</v>
      </c>
      <c r="E63" s="37">
        <v>129.7166666666667</v>
      </c>
      <c r="F63" s="37">
        <v>120.83333333333334</v>
      </c>
      <c r="G63" s="37">
        <v>116.06666666666669</v>
      </c>
      <c r="H63" s="37">
        <v>143.3666666666667</v>
      </c>
      <c r="I63" s="37">
        <v>148.13333333333335</v>
      </c>
      <c r="J63" s="37">
        <v>157.01666666666671</v>
      </c>
      <c r="K63" s="28">
        <v>139.25</v>
      </c>
      <c r="L63" s="28">
        <v>125.6</v>
      </c>
      <c r="M63" s="28">
        <v>109.72377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187.2</v>
      </c>
      <c r="D64" s="37">
        <v>185.88333333333335</v>
      </c>
      <c r="E64" s="37">
        <v>183.8666666666667</v>
      </c>
      <c r="F64" s="37">
        <v>180.53333333333336</v>
      </c>
      <c r="G64" s="37">
        <v>178.51666666666671</v>
      </c>
      <c r="H64" s="37">
        <v>189.2166666666667</v>
      </c>
      <c r="I64" s="37">
        <v>191.23333333333335</v>
      </c>
      <c r="J64" s="37">
        <v>194.56666666666669</v>
      </c>
      <c r="K64" s="28">
        <v>187.9</v>
      </c>
      <c r="L64" s="28">
        <v>182.55</v>
      </c>
      <c r="M64" s="28">
        <v>105.77525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3898.3</v>
      </c>
      <c r="D65" s="37">
        <v>3855.2833333333333</v>
      </c>
      <c r="E65" s="37">
        <v>3795.5666666666666</v>
      </c>
      <c r="F65" s="37">
        <v>3692.8333333333335</v>
      </c>
      <c r="G65" s="37">
        <v>3633.1166666666668</v>
      </c>
      <c r="H65" s="37">
        <v>3958.0166666666664</v>
      </c>
      <c r="I65" s="37">
        <v>4017.7333333333327</v>
      </c>
      <c r="J65" s="37">
        <v>4120.4666666666662</v>
      </c>
      <c r="K65" s="28">
        <v>3915</v>
      </c>
      <c r="L65" s="28">
        <v>3752.55</v>
      </c>
      <c r="M65" s="28">
        <v>4.7064300000000001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1608.85</v>
      </c>
      <c r="D66" s="37">
        <v>1607.1166666666668</v>
      </c>
      <c r="E66" s="37">
        <v>1594.3333333333335</v>
      </c>
      <c r="F66" s="37">
        <v>1579.8166666666666</v>
      </c>
      <c r="G66" s="37">
        <v>1567.0333333333333</v>
      </c>
      <c r="H66" s="37">
        <v>1621.6333333333337</v>
      </c>
      <c r="I66" s="37">
        <v>1634.416666666667</v>
      </c>
      <c r="J66" s="37">
        <v>1648.9333333333338</v>
      </c>
      <c r="K66" s="28">
        <v>1619.9</v>
      </c>
      <c r="L66" s="28">
        <v>1592.6</v>
      </c>
      <c r="M66" s="28">
        <v>1.80376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662.5</v>
      </c>
      <c r="D67" s="37">
        <v>666.11666666666667</v>
      </c>
      <c r="E67" s="37">
        <v>654.5333333333333</v>
      </c>
      <c r="F67" s="37">
        <v>646.56666666666661</v>
      </c>
      <c r="G67" s="37">
        <v>634.98333333333323</v>
      </c>
      <c r="H67" s="37">
        <v>674.08333333333337</v>
      </c>
      <c r="I67" s="37">
        <v>685.66666666666663</v>
      </c>
      <c r="J67" s="37">
        <v>693.63333333333344</v>
      </c>
      <c r="K67" s="28">
        <v>677.7</v>
      </c>
      <c r="L67" s="28">
        <v>658.15</v>
      </c>
      <c r="M67" s="28">
        <v>23.048770000000001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951.75</v>
      </c>
      <c r="D68" s="37">
        <v>951.80000000000007</v>
      </c>
      <c r="E68" s="37">
        <v>943.70000000000016</v>
      </c>
      <c r="F68" s="37">
        <v>935.65000000000009</v>
      </c>
      <c r="G68" s="37">
        <v>927.55000000000018</v>
      </c>
      <c r="H68" s="37">
        <v>959.85000000000014</v>
      </c>
      <c r="I68" s="37">
        <v>967.95</v>
      </c>
      <c r="J68" s="37">
        <v>976.00000000000011</v>
      </c>
      <c r="K68" s="28">
        <v>959.9</v>
      </c>
      <c r="L68" s="28">
        <v>943.75</v>
      </c>
      <c r="M68" s="28">
        <v>4.6390099999999999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351.6</v>
      </c>
      <c r="D69" s="37">
        <v>346.48333333333335</v>
      </c>
      <c r="E69" s="37">
        <v>335.61666666666667</v>
      </c>
      <c r="F69" s="37">
        <v>319.63333333333333</v>
      </c>
      <c r="G69" s="37">
        <v>308.76666666666665</v>
      </c>
      <c r="H69" s="37">
        <v>362.4666666666667</v>
      </c>
      <c r="I69" s="37">
        <v>373.33333333333337</v>
      </c>
      <c r="J69" s="37">
        <v>389.31666666666672</v>
      </c>
      <c r="K69" s="28">
        <v>357.35</v>
      </c>
      <c r="L69" s="28">
        <v>330.5</v>
      </c>
      <c r="M69" s="28">
        <v>44.353679999999997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1030.4000000000001</v>
      </c>
      <c r="D70" s="37">
        <v>1032.8333333333335</v>
      </c>
      <c r="E70" s="37">
        <v>1013.7166666666669</v>
      </c>
      <c r="F70" s="37">
        <v>997.03333333333342</v>
      </c>
      <c r="G70" s="37">
        <v>977.91666666666686</v>
      </c>
      <c r="H70" s="37">
        <v>1049.5166666666669</v>
      </c>
      <c r="I70" s="37">
        <v>1068.6333333333337</v>
      </c>
      <c r="J70" s="37">
        <v>1085.3166666666671</v>
      </c>
      <c r="K70" s="28">
        <v>1051.95</v>
      </c>
      <c r="L70" s="28">
        <v>1016.15</v>
      </c>
      <c r="M70" s="28">
        <v>7.7672100000000004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346.85</v>
      </c>
      <c r="D71" s="37">
        <v>340.63333333333338</v>
      </c>
      <c r="E71" s="37">
        <v>333.41666666666674</v>
      </c>
      <c r="F71" s="37">
        <v>319.98333333333335</v>
      </c>
      <c r="G71" s="37">
        <v>312.76666666666671</v>
      </c>
      <c r="H71" s="37">
        <v>354.06666666666678</v>
      </c>
      <c r="I71" s="37">
        <v>361.28333333333336</v>
      </c>
      <c r="J71" s="37">
        <v>374.71666666666681</v>
      </c>
      <c r="K71" s="28">
        <v>347.85</v>
      </c>
      <c r="L71" s="28">
        <v>327.2</v>
      </c>
      <c r="M71" s="28">
        <v>95.683059999999998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510.1</v>
      </c>
      <c r="D72" s="37">
        <v>506.86666666666662</v>
      </c>
      <c r="E72" s="37">
        <v>503.23333333333323</v>
      </c>
      <c r="F72" s="37">
        <v>496.36666666666662</v>
      </c>
      <c r="G72" s="37">
        <v>492.73333333333323</v>
      </c>
      <c r="H72" s="37">
        <v>513.73333333333323</v>
      </c>
      <c r="I72" s="37">
        <v>517.36666666666656</v>
      </c>
      <c r="J72" s="37">
        <v>524.23333333333323</v>
      </c>
      <c r="K72" s="28">
        <v>510.5</v>
      </c>
      <c r="L72" s="28">
        <v>500</v>
      </c>
      <c r="M72" s="28">
        <v>15.943379999999999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1374.1</v>
      </c>
      <c r="D73" s="37">
        <v>1367.2</v>
      </c>
      <c r="E73" s="37">
        <v>1346.4</v>
      </c>
      <c r="F73" s="37">
        <v>1318.7</v>
      </c>
      <c r="G73" s="37">
        <v>1297.9000000000001</v>
      </c>
      <c r="H73" s="37">
        <v>1394.9</v>
      </c>
      <c r="I73" s="37">
        <v>1415.6999999999998</v>
      </c>
      <c r="J73" s="37">
        <v>1443.4</v>
      </c>
      <c r="K73" s="28">
        <v>1388</v>
      </c>
      <c r="L73" s="28">
        <v>1339.5</v>
      </c>
      <c r="M73" s="28">
        <v>1.6766799999999999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1986.2</v>
      </c>
      <c r="D74" s="37">
        <v>1964.3999999999999</v>
      </c>
      <c r="E74" s="37">
        <v>1936.7999999999997</v>
      </c>
      <c r="F74" s="37">
        <v>1887.3999999999999</v>
      </c>
      <c r="G74" s="37">
        <v>1859.7999999999997</v>
      </c>
      <c r="H74" s="37">
        <v>2013.7999999999997</v>
      </c>
      <c r="I74" s="37">
        <v>2041.3999999999996</v>
      </c>
      <c r="J74" s="37">
        <v>2090.7999999999997</v>
      </c>
      <c r="K74" s="28">
        <v>1992</v>
      </c>
      <c r="L74" s="28">
        <v>1915</v>
      </c>
      <c r="M74" s="28">
        <v>4.7713900000000002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52.65</v>
      </c>
      <c r="D75" s="37">
        <v>53.183333333333337</v>
      </c>
      <c r="E75" s="37">
        <v>51.466666666666676</v>
      </c>
      <c r="F75" s="37">
        <v>50.283333333333339</v>
      </c>
      <c r="G75" s="37">
        <v>48.566666666666677</v>
      </c>
      <c r="H75" s="37">
        <v>54.366666666666674</v>
      </c>
      <c r="I75" s="37">
        <v>56.083333333333343</v>
      </c>
      <c r="J75" s="37">
        <v>57.266666666666673</v>
      </c>
      <c r="K75" s="28">
        <v>54.9</v>
      </c>
      <c r="L75" s="28">
        <v>52</v>
      </c>
      <c r="M75" s="28">
        <v>14.2056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3566.5</v>
      </c>
      <c r="D76" s="37">
        <v>3569.5666666666671</v>
      </c>
      <c r="E76" s="37">
        <v>3527.233333333334</v>
      </c>
      <c r="F76" s="37">
        <v>3487.9666666666672</v>
      </c>
      <c r="G76" s="37">
        <v>3445.6333333333341</v>
      </c>
      <c r="H76" s="37">
        <v>3608.8333333333339</v>
      </c>
      <c r="I76" s="37">
        <v>3651.166666666667</v>
      </c>
      <c r="J76" s="37">
        <v>3690.4333333333338</v>
      </c>
      <c r="K76" s="28">
        <v>3611.9</v>
      </c>
      <c r="L76" s="28">
        <v>3530.3</v>
      </c>
      <c r="M76" s="28">
        <v>8.38443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3804.05</v>
      </c>
      <c r="D77" s="37">
        <v>3715.8833333333332</v>
      </c>
      <c r="E77" s="37">
        <v>3548.1666666666665</v>
      </c>
      <c r="F77" s="37">
        <v>3292.2833333333333</v>
      </c>
      <c r="G77" s="37">
        <v>3124.5666666666666</v>
      </c>
      <c r="H77" s="37">
        <v>3971.7666666666664</v>
      </c>
      <c r="I77" s="37">
        <v>4139.4833333333336</v>
      </c>
      <c r="J77" s="37">
        <v>4395.3666666666668</v>
      </c>
      <c r="K77" s="28">
        <v>3883.6</v>
      </c>
      <c r="L77" s="28">
        <v>3460</v>
      </c>
      <c r="M77" s="28">
        <v>10.09276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2096.3000000000002</v>
      </c>
      <c r="D78" s="37">
        <v>2139.1333333333332</v>
      </c>
      <c r="E78" s="37">
        <v>2028.1666666666665</v>
      </c>
      <c r="F78" s="37">
        <v>1960.0333333333333</v>
      </c>
      <c r="G78" s="37">
        <v>1849.0666666666666</v>
      </c>
      <c r="H78" s="37">
        <v>2207.2666666666664</v>
      </c>
      <c r="I78" s="37">
        <v>2318.2333333333336</v>
      </c>
      <c r="J78" s="37">
        <v>2386.3666666666663</v>
      </c>
      <c r="K78" s="28">
        <v>2250.1</v>
      </c>
      <c r="L78" s="28">
        <v>2071</v>
      </c>
      <c r="M78" s="28">
        <v>9.1675900000000006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4370.3</v>
      </c>
      <c r="D79" s="37">
        <v>4382.7166666666662</v>
      </c>
      <c r="E79" s="37">
        <v>4338.6833333333325</v>
      </c>
      <c r="F79" s="37">
        <v>4307.0666666666666</v>
      </c>
      <c r="G79" s="37">
        <v>4263.0333333333328</v>
      </c>
      <c r="H79" s="37">
        <v>4414.3333333333321</v>
      </c>
      <c r="I79" s="37">
        <v>4458.3666666666668</v>
      </c>
      <c r="J79" s="37">
        <v>4489.9833333333318</v>
      </c>
      <c r="K79" s="28">
        <v>4426.75</v>
      </c>
      <c r="L79" s="28">
        <v>4351.1000000000004</v>
      </c>
      <c r="M79" s="28">
        <v>4.6480300000000003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2758.45</v>
      </c>
      <c r="D80" s="37">
        <v>2765.7666666666664</v>
      </c>
      <c r="E80" s="37">
        <v>2735.5333333333328</v>
      </c>
      <c r="F80" s="37">
        <v>2712.6166666666663</v>
      </c>
      <c r="G80" s="37">
        <v>2682.3833333333328</v>
      </c>
      <c r="H80" s="37">
        <v>2788.6833333333329</v>
      </c>
      <c r="I80" s="37">
        <v>2818.9166666666665</v>
      </c>
      <c r="J80" s="37">
        <v>2841.833333333333</v>
      </c>
      <c r="K80" s="28">
        <v>2796</v>
      </c>
      <c r="L80" s="28">
        <v>2742.85</v>
      </c>
      <c r="M80" s="28">
        <v>5.8942300000000003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418.45</v>
      </c>
      <c r="D81" s="37">
        <v>417.08333333333331</v>
      </c>
      <c r="E81" s="37">
        <v>410.71666666666664</v>
      </c>
      <c r="F81" s="37">
        <v>402.98333333333335</v>
      </c>
      <c r="G81" s="37">
        <v>396.61666666666667</v>
      </c>
      <c r="H81" s="37">
        <v>424.81666666666661</v>
      </c>
      <c r="I81" s="37">
        <v>431.18333333333328</v>
      </c>
      <c r="J81" s="37">
        <v>438.91666666666657</v>
      </c>
      <c r="K81" s="28">
        <v>423.45</v>
      </c>
      <c r="L81" s="28">
        <v>409.35</v>
      </c>
      <c r="M81" s="28">
        <v>1.22218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1271.0999999999999</v>
      </c>
      <c r="D82" s="37">
        <v>1277.2166666666665</v>
      </c>
      <c r="E82" s="37">
        <v>1255.4333333333329</v>
      </c>
      <c r="F82" s="37">
        <v>1239.7666666666664</v>
      </c>
      <c r="G82" s="37">
        <v>1217.9833333333329</v>
      </c>
      <c r="H82" s="37">
        <v>1292.883333333333</v>
      </c>
      <c r="I82" s="37">
        <v>1314.6666666666663</v>
      </c>
      <c r="J82" s="37">
        <v>1330.333333333333</v>
      </c>
      <c r="K82" s="28">
        <v>1299</v>
      </c>
      <c r="L82" s="28">
        <v>1261.55</v>
      </c>
      <c r="M82" s="28">
        <v>0.42776999999999998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1637.95</v>
      </c>
      <c r="D83" s="37">
        <v>1636.6333333333334</v>
      </c>
      <c r="E83" s="37">
        <v>1622.1166666666668</v>
      </c>
      <c r="F83" s="37">
        <v>1606.2833333333333</v>
      </c>
      <c r="G83" s="37">
        <v>1591.7666666666667</v>
      </c>
      <c r="H83" s="37">
        <v>1652.4666666666669</v>
      </c>
      <c r="I83" s="37">
        <v>1666.9833333333338</v>
      </c>
      <c r="J83" s="37">
        <v>1682.8166666666671</v>
      </c>
      <c r="K83" s="28">
        <v>1651.15</v>
      </c>
      <c r="L83" s="28">
        <v>1620.8</v>
      </c>
      <c r="M83" s="28">
        <v>2.1053500000000001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147.55000000000001</v>
      </c>
      <c r="D84" s="37">
        <v>147.01666666666665</v>
      </c>
      <c r="E84" s="37">
        <v>145.93333333333331</v>
      </c>
      <c r="F84" s="37">
        <v>144.31666666666666</v>
      </c>
      <c r="G84" s="37">
        <v>143.23333333333332</v>
      </c>
      <c r="H84" s="37">
        <v>148.6333333333333</v>
      </c>
      <c r="I84" s="37">
        <v>149.71666666666667</v>
      </c>
      <c r="J84" s="37">
        <v>151.33333333333329</v>
      </c>
      <c r="K84" s="28">
        <v>148.1</v>
      </c>
      <c r="L84" s="28">
        <v>145.4</v>
      </c>
      <c r="M84" s="28">
        <v>13.748670000000001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90.15</v>
      </c>
      <c r="D85" s="37">
        <v>89.40000000000002</v>
      </c>
      <c r="E85" s="37">
        <v>88.350000000000037</v>
      </c>
      <c r="F85" s="37">
        <v>86.550000000000011</v>
      </c>
      <c r="G85" s="37">
        <v>85.500000000000028</v>
      </c>
      <c r="H85" s="37">
        <v>91.200000000000045</v>
      </c>
      <c r="I85" s="37">
        <v>92.250000000000028</v>
      </c>
      <c r="J85" s="37">
        <v>94.050000000000054</v>
      </c>
      <c r="K85" s="28">
        <v>90.45</v>
      </c>
      <c r="L85" s="28">
        <v>87.6</v>
      </c>
      <c r="M85" s="28">
        <v>103.33214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244.7</v>
      </c>
      <c r="D86" s="37">
        <v>241.46666666666667</v>
      </c>
      <c r="E86" s="37">
        <v>237.23333333333335</v>
      </c>
      <c r="F86" s="37">
        <v>229.76666666666668</v>
      </c>
      <c r="G86" s="37">
        <v>225.53333333333336</v>
      </c>
      <c r="H86" s="37">
        <v>248.93333333333334</v>
      </c>
      <c r="I86" s="37">
        <v>253.16666666666663</v>
      </c>
      <c r="J86" s="37">
        <v>260.63333333333333</v>
      </c>
      <c r="K86" s="28">
        <v>245.7</v>
      </c>
      <c r="L86" s="28">
        <v>234</v>
      </c>
      <c r="M86" s="28">
        <v>10.219950000000001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143.75</v>
      </c>
      <c r="D87" s="37">
        <v>143.75</v>
      </c>
      <c r="E87" s="37">
        <v>141.5</v>
      </c>
      <c r="F87" s="37">
        <v>139.25</v>
      </c>
      <c r="G87" s="37">
        <v>137</v>
      </c>
      <c r="H87" s="37">
        <v>146</v>
      </c>
      <c r="I87" s="37">
        <v>148.25</v>
      </c>
      <c r="J87" s="37">
        <v>150.5</v>
      </c>
      <c r="K87" s="28">
        <v>146</v>
      </c>
      <c r="L87" s="28">
        <v>141.5</v>
      </c>
      <c r="M87" s="28">
        <v>101.72233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38.4</v>
      </c>
      <c r="D88" s="37">
        <v>38.383333333333333</v>
      </c>
      <c r="E88" s="37">
        <v>37.916666666666664</v>
      </c>
      <c r="F88" s="37">
        <v>37.43333333333333</v>
      </c>
      <c r="G88" s="37">
        <v>36.966666666666661</v>
      </c>
      <c r="H88" s="37">
        <v>38.866666666666667</v>
      </c>
      <c r="I88" s="37">
        <v>39.333333333333336</v>
      </c>
      <c r="J88" s="37">
        <v>39.81666666666667</v>
      </c>
      <c r="K88" s="28">
        <v>38.85</v>
      </c>
      <c r="L88" s="28">
        <v>37.9</v>
      </c>
      <c r="M88" s="28">
        <v>76.559830000000005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2919.95</v>
      </c>
      <c r="D89" s="37">
        <v>2921.75</v>
      </c>
      <c r="E89" s="37">
        <v>2866.5</v>
      </c>
      <c r="F89" s="37">
        <v>2813.05</v>
      </c>
      <c r="G89" s="37">
        <v>2757.8</v>
      </c>
      <c r="H89" s="37">
        <v>2975.2</v>
      </c>
      <c r="I89" s="37">
        <v>3030.45</v>
      </c>
      <c r="J89" s="37">
        <v>3083.8999999999996</v>
      </c>
      <c r="K89" s="28">
        <v>2977</v>
      </c>
      <c r="L89" s="28">
        <v>2868.3</v>
      </c>
      <c r="M89" s="28">
        <v>1.2122900000000001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409.45</v>
      </c>
      <c r="D90" s="37">
        <v>402.91666666666669</v>
      </c>
      <c r="E90" s="37">
        <v>394.83333333333337</v>
      </c>
      <c r="F90" s="37">
        <v>380.2166666666667</v>
      </c>
      <c r="G90" s="37">
        <v>372.13333333333338</v>
      </c>
      <c r="H90" s="37">
        <v>417.53333333333336</v>
      </c>
      <c r="I90" s="37">
        <v>425.61666666666673</v>
      </c>
      <c r="J90" s="37">
        <v>440.23333333333335</v>
      </c>
      <c r="K90" s="28">
        <v>411</v>
      </c>
      <c r="L90" s="28">
        <v>388.3</v>
      </c>
      <c r="M90" s="28">
        <v>14.611050000000001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796.5</v>
      </c>
      <c r="D91" s="37">
        <v>793.65</v>
      </c>
      <c r="E91" s="37">
        <v>786.94999999999993</v>
      </c>
      <c r="F91" s="37">
        <v>777.4</v>
      </c>
      <c r="G91" s="37">
        <v>770.69999999999993</v>
      </c>
      <c r="H91" s="37">
        <v>803.19999999999993</v>
      </c>
      <c r="I91" s="37">
        <v>809.9</v>
      </c>
      <c r="J91" s="37">
        <v>819.44999999999993</v>
      </c>
      <c r="K91" s="28">
        <v>800.35</v>
      </c>
      <c r="L91" s="28">
        <v>784.1</v>
      </c>
      <c r="M91" s="28">
        <v>9.7485700000000008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484.3</v>
      </c>
      <c r="D92" s="37">
        <v>479.95</v>
      </c>
      <c r="E92" s="37">
        <v>472</v>
      </c>
      <c r="F92" s="37">
        <v>459.7</v>
      </c>
      <c r="G92" s="37">
        <v>451.75</v>
      </c>
      <c r="H92" s="37">
        <v>492.25</v>
      </c>
      <c r="I92" s="37">
        <v>500.19999999999993</v>
      </c>
      <c r="J92" s="37">
        <v>512.5</v>
      </c>
      <c r="K92" s="28">
        <v>487.9</v>
      </c>
      <c r="L92" s="28">
        <v>467.65</v>
      </c>
      <c r="M92" s="28">
        <v>3.7820800000000001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1356.85</v>
      </c>
      <c r="D93" s="37">
        <v>1344.3166666666666</v>
      </c>
      <c r="E93" s="37">
        <v>1328.6333333333332</v>
      </c>
      <c r="F93" s="37">
        <v>1300.4166666666665</v>
      </c>
      <c r="G93" s="37">
        <v>1284.7333333333331</v>
      </c>
      <c r="H93" s="37">
        <v>1372.5333333333333</v>
      </c>
      <c r="I93" s="37">
        <v>1388.2166666666667</v>
      </c>
      <c r="J93" s="37">
        <v>1416.4333333333334</v>
      </c>
      <c r="K93" s="28">
        <v>1360</v>
      </c>
      <c r="L93" s="28">
        <v>1316.1</v>
      </c>
      <c r="M93" s="28">
        <v>5.2926799999999998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1441</v>
      </c>
      <c r="D94" s="37">
        <v>1431.0333333333335</v>
      </c>
      <c r="E94" s="37">
        <v>1413.0666666666671</v>
      </c>
      <c r="F94" s="37">
        <v>1385.1333333333334</v>
      </c>
      <c r="G94" s="37">
        <v>1367.166666666667</v>
      </c>
      <c r="H94" s="37">
        <v>1458.9666666666672</v>
      </c>
      <c r="I94" s="37">
        <v>1476.9333333333338</v>
      </c>
      <c r="J94" s="37">
        <v>1504.8666666666672</v>
      </c>
      <c r="K94" s="28">
        <v>1449</v>
      </c>
      <c r="L94" s="28">
        <v>1403.1</v>
      </c>
      <c r="M94" s="28">
        <v>7.81271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556.20000000000005</v>
      </c>
      <c r="D95" s="37">
        <v>556.73333333333335</v>
      </c>
      <c r="E95" s="37">
        <v>548.9666666666667</v>
      </c>
      <c r="F95" s="37">
        <v>541.73333333333335</v>
      </c>
      <c r="G95" s="37">
        <v>533.9666666666667</v>
      </c>
      <c r="H95" s="37">
        <v>563.9666666666667</v>
      </c>
      <c r="I95" s="37">
        <v>571.73333333333335</v>
      </c>
      <c r="J95" s="37">
        <v>578.9666666666667</v>
      </c>
      <c r="K95" s="28">
        <v>564.5</v>
      </c>
      <c r="L95" s="28">
        <v>549.5</v>
      </c>
      <c r="M95" s="28">
        <v>24.756609999999998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259.45</v>
      </c>
      <c r="D96" s="37">
        <v>260.29999999999995</v>
      </c>
      <c r="E96" s="37">
        <v>257.69999999999993</v>
      </c>
      <c r="F96" s="37">
        <v>255.95</v>
      </c>
      <c r="G96" s="37">
        <v>253.34999999999997</v>
      </c>
      <c r="H96" s="37">
        <v>262.0499999999999</v>
      </c>
      <c r="I96" s="37">
        <v>264.64999999999992</v>
      </c>
      <c r="J96" s="37">
        <v>266.39999999999986</v>
      </c>
      <c r="K96" s="28">
        <v>262.89999999999998</v>
      </c>
      <c r="L96" s="28">
        <v>258.55</v>
      </c>
      <c r="M96" s="28">
        <v>4.6456099999999996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1039.9000000000001</v>
      </c>
      <c r="D97" s="37">
        <v>1036.3</v>
      </c>
      <c r="E97" s="37">
        <v>1019.25</v>
      </c>
      <c r="F97" s="37">
        <v>998.6</v>
      </c>
      <c r="G97" s="37">
        <v>981.55000000000007</v>
      </c>
      <c r="H97" s="37">
        <v>1056.9499999999998</v>
      </c>
      <c r="I97" s="37">
        <v>1073.9999999999995</v>
      </c>
      <c r="J97" s="37">
        <v>1094.6499999999999</v>
      </c>
      <c r="K97" s="28">
        <v>1053.3499999999999</v>
      </c>
      <c r="L97" s="28">
        <v>1015.65</v>
      </c>
      <c r="M97" s="28">
        <v>35.629689999999997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1835.3</v>
      </c>
      <c r="D98" s="37">
        <v>1829.4166666666667</v>
      </c>
      <c r="E98" s="37">
        <v>1815.0833333333335</v>
      </c>
      <c r="F98" s="37">
        <v>1794.8666666666668</v>
      </c>
      <c r="G98" s="37">
        <v>1780.5333333333335</v>
      </c>
      <c r="H98" s="37">
        <v>1849.6333333333334</v>
      </c>
      <c r="I98" s="37">
        <v>1863.9666666666669</v>
      </c>
      <c r="J98" s="37">
        <v>1884.1833333333334</v>
      </c>
      <c r="K98" s="28">
        <v>1843.75</v>
      </c>
      <c r="L98" s="28">
        <v>1809.2</v>
      </c>
      <c r="M98" s="28">
        <v>7.3150199999999996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1401.55</v>
      </c>
      <c r="D99" s="37">
        <v>1406.8333333333333</v>
      </c>
      <c r="E99" s="37">
        <v>1393.1666666666665</v>
      </c>
      <c r="F99" s="37">
        <v>1384.7833333333333</v>
      </c>
      <c r="G99" s="37">
        <v>1371.1166666666666</v>
      </c>
      <c r="H99" s="37">
        <v>1415.2166666666665</v>
      </c>
      <c r="I99" s="37">
        <v>1428.883333333333</v>
      </c>
      <c r="J99" s="37">
        <v>1437.2666666666664</v>
      </c>
      <c r="K99" s="28">
        <v>1420.5</v>
      </c>
      <c r="L99" s="28">
        <v>1398.45</v>
      </c>
      <c r="M99" s="28">
        <v>63.123370000000001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608.9</v>
      </c>
      <c r="D100" s="37">
        <v>607.19999999999993</v>
      </c>
      <c r="E100" s="37">
        <v>600.99999999999989</v>
      </c>
      <c r="F100" s="37">
        <v>593.09999999999991</v>
      </c>
      <c r="G100" s="37">
        <v>586.89999999999986</v>
      </c>
      <c r="H100" s="37">
        <v>615.09999999999991</v>
      </c>
      <c r="I100" s="37">
        <v>621.29999999999995</v>
      </c>
      <c r="J100" s="37">
        <v>629.19999999999993</v>
      </c>
      <c r="K100" s="28">
        <v>613.4</v>
      </c>
      <c r="L100" s="28">
        <v>599.29999999999995</v>
      </c>
      <c r="M100" s="28">
        <v>53.992710000000002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1217.5999999999999</v>
      </c>
      <c r="D101" s="37">
        <v>1210.5</v>
      </c>
      <c r="E101" s="37">
        <v>1194.0999999999999</v>
      </c>
      <c r="F101" s="37">
        <v>1170.5999999999999</v>
      </c>
      <c r="G101" s="37">
        <v>1154.1999999999998</v>
      </c>
      <c r="H101" s="37">
        <v>1234</v>
      </c>
      <c r="I101" s="37">
        <v>1250.4000000000001</v>
      </c>
      <c r="J101" s="37">
        <v>1273.9000000000001</v>
      </c>
      <c r="K101" s="28">
        <v>1226.9000000000001</v>
      </c>
      <c r="L101" s="28">
        <v>1187</v>
      </c>
      <c r="M101" s="28">
        <v>6.15374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2770.55</v>
      </c>
      <c r="D102" s="37">
        <v>2760.6666666666665</v>
      </c>
      <c r="E102" s="37">
        <v>2733.8833333333332</v>
      </c>
      <c r="F102" s="37">
        <v>2697.2166666666667</v>
      </c>
      <c r="G102" s="37">
        <v>2670.4333333333334</v>
      </c>
      <c r="H102" s="37">
        <v>2797.333333333333</v>
      </c>
      <c r="I102" s="37">
        <v>2824.1166666666668</v>
      </c>
      <c r="J102" s="37">
        <v>2860.7833333333328</v>
      </c>
      <c r="K102" s="28">
        <v>2787.45</v>
      </c>
      <c r="L102" s="28">
        <v>2724</v>
      </c>
      <c r="M102" s="28">
        <v>9.2424400000000002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416.75</v>
      </c>
      <c r="D103" s="37">
        <v>413.95</v>
      </c>
      <c r="E103" s="37">
        <v>408.4</v>
      </c>
      <c r="F103" s="37">
        <v>400.05</v>
      </c>
      <c r="G103" s="37">
        <v>394.5</v>
      </c>
      <c r="H103" s="37">
        <v>422.29999999999995</v>
      </c>
      <c r="I103" s="37">
        <v>427.85</v>
      </c>
      <c r="J103" s="37">
        <v>436.19999999999993</v>
      </c>
      <c r="K103" s="28">
        <v>419.5</v>
      </c>
      <c r="L103" s="28">
        <v>405.6</v>
      </c>
      <c r="M103" s="28">
        <v>71.610820000000004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1821.9</v>
      </c>
      <c r="D104" s="37">
        <v>1823.45</v>
      </c>
      <c r="E104" s="37">
        <v>1800.65</v>
      </c>
      <c r="F104" s="37">
        <v>1779.4</v>
      </c>
      <c r="G104" s="37">
        <v>1756.6000000000001</v>
      </c>
      <c r="H104" s="37">
        <v>1844.7</v>
      </c>
      <c r="I104" s="37">
        <v>1867.4999999999998</v>
      </c>
      <c r="J104" s="37">
        <v>1888.75</v>
      </c>
      <c r="K104" s="28">
        <v>1846.25</v>
      </c>
      <c r="L104" s="28">
        <v>1802.2</v>
      </c>
      <c r="M104" s="28">
        <v>6.9292699999999998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102.9</v>
      </c>
      <c r="D105" s="37">
        <v>101.64999999999999</v>
      </c>
      <c r="E105" s="37">
        <v>99.549999999999983</v>
      </c>
      <c r="F105" s="37">
        <v>96.199999999999989</v>
      </c>
      <c r="G105" s="37">
        <v>94.09999999999998</v>
      </c>
      <c r="H105" s="37">
        <v>104.99999999999999</v>
      </c>
      <c r="I105" s="37">
        <v>107.09999999999998</v>
      </c>
      <c r="J105" s="37">
        <v>110.44999999999999</v>
      </c>
      <c r="K105" s="28">
        <v>103.75</v>
      </c>
      <c r="L105" s="28">
        <v>98.3</v>
      </c>
      <c r="M105" s="28">
        <v>50.898150000000001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231.85</v>
      </c>
      <c r="D106" s="37">
        <v>231.28333333333333</v>
      </c>
      <c r="E106" s="37">
        <v>229.16666666666666</v>
      </c>
      <c r="F106" s="37">
        <v>226.48333333333332</v>
      </c>
      <c r="G106" s="37">
        <v>224.36666666666665</v>
      </c>
      <c r="H106" s="37">
        <v>233.96666666666667</v>
      </c>
      <c r="I106" s="37">
        <v>236.08333333333334</v>
      </c>
      <c r="J106" s="37">
        <v>238.76666666666668</v>
      </c>
      <c r="K106" s="28">
        <v>233.4</v>
      </c>
      <c r="L106" s="28">
        <v>228.6</v>
      </c>
      <c r="M106" s="28">
        <v>54.441780000000001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2348.9499999999998</v>
      </c>
      <c r="D107" s="37">
        <v>2348.3166666666666</v>
      </c>
      <c r="E107" s="37">
        <v>2331.6333333333332</v>
      </c>
      <c r="F107" s="37">
        <v>2314.3166666666666</v>
      </c>
      <c r="G107" s="37">
        <v>2297.6333333333332</v>
      </c>
      <c r="H107" s="37">
        <v>2365.6333333333332</v>
      </c>
      <c r="I107" s="37">
        <v>2382.3166666666666</v>
      </c>
      <c r="J107" s="37">
        <v>2399.6333333333332</v>
      </c>
      <c r="K107" s="28">
        <v>2365</v>
      </c>
      <c r="L107" s="28">
        <v>2331</v>
      </c>
      <c r="M107" s="28">
        <v>9.3956199999999992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298.3</v>
      </c>
      <c r="D108" s="37">
        <v>298.18333333333334</v>
      </c>
      <c r="E108" s="37">
        <v>296.76666666666665</v>
      </c>
      <c r="F108" s="37">
        <v>295.23333333333329</v>
      </c>
      <c r="G108" s="37">
        <v>293.81666666666661</v>
      </c>
      <c r="H108" s="37">
        <v>299.7166666666667</v>
      </c>
      <c r="I108" s="37">
        <v>301.13333333333333</v>
      </c>
      <c r="J108" s="37">
        <v>302.66666666666674</v>
      </c>
      <c r="K108" s="28">
        <v>299.60000000000002</v>
      </c>
      <c r="L108" s="28">
        <v>296.64999999999998</v>
      </c>
      <c r="M108" s="28">
        <v>2.4735999999999998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2367.25</v>
      </c>
      <c r="D109" s="37">
        <v>2372.5166666666669</v>
      </c>
      <c r="E109" s="37">
        <v>2357.0333333333338</v>
      </c>
      <c r="F109" s="37">
        <v>2346.8166666666671</v>
      </c>
      <c r="G109" s="37">
        <v>2331.3333333333339</v>
      </c>
      <c r="H109" s="37">
        <v>2382.7333333333336</v>
      </c>
      <c r="I109" s="37">
        <v>2398.2166666666662</v>
      </c>
      <c r="J109" s="37">
        <v>2408.4333333333334</v>
      </c>
      <c r="K109" s="28">
        <v>2388</v>
      </c>
      <c r="L109" s="28">
        <v>2362.3000000000002</v>
      </c>
      <c r="M109" s="28">
        <v>54.235579999999999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748.5</v>
      </c>
      <c r="D110" s="37">
        <v>748.25</v>
      </c>
      <c r="E110" s="37">
        <v>744.55</v>
      </c>
      <c r="F110" s="37">
        <v>740.59999999999991</v>
      </c>
      <c r="G110" s="37">
        <v>736.89999999999986</v>
      </c>
      <c r="H110" s="37">
        <v>752.2</v>
      </c>
      <c r="I110" s="37">
        <v>755.90000000000009</v>
      </c>
      <c r="J110" s="37">
        <v>759.85000000000014</v>
      </c>
      <c r="K110" s="28">
        <v>751.95</v>
      </c>
      <c r="L110" s="28">
        <v>744.3</v>
      </c>
      <c r="M110" s="28">
        <v>76.285150000000002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1290.3</v>
      </c>
      <c r="D111" s="37">
        <v>1281.7166666666665</v>
      </c>
      <c r="E111" s="37">
        <v>1268.883333333333</v>
      </c>
      <c r="F111" s="37">
        <v>1247.4666666666665</v>
      </c>
      <c r="G111" s="37">
        <v>1234.633333333333</v>
      </c>
      <c r="H111" s="37">
        <v>1303.133333333333</v>
      </c>
      <c r="I111" s="37">
        <v>1315.9666666666665</v>
      </c>
      <c r="J111" s="37">
        <v>1337.383333333333</v>
      </c>
      <c r="K111" s="28">
        <v>1294.55</v>
      </c>
      <c r="L111" s="28">
        <v>1260.3</v>
      </c>
      <c r="M111" s="28">
        <v>3.5157500000000002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530.4</v>
      </c>
      <c r="D112" s="37">
        <v>530.75</v>
      </c>
      <c r="E112" s="37">
        <v>526.5</v>
      </c>
      <c r="F112" s="37">
        <v>522.6</v>
      </c>
      <c r="G112" s="37">
        <v>518.35</v>
      </c>
      <c r="H112" s="37">
        <v>534.65</v>
      </c>
      <c r="I112" s="37">
        <v>538.9</v>
      </c>
      <c r="J112" s="37">
        <v>542.79999999999995</v>
      </c>
      <c r="K112" s="28">
        <v>535</v>
      </c>
      <c r="L112" s="28">
        <v>526.85</v>
      </c>
      <c r="M112" s="28">
        <v>5.7691499999999998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446.3</v>
      </c>
      <c r="D113" s="37">
        <v>442.34999999999997</v>
      </c>
      <c r="E113" s="37">
        <v>434.69999999999993</v>
      </c>
      <c r="F113" s="37">
        <v>423.09999999999997</v>
      </c>
      <c r="G113" s="37">
        <v>415.44999999999993</v>
      </c>
      <c r="H113" s="37">
        <v>453.94999999999993</v>
      </c>
      <c r="I113" s="37">
        <v>461.59999999999991</v>
      </c>
      <c r="J113" s="37">
        <v>473.19999999999993</v>
      </c>
      <c r="K113" s="28">
        <v>450</v>
      </c>
      <c r="L113" s="28">
        <v>430.75</v>
      </c>
      <c r="M113" s="28">
        <v>4.6500500000000002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36.450000000000003</v>
      </c>
      <c r="D114" s="37">
        <v>36.266666666666666</v>
      </c>
      <c r="E114" s="37">
        <v>35.983333333333334</v>
      </c>
      <c r="F114" s="37">
        <v>35.516666666666666</v>
      </c>
      <c r="G114" s="37">
        <v>35.233333333333334</v>
      </c>
      <c r="H114" s="37">
        <v>36.733333333333334</v>
      </c>
      <c r="I114" s="37">
        <v>37.016666666666666</v>
      </c>
      <c r="J114" s="37">
        <v>37.483333333333334</v>
      </c>
      <c r="K114" s="28">
        <v>36.549999999999997</v>
      </c>
      <c r="L114" s="28">
        <v>35.799999999999997</v>
      </c>
      <c r="M114" s="28">
        <v>184.30364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269.05</v>
      </c>
      <c r="D115" s="37">
        <v>269.21666666666664</v>
      </c>
      <c r="E115" s="37">
        <v>267.43333333333328</v>
      </c>
      <c r="F115" s="37">
        <v>265.81666666666666</v>
      </c>
      <c r="G115" s="37">
        <v>264.0333333333333</v>
      </c>
      <c r="H115" s="37">
        <v>270.83333333333326</v>
      </c>
      <c r="I115" s="37">
        <v>272.61666666666667</v>
      </c>
      <c r="J115" s="37">
        <v>274.23333333333323</v>
      </c>
      <c r="K115" s="28">
        <v>271</v>
      </c>
      <c r="L115" s="28">
        <v>267.60000000000002</v>
      </c>
      <c r="M115" s="28">
        <v>118.19101999999999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4546.45</v>
      </c>
      <c r="D116" s="37">
        <v>4583.9666666666662</v>
      </c>
      <c r="E116" s="37">
        <v>4485.8333333333321</v>
      </c>
      <c r="F116" s="37">
        <v>4425.2166666666662</v>
      </c>
      <c r="G116" s="37">
        <v>4327.0833333333321</v>
      </c>
      <c r="H116" s="37">
        <v>4644.5833333333321</v>
      </c>
      <c r="I116" s="37">
        <v>4742.7166666666653</v>
      </c>
      <c r="J116" s="37">
        <v>4803.3333333333321</v>
      </c>
      <c r="K116" s="28">
        <v>4682.1000000000004</v>
      </c>
      <c r="L116" s="28">
        <v>4523.3500000000004</v>
      </c>
      <c r="M116" s="28">
        <v>1.7331300000000001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167.55</v>
      </c>
      <c r="D117" s="37">
        <v>167.03333333333333</v>
      </c>
      <c r="E117" s="37">
        <v>165.01666666666665</v>
      </c>
      <c r="F117" s="37">
        <v>162.48333333333332</v>
      </c>
      <c r="G117" s="37">
        <v>160.46666666666664</v>
      </c>
      <c r="H117" s="37">
        <v>169.56666666666666</v>
      </c>
      <c r="I117" s="37">
        <v>171.58333333333337</v>
      </c>
      <c r="J117" s="37">
        <v>174.11666666666667</v>
      </c>
      <c r="K117" s="28">
        <v>169.05</v>
      </c>
      <c r="L117" s="28">
        <v>164.5</v>
      </c>
      <c r="M117" s="28">
        <v>17.39246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237.8</v>
      </c>
      <c r="D118" s="37">
        <v>234.86666666666667</v>
      </c>
      <c r="E118" s="37">
        <v>230.23333333333335</v>
      </c>
      <c r="F118" s="37">
        <v>222.66666666666669</v>
      </c>
      <c r="G118" s="37">
        <v>218.03333333333336</v>
      </c>
      <c r="H118" s="37">
        <v>242.43333333333334</v>
      </c>
      <c r="I118" s="37">
        <v>247.06666666666666</v>
      </c>
      <c r="J118" s="37">
        <v>254.63333333333333</v>
      </c>
      <c r="K118" s="28">
        <v>239.5</v>
      </c>
      <c r="L118" s="28">
        <v>227.3</v>
      </c>
      <c r="M118" s="28">
        <v>90.227789999999999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116.1</v>
      </c>
      <c r="D119" s="37">
        <v>115.46666666666665</v>
      </c>
      <c r="E119" s="37">
        <v>114.68333333333331</v>
      </c>
      <c r="F119" s="37">
        <v>113.26666666666665</v>
      </c>
      <c r="G119" s="37">
        <v>112.48333333333331</v>
      </c>
      <c r="H119" s="37">
        <v>116.88333333333331</v>
      </c>
      <c r="I119" s="37">
        <v>117.66666666666664</v>
      </c>
      <c r="J119" s="37">
        <v>119.08333333333331</v>
      </c>
      <c r="K119" s="28">
        <v>116.25</v>
      </c>
      <c r="L119" s="28">
        <v>114.05</v>
      </c>
      <c r="M119" s="28">
        <v>81.484189999999998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695.1</v>
      </c>
      <c r="D120" s="37">
        <v>690.31666666666661</v>
      </c>
      <c r="E120" s="37">
        <v>667.63333333333321</v>
      </c>
      <c r="F120" s="37">
        <v>640.16666666666663</v>
      </c>
      <c r="G120" s="37">
        <v>617.48333333333323</v>
      </c>
      <c r="H120" s="37">
        <v>717.78333333333319</v>
      </c>
      <c r="I120" s="37">
        <v>740.46666666666658</v>
      </c>
      <c r="J120" s="37">
        <v>767.93333333333317</v>
      </c>
      <c r="K120" s="28">
        <v>713</v>
      </c>
      <c r="L120" s="28">
        <v>662.85</v>
      </c>
      <c r="M120" s="28">
        <v>78.125749999999996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21.25</v>
      </c>
      <c r="D121" s="37">
        <v>21.266666666666666</v>
      </c>
      <c r="E121" s="37">
        <v>21.18333333333333</v>
      </c>
      <c r="F121" s="37">
        <v>21.116666666666664</v>
      </c>
      <c r="G121" s="37">
        <v>21.033333333333328</v>
      </c>
      <c r="H121" s="37">
        <v>21.333333333333332</v>
      </c>
      <c r="I121" s="37">
        <v>21.416666666666668</v>
      </c>
      <c r="J121" s="37">
        <v>21.483333333333334</v>
      </c>
      <c r="K121" s="28">
        <v>21.35</v>
      </c>
      <c r="L121" s="28">
        <v>21.2</v>
      </c>
      <c r="M121" s="28">
        <v>30.85932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376.45</v>
      </c>
      <c r="D122" s="37">
        <v>374.45</v>
      </c>
      <c r="E122" s="37">
        <v>370.09999999999997</v>
      </c>
      <c r="F122" s="37">
        <v>363.75</v>
      </c>
      <c r="G122" s="37">
        <v>359.4</v>
      </c>
      <c r="H122" s="37">
        <v>380.79999999999995</v>
      </c>
      <c r="I122" s="37">
        <v>385.15</v>
      </c>
      <c r="J122" s="37">
        <v>391.49999999999994</v>
      </c>
      <c r="K122" s="28">
        <v>378.8</v>
      </c>
      <c r="L122" s="28">
        <v>368.1</v>
      </c>
      <c r="M122" s="28">
        <v>11.62598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200.45</v>
      </c>
      <c r="D123" s="37">
        <v>201.43333333333331</v>
      </c>
      <c r="E123" s="37">
        <v>199.21666666666661</v>
      </c>
      <c r="F123" s="37">
        <v>197.98333333333329</v>
      </c>
      <c r="G123" s="37">
        <v>195.76666666666659</v>
      </c>
      <c r="H123" s="37">
        <v>202.66666666666663</v>
      </c>
      <c r="I123" s="37">
        <v>204.88333333333333</v>
      </c>
      <c r="J123" s="37">
        <v>206.11666666666665</v>
      </c>
      <c r="K123" s="28">
        <v>203.65</v>
      </c>
      <c r="L123" s="28">
        <v>200.2</v>
      </c>
      <c r="M123" s="28">
        <v>11.48579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936.2</v>
      </c>
      <c r="D124" s="37">
        <v>938.25</v>
      </c>
      <c r="E124" s="37">
        <v>930.05</v>
      </c>
      <c r="F124" s="37">
        <v>923.9</v>
      </c>
      <c r="G124" s="37">
        <v>915.69999999999993</v>
      </c>
      <c r="H124" s="37">
        <v>944.4</v>
      </c>
      <c r="I124" s="37">
        <v>952.6</v>
      </c>
      <c r="J124" s="37">
        <v>958.75</v>
      </c>
      <c r="K124" s="28">
        <v>946.45</v>
      </c>
      <c r="L124" s="28">
        <v>932.1</v>
      </c>
      <c r="M124" s="28">
        <v>20.363379999999999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3805.15</v>
      </c>
      <c r="D125" s="37">
        <v>3800.6666666666665</v>
      </c>
      <c r="E125" s="37">
        <v>3724.4833333333331</v>
      </c>
      <c r="F125" s="37">
        <v>3643.8166666666666</v>
      </c>
      <c r="G125" s="37">
        <v>3567.6333333333332</v>
      </c>
      <c r="H125" s="37">
        <v>3881.333333333333</v>
      </c>
      <c r="I125" s="37">
        <v>3957.5166666666664</v>
      </c>
      <c r="J125" s="37">
        <v>4038.1833333333329</v>
      </c>
      <c r="K125" s="28">
        <v>3876.85</v>
      </c>
      <c r="L125" s="28">
        <v>3720</v>
      </c>
      <c r="M125" s="28">
        <v>5.3660899999999998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1526.8</v>
      </c>
      <c r="D126" s="37">
        <v>1513.9333333333334</v>
      </c>
      <c r="E126" s="37">
        <v>1497.8666666666668</v>
      </c>
      <c r="F126" s="37">
        <v>1468.9333333333334</v>
      </c>
      <c r="G126" s="37">
        <v>1452.8666666666668</v>
      </c>
      <c r="H126" s="37">
        <v>1542.8666666666668</v>
      </c>
      <c r="I126" s="37">
        <v>1558.9333333333334</v>
      </c>
      <c r="J126" s="37">
        <v>1587.8666666666668</v>
      </c>
      <c r="K126" s="28">
        <v>1530</v>
      </c>
      <c r="L126" s="28">
        <v>1485</v>
      </c>
      <c r="M126" s="28">
        <v>109.04213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1808.9</v>
      </c>
      <c r="D127" s="37">
        <v>1810.5333333333335</v>
      </c>
      <c r="E127" s="37">
        <v>1786.0666666666671</v>
      </c>
      <c r="F127" s="37">
        <v>1763.2333333333336</v>
      </c>
      <c r="G127" s="37">
        <v>1738.7666666666671</v>
      </c>
      <c r="H127" s="37">
        <v>1833.366666666667</v>
      </c>
      <c r="I127" s="37">
        <v>1857.8333333333337</v>
      </c>
      <c r="J127" s="37">
        <v>1880.666666666667</v>
      </c>
      <c r="K127" s="28">
        <v>1835</v>
      </c>
      <c r="L127" s="28">
        <v>1787.7</v>
      </c>
      <c r="M127" s="28">
        <v>6.20207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900.35</v>
      </c>
      <c r="D128" s="37">
        <v>897.88333333333321</v>
      </c>
      <c r="E128" s="37">
        <v>886.76666666666642</v>
      </c>
      <c r="F128" s="37">
        <v>873.18333333333317</v>
      </c>
      <c r="G128" s="37">
        <v>862.06666666666638</v>
      </c>
      <c r="H128" s="37">
        <v>911.46666666666647</v>
      </c>
      <c r="I128" s="37">
        <v>922.58333333333326</v>
      </c>
      <c r="J128" s="37">
        <v>936.16666666666652</v>
      </c>
      <c r="K128" s="28">
        <v>909</v>
      </c>
      <c r="L128" s="28">
        <v>884.3</v>
      </c>
      <c r="M128" s="28">
        <v>6.7395899999999997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284.45</v>
      </c>
      <c r="D129" s="37">
        <v>285.8</v>
      </c>
      <c r="E129" s="37">
        <v>280.65000000000003</v>
      </c>
      <c r="F129" s="37">
        <v>276.85000000000002</v>
      </c>
      <c r="G129" s="37">
        <v>271.70000000000005</v>
      </c>
      <c r="H129" s="37">
        <v>289.60000000000002</v>
      </c>
      <c r="I129" s="37">
        <v>294.75</v>
      </c>
      <c r="J129" s="37">
        <v>298.55</v>
      </c>
      <c r="K129" s="28">
        <v>290.95</v>
      </c>
      <c r="L129" s="28">
        <v>282</v>
      </c>
      <c r="M129" s="28">
        <v>3.7585700000000002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538.85</v>
      </c>
      <c r="D130" s="37">
        <v>536.4</v>
      </c>
      <c r="E130" s="37">
        <v>528.04999999999995</v>
      </c>
      <c r="F130" s="37">
        <v>517.25</v>
      </c>
      <c r="G130" s="37">
        <v>508.9</v>
      </c>
      <c r="H130" s="37">
        <v>547.19999999999993</v>
      </c>
      <c r="I130" s="37">
        <v>555.55000000000007</v>
      </c>
      <c r="J130" s="37">
        <v>566.34999999999991</v>
      </c>
      <c r="K130" s="28">
        <v>544.75</v>
      </c>
      <c r="L130" s="28">
        <v>525.6</v>
      </c>
      <c r="M130" s="28">
        <v>122.11769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386.95</v>
      </c>
      <c r="D131" s="37">
        <v>389.5333333333333</v>
      </c>
      <c r="E131" s="37">
        <v>377.76666666666659</v>
      </c>
      <c r="F131" s="37">
        <v>368.58333333333331</v>
      </c>
      <c r="G131" s="37">
        <v>356.81666666666661</v>
      </c>
      <c r="H131" s="37">
        <v>398.71666666666658</v>
      </c>
      <c r="I131" s="37">
        <v>410.48333333333323</v>
      </c>
      <c r="J131" s="37">
        <v>419.66666666666657</v>
      </c>
      <c r="K131" s="28">
        <v>401.3</v>
      </c>
      <c r="L131" s="28">
        <v>380.35</v>
      </c>
      <c r="M131" s="28">
        <v>86.295389999999998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566.85</v>
      </c>
      <c r="D132" s="37">
        <v>550.69999999999993</v>
      </c>
      <c r="E132" s="37">
        <v>527.64999999999986</v>
      </c>
      <c r="F132" s="37">
        <v>488.44999999999993</v>
      </c>
      <c r="G132" s="37">
        <v>465.39999999999986</v>
      </c>
      <c r="H132" s="37">
        <v>589.89999999999986</v>
      </c>
      <c r="I132" s="37">
        <v>612.94999999999982</v>
      </c>
      <c r="J132" s="37">
        <v>652.14999999999986</v>
      </c>
      <c r="K132" s="28">
        <v>573.75</v>
      </c>
      <c r="L132" s="28">
        <v>511.5</v>
      </c>
      <c r="M132" s="28">
        <v>166.80978999999999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1903.2</v>
      </c>
      <c r="D133" s="37">
        <v>1916.8333333333333</v>
      </c>
      <c r="E133" s="37">
        <v>1881.9166666666665</v>
      </c>
      <c r="F133" s="37">
        <v>1860.6333333333332</v>
      </c>
      <c r="G133" s="37">
        <v>1825.7166666666665</v>
      </c>
      <c r="H133" s="37">
        <v>1938.1166666666666</v>
      </c>
      <c r="I133" s="37">
        <v>1973.0333333333331</v>
      </c>
      <c r="J133" s="37">
        <v>1994.3166666666666</v>
      </c>
      <c r="K133" s="28">
        <v>1951.75</v>
      </c>
      <c r="L133" s="28">
        <v>1895.55</v>
      </c>
      <c r="M133" s="28">
        <v>39.878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76.5</v>
      </c>
      <c r="D134" s="37">
        <v>76.55</v>
      </c>
      <c r="E134" s="37">
        <v>75.75</v>
      </c>
      <c r="F134" s="37">
        <v>75</v>
      </c>
      <c r="G134" s="37">
        <v>74.2</v>
      </c>
      <c r="H134" s="37">
        <v>77.3</v>
      </c>
      <c r="I134" s="37">
        <v>78.09999999999998</v>
      </c>
      <c r="J134" s="37">
        <v>78.849999999999994</v>
      </c>
      <c r="K134" s="28">
        <v>77.349999999999994</v>
      </c>
      <c r="L134" s="28">
        <v>75.8</v>
      </c>
      <c r="M134" s="28">
        <v>79.587519999999998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3575.35</v>
      </c>
      <c r="D135" s="37">
        <v>3565.5666666666671</v>
      </c>
      <c r="E135" s="37">
        <v>3501.1333333333341</v>
      </c>
      <c r="F135" s="37">
        <v>3426.916666666667</v>
      </c>
      <c r="G135" s="37">
        <v>3362.483333333334</v>
      </c>
      <c r="H135" s="37">
        <v>3639.7833333333342</v>
      </c>
      <c r="I135" s="37">
        <v>3704.2166666666676</v>
      </c>
      <c r="J135" s="37">
        <v>3778.4333333333343</v>
      </c>
      <c r="K135" s="28">
        <v>3630</v>
      </c>
      <c r="L135" s="28">
        <v>3491.35</v>
      </c>
      <c r="M135" s="28">
        <v>4.4475100000000003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382.05</v>
      </c>
      <c r="D136" s="37">
        <v>381.55</v>
      </c>
      <c r="E136" s="37">
        <v>378.35</v>
      </c>
      <c r="F136" s="37">
        <v>374.65000000000003</v>
      </c>
      <c r="G136" s="37">
        <v>371.45000000000005</v>
      </c>
      <c r="H136" s="37">
        <v>385.25</v>
      </c>
      <c r="I136" s="37">
        <v>388.44999999999993</v>
      </c>
      <c r="J136" s="37">
        <v>392.15</v>
      </c>
      <c r="K136" s="28">
        <v>384.75</v>
      </c>
      <c r="L136" s="28">
        <v>377.85</v>
      </c>
      <c r="M136" s="28">
        <v>24.18037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4191.1000000000004</v>
      </c>
      <c r="D137" s="37">
        <v>4152.3833333333341</v>
      </c>
      <c r="E137" s="37">
        <v>4089.7666666666682</v>
      </c>
      <c r="F137" s="37">
        <v>3988.4333333333343</v>
      </c>
      <c r="G137" s="37">
        <v>3925.8166666666684</v>
      </c>
      <c r="H137" s="37">
        <v>4253.7166666666681</v>
      </c>
      <c r="I137" s="37">
        <v>4316.3333333333348</v>
      </c>
      <c r="J137" s="37">
        <v>4417.6666666666679</v>
      </c>
      <c r="K137" s="28">
        <v>4215</v>
      </c>
      <c r="L137" s="28">
        <v>4051.05</v>
      </c>
      <c r="M137" s="28">
        <v>5.8692399999999996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1660.85</v>
      </c>
      <c r="D138" s="37">
        <v>1646.05</v>
      </c>
      <c r="E138" s="37">
        <v>1628.3999999999999</v>
      </c>
      <c r="F138" s="37">
        <v>1595.9499999999998</v>
      </c>
      <c r="G138" s="37">
        <v>1578.2999999999997</v>
      </c>
      <c r="H138" s="37">
        <v>1678.5</v>
      </c>
      <c r="I138" s="37">
        <v>1696.15</v>
      </c>
      <c r="J138" s="37">
        <v>1728.6000000000001</v>
      </c>
      <c r="K138" s="28">
        <v>1663.7</v>
      </c>
      <c r="L138" s="28">
        <v>1613.6</v>
      </c>
      <c r="M138" s="28">
        <v>21.193259999999999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562.79999999999995</v>
      </c>
      <c r="D139" s="37">
        <v>565.55000000000007</v>
      </c>
      <c r="E139" s="37">
        <v>558.10000000000014</v>
      </c>
      <c r="F139" s="37">
        <v>553.40000000000009</v>
      </c>
      <c r="G139" s="37">
        <v>545.95000000000016</v>
      </c>
      <c r="H139" s="37">
        <v>570.25000000000011</v>
      </c>
      <c r="I139" s="37">
        <v>577.70000000000016</v>
      </c>
      <c r="J139" s="37">
        <v>582.40000000000009</v>
      </c>
      <c r="K139" s="28">
        <v>573</v>
      </c>
      <c r="L139" s="28">
        <v>560.85</v>
      </c>
      <c r="M139" s="28">
        <v>4.9598199999999997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612.9</v>
      </c>
      <c r="D140" s="37">
        <v>613.01666666666665</v>
      </c>
      <c r="E140" s="37">
        <v>608.93333333333328</v>
      </c>
      <c r="F140" s="37">
        <v>604.96666666666658</v>
      </c>
      <c r="G140" s="37">
        <v>600.88333333333321</v>
      </c>
      <c r="H140" s="37">
        <v>616.98333333333335</v>
      </c>
      <c r="I140" s="37">
        <v>621.06666666666683</v>
      </c>
      <c r="J140" s="37">
        <v>625.03333333333342</v>
      </c>
      <c r="K140" s="28">
        <v>617.1</v>
      </c>
      <c r="L140" s="28">
        <v>609.04999999999995</v>
      </c>
      <c r="M140" s="28">
        <v>9.6427200000000006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75388.05</v>
      </c>
      <c r="D141" s="37">
        <v>75348.566666666666</v>
      </c>
      <c r="E141" s="37">
        <v>74901.633333333331</v>
      </c>
      <c r="F141" s="37">
        <v>74415.21666666666</v>
      </c>
      <c r="G141" s="37">
        <v>73968.283333333326</v>
      </c>
      <c r="H141" s="37">
        <v>75834.983333333337</v>
      </c>
      <c r="I141" s="37">
        <v>76281.916666666657</v>
      </c>
      <c r="J141" s="37">
        <v>76768.333333333343</v>
      </c>
      <c r="K141" s="28">
        <v>75795.5</v>
      </c>
      <c r="L141" s="28">
        <v>74862.149999999994</v>
      </c>
      <c r="M141" s="28">
        <v>6.0810000000000003E-2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749.5</v>
      </c>
      <c r="D142" s="37">
        <v>746.19999999999993</v>
      </c>
      <c r="E142" s="37">
        <v>739.29999999999984</v>
      </c>
      <c r="F142" s="37">
        <v>729.09999999999991</v>
      </c>
      <c r="G142" s="37">
        <v>722.19999999999982</v>
      </c>
      <c r="H142" s="37">
        <v>756.39999999999986</v>
      </c>
      <c r="I142" s="37">
        <v>763.3</v>
      </c>
      <c r="J142" s="37">
        <v>773.49999999999989</v>
      </c>
      <c r="K142" s="28">
        <v>753.1</v>
      </c>
      <c r="L142" s="28">
        <v>736</v>
      </c>
      <c r="M142" s="28">
        <v>1.63028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179.1</v>
      </c>
      <c r="D143" s="37">
        <v>177.25</v>
      </c>
      <c r="E143" s="37">
        <v>175</v>
      </c>
      <c r="F143" s="37">
        <v>170.9</v>
      </c>
      <c r="G143" s="37">
        <v>168.65</v>
      </c>
      <c r="H143" s="37">
        <v>181.35</v>
      </c>
      <c r="I143" s="37">
        <v>183.6</v>
      </c>
      <c r="J143" s="37">
        <v>187.7</v>
      </c>
      <c r="K143" s="28">
        <v>179.5</v>
      </c>
      <c r="L143" s="28">
        <v>173.15</v>
      </c>
      <c r="M143" s="28">
        <v>25.765170000000001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998.35</v>
      </c>
      <c r="D144" s="37">
        <v>989.04999999999984</v>
      </c>
      <c r="E144" s="37">
        <v>966.34999999999968</v>
      </c>
      <c r="F144" s="37">
        <v>934.3499999999998</v>
      </c>
      <c r="G144" s="37">
        <v>911.64999999999964</v>
      </c>
      <c r="H144" s="37">
        <v>1021.0499999999997</v>
      </c>
      <c r="I144" s="37">
        <v>1043.7499999999998</v>
      </c>
      <c r="J144" s="37">
        <v>1075.7499999999998</v>
      </c>
      <c r="K144" s="28">
        <v>1011.75</v>
      </c>
      <c r="L144" s="28">
        <v>957.05</v>
      </c>
      <c r="M144" s="28">
        <v>116.90785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94.25</v>
      </c>
      <c r="D145" s="37">
        <v>93.366666666666674</v>
      </c>
      <c r="E145" s="37">
        <v>92.133333333333354</v>
      </c>
      <c r="F145" s="37">
        <v>90.01666666666668</v>
      </c>
      <c r="G145" s="37">
        <v>88.78333333333336</v>
      </c>
      <c r="H145" s="37">
        <v>95.483333333333348</v>
      </c>
      <c r="I145" s="37">
        <v>96.716666666666669</v>
      </c>
      <c r="J145" s="37">
        <v>98.833333333333343</v>
      </c>
      <c r="K145" s="28">
        <v>94.6</v>
      </c>
      <c r="L145" s="28">
        <v>91.25</v>
      </c>
      <c r="M145" s="28">
        <v>64.775679999999994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535.85</v>
      </c>
      <c r="D146" s="37">
        <v>533.25</v>
      </c>
      <c r="E146" s="37">
        <v>528.6</v>
      </c>
      <c r="F146" s="37">
        <v>521.35</v>
      </c>
      <c r="G146" s="37">
        <v>516.70000000000005</v>
      </c>
      <c r="H146" s="37">
        <v>540.5</v>
      </c>
      <c r="I146" s="37">
        <v>545.15000000000009</v>
      </c>
      <c r="J146" s="37">
        <v>552.4</v>
      </c>
      <c r="K146" s="28">
        <v>537.9</v>
      </c>
      <c r="L146" s="28">
        <v>526</v>
      </c>
      <c r="M146" s="28">
        <v>9.8086800000000007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8013.9</v>
      </c>
      <c r="D147" s="37">
        <v>8008.3</v>
      </c>
      <c r="E147" s="37">
        <v>7956.6</v>
      </c>
      <c r="F147" s="37">
        <v>7899.3</v>
      </c>
      <c r="G147" s="37">
        <v>7847.6</v>
      </c>
      <c r="H147" s="37">
        <v>8065.6</v>
      </c>
      <c r="I147" s="37">
        <v>8117.2999999999993</v>
      </c>
      <c r="J147" s="37">
        <v>8174.6</v>
      </c>
      <c r="K147" s="28">
        <v>8060</v>
      </c>
      <c r="L147" s="28">
        <v>7951</v>
      </c>
      <c r="M147" s="28">
        <v>3.8951699999999998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772.7</v>
      </c>
      <c r="D148" s="37">
        <v>768.05000000000007</v>
      </c>
      <c r="E148" s="37">
        <v>757.05000000000018</v>
      </c>
      <c r="F148" s="37">
        <v>741.40000000000009</v>
      </c>
      <c r="G148" s="37">
        <v>730.4000000000002</v>
      </c>
      <c r="H148" s="37">
        <v>783.70000000000016</v>
      </c>
      <c r="I148" s="37">
        <v>794.69999999999993</v>
      </c>
      <c r="J148" s="37">
        <v>810.35000000000014</v>
      </c>
      <c r="K148" s="28">
        <v>779.05</v>
      </c>
      <c r="L148" s="28">
        <v>752.4</v>
      </c>
      <c r="M148" s="28">
        <v>2.8079499999999999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3007.4</v>
      </c>
      <c r="D149" s="37">
        <v>2982.6333333333332</v>
      </c>
      <c r="E149" s="37">
        <v>2936.2666666666664</v>
      </c>
      <c r="F149" s="37">
        <v>2865.1333333333332</v>
      </c>
      <c r="G149" s="37">
        <v>2818.7666666666664</v>
      </c>
      <c r="H149" s="37">
        <v>3053.7666666666664</v>
      </c>
      <c r="I149" s="37">
        <v>3100.1333333333332</v>
      </c>
      <c r="J149" s="37">
        <v>3171.2666666666664</v>
      </c>
      <c r="K149" s="28">
        <v>3029</v>
      </c>
      <c r="L149" s="28">
        <v>2911.5</v>
      </c>
      <c r="M149" s="28">
        <v>7.1486999999999998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2586.6999999999998</v>
      </c>
      <c r="D150" s="37">
        <v>2583.6333333333332</v>
      </c>
      <c r="E150" s="37">
        <v>2529.0666666666666</v>
      </c>
      <c r="F150" s="37">
        <v>2471.4333333333334</v>
      </c>
      <c r="G150" s="37">
        <v>2416.8666666666668</v>
      </c>
      <c r="H150" s="37">
        <v>2641.2666666666664</v>
      </c>
      <c r="I150" s="37">
        <v>2695.833333333333</v>
      </c>
      <c r="J150" s="37">
        <v>2753.4666666666662</v>
      </c>
      <c r="K150" s="28">
        <v>2638.2</v>
      </c>
      <c r="L150" s="28">
        <v>2526</v>
      </c>
      <c r="M150" s="28">
        <v>5.8205999999999998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1120.05</v>
      </c>
      <c r="D151" s="37">
        <v>1115.0166666666667</v>
      </c>
      <c r="E151" s="37">
        <v>1105.0333333333333</v>
      </c>
      <c r="F151" s="37">
        <v>1090.0166666666667</v>
      </c>
      <c r="G151" s="37">
        <v>1080.0333333333333</v>
      </c>
      <c r="H151" s="37">
        <v>1130.0333333333333</v>
      </c>
      <c r="I151" s="37">
        <v>1140.0166666666664</v>
      </c>
      <c r="J151" s="37">
        <v>1155.0333333333333</v>
      </c>
      <c r="K151" s="28">
        <v>1125</v>
      </c>
      <c r="L151" s="28">
        <v>1100</v>
      </c>
      <c r="M151" s="28">
        <v>7.2274799999999999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666.2</v>
      </c>
      <c r="D152" s="37">
        <v>670.0333333333333</v>
      </c>
      <c r="E152" s="37">
        <v>646.16666666666663</v>
      </c>
      <c r="F152" s="37">
        <v>626.13333333333333</v>
      </c>
      <c r="G152" s="37">
        <v>602.26666666666665</v>
      </c>
      <c r="H152" s="37">
        <v>690.06666666666661</v>
      </c>
      <c r="I152" s="37">
        <v>713.93333333333339</v>
      </c>
      <c r="J152" s="37">
        <v>733.96666666666658</v>
      </c>
      <c r="K152" s="28">
        <v>693.9</v>
      </c>
      <c r="L152" s="28">
        <v>650</v>
      </c>
      <c r="M152" s="28">
        <v>7.1581200000000003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123.9</v>
      </c>
      <c r="D153" s="37">
        <v>124.43333333333334</v>
      </c>
      <c r="E153" s="37">
        <v>122.51666666666668</v>
      </c>
      <c r="F153" s="37">
        <v>121.13333333333334</v>
      </c>
      <c r="G153" s="37">
        <v>119.21666666666668</v>
      </c>
      <c r="H153" s="37">
        <v>125.81666666666668</v>
      </c>
      <c r="I153" s="37">
        <v>127.73333333333333</v>
      </c>
      <c r="J153" s="37">
        <v>129.11666666666667</v>
      </c>
      <c r="K153" s="28">
        <v>126.35</v>
      </c>
      <c r="L153" s="28">
        <v>123.05</v>
      </c>
      <c r="M153" s="28">
        <v>87.764480000000006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150.9</v>
      </c>
      <c r="D154" s="37">
        <v>150.73333333333332</v>
      </c>
      <c r="E154" s="37">
        <v>148.96666666666664</v>
      </c>
      <c r="F154" s="37">
        <v>147.03333333333333</v>
      </c>
      <c r="G154" s="37">
        <v>145.26666666666665</v>
      </c>
      <c r="H154" s="37">
        <v>152.66666666666663</v>
      </c>
      <c r="I154" s="37">
        <v>154.43333333333334</v>
      </c>
      <c r="J154" s="37">
        <v>156.36666666666662</v>
      </c>
      <c r="K154" s="28">
        <v>152.5</v>
      </c>
      <c r="L154" s="28">
        <v>148.80000000000001</v>
      </c>
      <c r="M154" s="28">
        <v>125.1399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95.15</v>
      </c>
      <c r="D155" s="37">
        <v>94.5</v>
      </c>
      <c r="E155" s="37">
        <v>93.3</v>
      </c>
      <c r="F155" s="37">
        <v>91.45</v>
      </c>
      <c r="G155" s="37">
        <v>90.25</v>
      </c>
      <c r="H155" s="37">
        <v>96.35</v>
      </c>
      <c r="I155" s="37">
        <v>97.549999999999983</v>
      </c>
      <c r="J155" s="37">
        <v>99.399999999999991</v>
      </c>
      <c r="K155" s="28">
        <v>95.7</v>
      </c>
      <c r="L155" s="28">
        <v>92.65</v>
      </c>
      <c r="M155" s="28">
        <v>121.56792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3859.8</v>
      </c>
      <c r="D156" s="37">
        <v>3803.9333333333329</v>
      </c>
      <c r="E156" s="37">
        <v>3712.8666666666659</v>
      </c>
      <c r="F156" s="37">
        <v>3565.9333333333329</v>
      </c>
      <c r="G156" s="37">
        <v>3474.8666666666659</v>
      </c>
      <c r="H156" s="37">
        <v>3950.8666666666659</v>
      </c>
      <c r="I156" s="37">
        <v>4041.9333333333325</v>
      </c>
      <c r="J156" s="37">
        <v>4188.8666666666659</v>
      </c>
      <c r="K156" s="28">
        <v>3895</v>
      </c>
      <c r="L156" s="28">
        <v>3657</v>
      </c>
      <c r="M156" s="28">
        <v>1.3701000000000001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17706.900000000001</v>
      </c>
      <c r="D157" s="37">
        <v>17776.216666666667</v>
      </c>
      <c r="E157" s="37">
        <v>17565.533333333333</v>
      </c>
      <c r="F157" s="37">
        <v>17424.166666666664</v>
      </c>
      <c r="G157" s="37">
        <v>17213.48333333333</v>
      </c>
      <c r="H157" s="37">
        <v>17917.583333333336</v>
      </c>
      <c r="I157" s="37">
        <v>18128.26666666667</v>
      </c>
      <c r="J157" s="37">
        <v>18269.633333333339</v>
      </c>
      <c r="K157" s="28">
        <v>17986.900000000001</v>
      </c>
      <c r="L157" s="28">
        <v>17634.849999999999</v>
      </c>
      <c r="M157" s="28">
        <v>0.52058000000000004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284.89999999999998</v>
      </c>
      <c r="D158" s="37">
        <v>282.41666666666669</v>
      </c>
      <c r="E158" s="37">
        <v>279.03333333333336</v>
      </c>
      <c r="F158" s="37">
        <v>273.16666666666669</v>
      </c>
      <c r="G158" s="37">
        <v>269.78333333333336</v>
      </c>
      <c r="H158" s="37">
        <v>288.28333333333336</v>
      </c>
      <c r="I158" s="37">
        <v>291.66666666666669</v>
      </c>
      <c r="J158" s="37">
        <v>297.53333333333336</v>
      </c>
      <c r="K158" s="28">
        <v>285.8</v>
      </c>
      <c r="L158" s="28">
        <v>276.55</v>
      </c>
      <c r="M158" s="28">
        <v>4.8453200000000001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795.4</v>
      </c>
      <c r="D159" s="37">
        <v>787.26666666666677</v>
      </c>
      <c r="E159" s="37">
        <v>767.53333333333353</v>
      </c>
      <c r="F159" s="37">
        <v>739.66666666666674</v>
      </c>
      <c r="G159" s="37">
        <v>719.93333333333351</v>
      </c>
      <c r="H159" s="37">
        <v>815.13333333333355</v>
      </c>
      <c r="I159" s="37">
        <v>834.8666666666669</v>
      </c>
      <c r="J159" s="37">
        <v>862.73333333333358</v>
      </c>
      <c r="K159" s="28">
        <v>807</v>
      </c>
      <c r="L159" s="28">
        <v>759.4</v>
      </c>
      <c r="M159" s="28">
        <v>10.95792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144.05000000000001</v>
      </c>
      <c r="D160" s="37">
        <v>144.16666666666666</v>
      </c>
      <c r="E160" s="37">
        <v>141.0333333333333</v>
      </c>
      <c r="F160" s="37">
        <v>138.01666666666665</v>
      </c>
      <c r="G160" s="37">
        <v>134.8833333333333</v>
      </c>
      <c r="H160" s="37">
        <v>147.18333333333331</v>
      </c>
      <c r="I160" s="37">
        <v>150.31666666666669</v>
      </c>
      <c r="J160" s="37">
        <v>153.33333333333331</v>
      </c>
      <c r="K160" s="28">
        <v>147.30000000000001</v>
      </c>
      <c r="L160" s="28">
        <v>141.15</v>
      </c>
      <c r="M160" s="28">
        <v>402.61336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224.85</v>
      </c>
      <c r="D161" s="37">
        <v>224.6</v>
      </c>
      <c r="E161" s="37">
        <v>219.6</v>
      </c>
      <c r="F161" s="37">
        <v>214.35</v>
      </c>
      <c r="G161" s="37">
        <v>209.35</v>
      </c>
      <c r="H161" s="37">
        <v>229.85</v>
      </c>
      <c r="I161" s="37">
        <v>234.85</v>
      </c>
      <c r="J161" s="37">
        <v>240.1</v>
      </c>
      <c r="K161" s="28">
        <v>229.6</v>
      </c>
      <c r="L161" s="28">
        <v>219.35</v>
      </c>
      <c r="M161" s="28">
        <v>20.0823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2718.5</v>
      </c>
      <c r="D162" s="37">
        <v>2713.5333333333333</v>
      </c>
      <c r="E162" s="37">
        <v>2679.9666666666667</v>
      </c>
      <c r="F162" s="37">
        <v>2641.4333333333334</v>
      </c>
      <c r="G162" s="37">
        <v>2607.8666666666668</v>
      </c>
      <c r="H162" s="37">
        <v>2752.0666666666666</v>
      </c>
      <c r="I162" s="37">
        <v>2785.6333333333332</v>
      </c>
      <c r="J162" s="37">
        <v>2824.1666666666665</v>
      </c>
      <c r="K162" s="28">
        <v>2747.1</v>
      </c>
      <c r="L162" s="28">
        <v>2675</v>
      </c>
      <c r="M162" s="28">
        <v>1.55983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45042.3</v>
      </c>
      <c r="D163" s="37">
        <v>44995.1</v>
      </c>
      <c r="E163" s="37">
        <v>44597.2</v>
      </c>
      <c r="F163" s="37">
        <v>44152.1</v>
      </c>
      <c r="G163" s="37">
        <v>43754.2</v>
      </c>
      <c r="H163" s="37">
        <v>45440.2</v>
      </c>
      <c r="I163" s="37">
        <v>45838.100000000006</v>
      </c>
      <c r="J163" s="37">
        <v>46283.199999999997</v>
      </c>
      <c r="K163" s="28">
        <v>45393</v>
      </c>
      <c r="L163" s="28">
        <v>44550</v>
      </c>
      <c r="M163" s="28">
        <v>0.20521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219.55</v>
      </c>
      <c r="D164" s="37">
        <v>219.05000000000004</v>
      </c>
      <c r="E164" s="37">
        <v>217.55000000000007</v>
      </c>
      <c r="F164" s="37">
        <v>215.55000000000004</v>
      </c>
      <c r="G164" s="37">
        <v>214.05000000000007</v>
      </c>
      <c r="H164" s="37">
        <v>221.05000000000007</v>
      </c>
      <c r="I164" s="37">
        <v>222.55</v>
      </c>
      <c r="J164" s="37">
        <v>224.55000000000007</v>
      </c>
      <c r="K164" s="28">
        <v>220.55</v>
      </c>
      <c r="L164" s="28">
        <v>217.05</v>
      </c>
      <c r="M164" s="28">
        <v>11.52882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4275.1499999999996</v>
      </c>
      <c r="D165" s="37">
        <v>4289.9833333333336</v>
      </c>
      <c r="E165" s="37">
        <v>4246.166666666667</v>
      </c>
      <c r="F165" s="37">
        <v>4217.1833333333334</v>
      </c>
      <c r="G165" s="37">
        <v>4173.3666666666668</v>
      </c>
      <c r="H165" s="37">
        <v>4318.9666666666672</v>
      </c>
      <c r="I165" s="37">
        <v>4362.7833333333328</v>
      </c>
      <c r="J165" s="37">
        <v>4391.7666666666673</v>
      </c>
      <c r="K165" s="28">
        <v>4333.8</v>
      </c>
      <c r="L165" s="28">
        <v>4261</v>
      </c>
      <c r="M165" s="28">
        <v>8.7520000000000001E-2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2224.6</v>
      </c>
      <c r="D166" s="37">
        <v>2214</v>
      </c>
      <c r="E166" s="37">
        <v>2196</v>
      </c>
      <c r="F166" s="37">
        <v>2167.4</v>
      </c>
      <c r="G166" s="37">
        <v>2149.4</v>
      </c>
      <c r="H166" s="37">
        <v>2242.6</v>
      </c>
      <c r="I166" s="37">
        <v>2260.6</v>
      </c>
      <c r="J166" s="37">
        <v>2289.1999999999998</v>
      </c>
      <c r="K166" s="28">
        <v>2232</v>
      </c>
      <c r="L166" s="28">
        <v>2185.4</v>
      </c>
      <c r="M166" s="28">
        <v>4.4658199999999999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1777.35</v>
      </c>
      <c r="D167" s="37">
        <v>1748.55</v>
      </c>
      <c r="E167" s="37">
        <v>1707.05</v>
      </c>
      <c r="F167" s="37">
        <v>1636.75</v>
      </c>
      <c r="G167" s="37">
        <v>1595.25</v>
      </c>
      <c r="H167" s="37">
        <v>1818.85</v>
      </c>
      <c r="I167" s="37">
        <v>1860.35</v>
      </c>
      <c r="J167" s="37">
        <v>1930.6499999999999</v>
      </c>
      <c r="K167" s="28">
        <v>1790.05</v>
      </c>
      <c r="L167" s="28">
        <v>1678.25</v>
      </c>
      <c r="M167" s="28">
        <v>26.60275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2434.15</v>
      </c>
      <c r="D168" s="37">
        <v>2434.7166666666667</v>
      </c>
      <c r="E168" s="37">
        <v>2399.4333333333334</v>
      </c>
      <c r="F168" s="37">
        <v>2364.7166666666667</v>
      </c>
      <c r="G168" s="37">
        <v>2329.4333333333334</v>
      </c>
      <c r="H168" s="37">
        <v>2469.4333333333334</v>
      </c>
      <c r="I168" s="37">
        <v>2504.7166666666672</v>
      </c>
      <c r="J168" s="37">
        <v>2539.4333333333334</v>
      </c>
      <c r="K168" s="28">
        <v>2470</v>
      </c>
      <c r="L168" s="28">
        <v>2400</v>
      </c>
      <c r="M168" s="28">
        <v>3.17334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110.9</v>
      </c>
      <c r="D169" s="37">
        <v>110.51666666666667</v>
      </c>
      <c r="E169" s="37">
        <v>109.88333333333333</v>
      </c>
      <c r="F169" s="37">
        <v>108.86666666666666</v>
      </c>
      <c r="G169" s="37">
        <v>108.23333333333332</v>
      </c>
      <c r="H169" s="37">
        <v>111.53333333333333</v>
      </c>
      <c r="I169" s="37">
        <v>112.16666666666669</v>
      </c>
      <c r="J169" s="37">
        <v>113.18333333333334</v>
      </c>
      <c r="K169" s="28">
        <v>111.15</v>
      </c>
      <c r="L169" s="28">
        <v>109.5</v>
      </c>
      <c r="M169" s="28">
        <v>24.842469999999999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228.25</v>
      </c>
      <c r="D170" s="37">
        <v>227.48333333333335</v>
      </c>
      <c r="E170" s="37">
        <v>225.06666666666669</v>
      </c>
      <c r="F170" s="37">
        <v>221.88333333333335</v>
      </c>
      <c r="G170" s="37">
        <v>219.4666666666667</v>
      </c>
      <c r="H170" s="37">
        <v>230.66666666666669</v>
      </c>
      <c r="I170" s="37">
        <v>233.08333333333331</v>
      </c>
      <c r="J170" s="37">
        <v>236.26666666666668</v>
      </c>
      <c r="K170" s="28">
        <v>229.9</v>
      </c>
      <c r="L170" s="28">
        <v>224.3</v>
      </c>
      <c r="M170" s="28">
        <v>69.793189999999996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413.7</v>
      </c>
      <c r="D171" s="37">
        <v>416.46666666666664</v>
      </c>
      <c r="E171" s="37">
        <v>408.5333333333333</v>
      </c>
      <c r="F171" s="37">
        <v>403.36666666666667</v>
      </c>
      <c r="G171" s="37">
        <v>395.43333333333334</v>
      </c>
      <c r="H171" s="37">
        <v>421.63333333333327</v>
      </c>
      <c r="I171" s="37">
        <v>429.56666666666655</v>
      </c>
      <c r="J171" s="37">
        <v>434.73333333333323</v>
      </c>
      <c r="K171" s="28">
        <v>424.4</v>
      </c>
      <c r="L171" s="28">
        <v>411.3</v>
      </c>
      <c r="M171" s="28">
        <v>10.091850000000001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13373.95</v>
      </c>
      <c r="D172" s="37">
        <v>13378.949999999999</v>
      </c>
      <c r="E172" s="37">
        <v>13231.499999999998</v>
      </c>
      <c r="F172" s="37">
        <v>13089.05</v>
      </c>
      <c r="G172" s="37">
        <v>12941.599999999999</v>
      </c>
      <c r="H172" s="37">
        <v>13521.399999999998</v>
      </c>
      <c r="I172" s="37">
        <v>13668.849999999999</v>
      </c>
      <c r="J172" s="37">
        <v>13811.299999999997</v>
      </c>
      <c r="K172" s="28">
        <v>13526.4</v>
      </c>
      <c r="L172" s="28">
        <v>13236.5</v>
      </c>
      <c r="M172" s="28">
        <v>3.6110000000000003E-2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31.65</v>
      </c>
      <c r="D173" s="37">
        <v>31.350000000000005</v>
      </c>
      <c r="E173" s="37">
        <v>30.900000000000009</v>
      </c>
      <c r="F173" s="37">
        <v>30.150000000000006</v>
      </c>
      <c r="G173" s="37">
        <v>29.70000000000001</v>
      </c>
      <c r="H173" s="37">
        <v>32.100000000000009</v>
      </c>
      <c r="I173" s="37">
        <v>32.550000000000004</v>
      </c>
      <c r="J173" s="37">
        <v>33.300000000000011</v>
      </c>
      <c r="K173" s="28">
        <v>31.8</v>
      </c>
      <c r="L173" s="28">
        <v>30.6</v>
      </c>
      <c r="M173" s="28">
        <v>359.88040999999998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114</v>
      </c>
      <c r="D174" s="37">
        <v>113.8</v>
      </c>
      <c r="E174" s="37">
        <v>112.89999999999999</v>
      </c>
      <c r="F174" s="37">
        <v>111.8</v>
      </c>
      <c r="G174" s="37">
        <v>110.89999999999999</v>
      </c>
      <c r="H174" s="37">
        <v>114.89999999999999</v>
      </c>
      <c r="I174" s="37">
        <v>115.8</v>
      </c>
      <c r="J174" s="37">
        <v>116.89999999999999</v>
      </c>
      <c r="K174" s="28">
        <v>114.7</v>
      </c>
      <c r="L174" s="28">
        <v>112.7</v>
      </c>
      <c r="M174" s="28">
        <v>67.066540000000003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120.05</v>
      </c>
      <c r="D175" s="37">
        <v>120.08333333333333</v>
      </c>
      <c r="E175" s="37">
        <v>119.16666666666666</v>
      </c>
      <c r="F175" s="37">
        <v>118.28333333333333</v>
      </c>
      <c r="G175" s="37">
        <v>117.36666666666666</v>
      </c>
      <c r="H175" s="37">
        <v>120.96666666666665</v>
      </c>
      <c r="I175" s="37">
        <v>121.88333333333331</v>
      </c>
      <c r="J175" s="37">
        <v>122.76666666666665</v>
      </c>
      <c r="K175" s="28">
        <v>121</v>
      </c>
      <c r="L175" s="28">
        <v>119.2</v>
      </c>
      <c r="M175" s="28">
        <v>35.347180000000002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2664.8</v>
      </c>
      <c r="D176" s="37">
        <v>2644.3333333333335</v>
      </c>
      <c r="E176" s="37">
        <v>2614.666666666667</v>
      </c>
      <c r="F176" s="37">
        <v>2564.5333333333333</v>
      </c>
      <c r="G176" s="37">
        <v>2534.8666666666668</v>
      </c>
      <c r="H176" s="37">
        <v>2694.4666666666672</v>
      </c>
      <c r="I176" s="37">
        <v>2724.1333333333341</v>
      </c>
      <c r="J176" s="37">
        <v>2774.2666666666673</v>
      </c>
      <c r="K176" s="28">
        <v>2674</v>
      </c>
      <c r="L176" s="28">
        <v>2594.1999999999998</v>
      </c>
      <c r="M176" s="28">
        <v>63.933410000000002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775.25</v>
      </c>
      <c r="D177" s="37">
        <v>773.35</v>
      </c>
      <c r="E177" s="37">
        <v>767.75</v>
      </c>
      <c r="F177" s="37">
        <v>760.25</v>
      </c>
      <c r="G177" s="37">
        <v>754.65</v>
      </c>
      <c r="H177" s="37">
        <v>780.85</v>
      </c>
      <c r="I177" s="37">
        <v>786.45000000000016</v>
      </c>
      <c r="J177" s="37">
        <v>793.95</v>
      </c>
      <c r="K177" s="28">
        <v>778.95</v>
      </c>
      <c r="L177" s="28">
        <v>765.85</v>
      </c>
      <c r="M177" s="28">
        <v>7.2956700000000003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1148.4000000000001</v>
      </c>
      <c r="D178" s="37">
        <v>1139.0833333333333</v>
      </c>
      <c r="E178" s="37">
        <v>1128.1666666666665</v>
      </c>
      <c r="F178" s="37">
        <v>1107.9333333333332</v>
      </c>
      <c r="G178" s="37">
        <v>1097.0166666666664</v>
      </c>
      <c r="H178" s="37">
        <v>1159.3166666666666</v>
      </c>
      <c r="I178" s="37">
        <v>1170.2333333333331</v>
      </c>
      <c r="J178" s="37">
        <v>1190.4666666666667</v>
      </c>
      <c r="K178" s="28">
        <v>1150</v>
      </c>
      <c r="L178" s="28">
        <v>1118.8499999999999</v>
      </c>
      <c r="M178" s="28">
        <v>5.8039800000000001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2450.0500000000002</v>
      </c>
      <c r="D179" s="37">
        <v>2435.0333333333333</v>
      </c>
      <c r="E179" s="37">
        <v>2395.0666666666666</v>
      </c>
      <c r="F179" s="37">
        <v>2340.0833333333335</v>
      </c>
      <c r="G179" s="37">
        <v>2300.1166666666668</v>
      </c>
      <c r="H179" s="37">
        <v>2490.0166666666664</v>
      </c>
      <c r="I179" s="37">
        <v>2529.9833333333327</v>
      </c>
      <c r="J179" s="37">
        <v>2584.9666666666662</v>
      </c>
      <c r="K179" s="28">
        <v>2475</v>
      </c>
      <c r="L179" s="28">
        <v>2380.0500000000002</v>
      </c>
      <c r="M179" s="28">
        <v>6.7991700000000002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6682.4</v>
      </c>
      <c r="D180" s="37">
        <v>6659.5666666666666</v>
      </c>
      <c r="E180" s="37">
        <v>6574.1333333333332</v>
      </c>
      <c r="F180" s="37">
        <v>6465.8666666666668</v>
      </c>
      <c r="G180" s="37">
        <v>6380.4333333333334</v>
      </c>
      <c r="H180" s="37">
        <v>6767.833333333333</v>
      </c>
      <c r="I180" s="37">
        <v>6853.2666666666655</v>
      </c>
      <c r="J180" s="37">
        <v>6961.5333333333328</v>
      </c>
      <c r="K180" s="28">
        <v>6745</v>
      </c>
      <c r="L180" s="28">
        <v>6551.3</v>
      </c>
      <c r="M180" s="28">
        <v>0.14183999999999999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22460.400000000001</v>
      </c>
      <c r="D181" s="37">
        <v>22333.416666666668</v>
      </c>
      <c r="E181" s="37">
        <v>22027.183333333334</v>
      </c>
      <c r="F181" s="37">
        <v>21593.966666666667</v>
      </c>
      <c r="G181" s="37">
        <v>21287.733333333334</v>
      </c>
      <c r="H181" s="37">
        <v>22766.633333333335</v>
      </c>
      <c r="I181" s="37">
        <v>23072.866666666665</v>
      </c>
      <c r="J181" s="37">
        <v>23506.083333333336</v>
      </c>
      <c r="K181" s="28">
        <v>22639.65</v>
      </c>
      <c r="L181" s="28">
        <v>21900.2</v>
      </c>
      <c r="M181" s="28">
        <v>0.30978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1171.9000000000001</v>
      </c>
      <c r="D182" s="37">
        <v>1166.2666666666667</v>
      </c>
      <c r="E182" s="37">
        <v>1147.5333333333333</v>
      </c>
      <c r="F182" s="37">
        <v>1123.1666666666667</v>
      </c>
      <c r="G182" s="37">
        <v>1104.4333333333334</v>
      </c>
      <c r="H182" s="37">
        <v>1190.6333333333332</v>
      </c>
      <c r="I182" s="37">
        <v>1209.3666666666663</v>
      </c>
      <c r="J182" s="37">
        <v>1233.7333333333331</v>
      </c>
      <c r="K182" s="28">
        <v>1185</v>
      </c>
      <c r="L182" s="28">
        <v>1141.9000000000001</v>
      </c>
      <c r="M182" s="28">
        <v>8.3535900000000005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2417.9</v>
      </c>
      <c r="D183" s="37">
        <v>2409.6166666666668</v>
      </c>
      <c r="E183" s="37">
        <v>2385.2833333333338</v>
      </c>
      <c r="F183" s="37">
        <v>2352.666666666667</v>
      </c>
      <c r="G183" s="37">
        <v>2328.3333333333339</v>
      </c>
      <c r="H183" s="37">
        <v>2442.2333333333336</v>
      </c>
      <c r="I183" s="37">
        <v>2466.5666666666666</v>
      </c>
      <c r="J183" s="37">
        <v>2499.1833333333334</v>
      </c>
      <c r="K183" s="28">
        <v>2433.9499999999998</v>
      </c>
      <c r="L183" s="28">
        <v>2377</v>
      </c>
      <c r="M183" s="28">
        <v>1.5488500000000001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474.6</v>
      </c>
      <c r="D184" s="37">
        <v>474.2</v>
      </c>
      <c r="E184" s="37">
        <v>471.5</v>
      </c>
      <c r="F184" s="37">
        <v>468.40000000000003</v>
      </c>
      <c r="G184" s="37">
        <v>465.70000000000005</v>
      </c>
      <c r="H184" s="37">
        <v>477.29999999999995</v>
      </c>
      <c r="I184" s="37">
        <v>479.99999999999989</v>
      </c>
      <c r="J184" s="37">
        <v>483.09999999999991</v>
      </c>
      <c r="K184" s="28">
        <v>476.9</v>
      </c>
      <c r="L184" s="28">
        <v>471.1</v>
      </c>
      <c r="M184" s="28">
        <v>93.654700000000005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74.75</v>
      </c>
      <c r="D185" s="37">
        <v>74.7</v>
      </c>
      <c r="E185" s="37">
        <v>73.850000000000009</v>
      </c>
      <c r="F185" s="37">
        <v>72.95</v>
      </c>
      <c r="G185" s="37">
        <v>72.100000000000009</v>
      </c>
      <c r="H185" s="37">
        <v>75.600000000000009</v>
      </c>
      <c r="I185" s="37">
        <v>76.45</v>
      </c>
      <c r="J185" s="37">
        <v>77.350000000000009</v>
      </c>
      <c r="K185" s="28">
        <v>75.55</v>
      </c>
      <c r="L185" s="28">
        <v>73.8</v>
      </c>
      <c r="M185" s="28">
        <v>292.57589000000002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888.3</v>
      </c>
      <c r="D186" s="37">
        <v>896.76666666666677</v>
      </c>
      <c r="E186" s="37">
        <v>878.03333333333353</v>
      </c>
      <c r="F186" s="37">
        <v>867.76666666666677</v>
      </c>
      <c r="G186" s="37">
        <v>849.03333333333353</v>
      </c>
      <c r="H186" s="37">
        <v>907.03333333333353</v>
      </c>
      <c r="I186" s="37">
        <v>925.76666666666688</v>
      </c>
      <c r="J186" s="37">
        <v>936.03333333333353</v>
      </c>
      <c r="K186" s="28">
        <v>915.5</v>
      </c>
      <c r="L186" s="28">
        <v>886.5</v>
      </c>
      <c r="M186" s="28">
        <v>35.416170000000001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433.45</v>
      </c>
      <c r="D187" s="37">
        <v>430.26666666666665</v>
      </c>
      <c r="E187" s="37">
        <v>425.88333333333333</v>
      </c>
      <c r="F187" s="37">
        <v>418.31666666666666</v>
      </c>
      <c r="G187" s="37">
        <v>413.93333333333334</v>
      </c>
      <c r="H187" s="37">
        <v>437.83333333333331</v>
      </c>
      <c r="I187" s="37">
        <v>442.21666666666664</v>
      </c>
      <c r="J187" s="37">
        <v>449.7833333333333</v>
      </c>
      <c r="K187" s="28">
        <v>434.65</v>
      </c>
      <c r="L187" s="28">
        <v>422.7</v>
      </c>
      <c r="M187" s="28">
        <v>6.8646200000000004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559.70000000000005</v>
      </c>
      <c r="D188" s="37">
        <v>553.41666666666663</v>
      </c>
      <c r="E188" s="37">
        <v>541.33333333333326</v>
      </c>
      <c r="F188" s="37">
        <v>522.96666666666658</v>
      </c>
      <c r="G188" s="37">
        <v>510.88333333333321</v>
      </c>
      <c r="H188" s="37">
        <v>571.7833333333333</v>
      </c>
      <c r="I188" s="37">
        <v>583.86666666666656</v>
      </c>
      <c r="J188" s="37">
        <v>602.23333333333335</v>
      </c>
      <c r="K188" s="28">
        <v>565.5</v>
      </c>
      <c r="L188" s="28">
        <v>535.04999999999995</v>
      </c>
      <c r="M188" s="28">
        <v>2.9846900000000001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739.65</v>
      </c>
      <c r="D189" s="37">
        <v>737.38333333333333</v>
      </c>
      <c r="E189" s="37">
        <v>732.26666666666665</v>
      </c>
      <c r="F189" s="37">
        <v>724.88333333333333</v>
      </c>
      <c r="G189" s="37">
        <v>719.76666666666665</v>
      </c>
      <c r="H189" s="37">
        <v>744.76666666666665</v>
      </c>
      <c r="I189" s="37">
        <v>749.88333333333321</v>
      </c>
      <c r="J189" s="37">
        <v>757.26666666666665</v>
      </c>
      <c r="K189" s="28">
        <v>742.5</v>
      </c>
      <c r="L189" s="28">
        <v>730</v>
      </c>
      <c r="M189" s="28">
        <v>10.808490000000001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949.95</v>
      </c>
      <c r="D190" s="37">
        <v>950.5</v>
      </c>
      <c r="E190" s="37">
        <v>942</v>
      </c>
      <c r="F190" s="37">
        <v>934.05</v>
      </c>
      <c r="G190" s="37">
        <v>925.55</v>
      </c>
      <c r="H190" s="37">
        <v>958.45</v>
      </c>
      <c r="I190" s="37">
        <v>966.95</v>
      </c>
      <c r="J190" s="37">
        <v>974.90000000000009</v>
      </c>
      <c r="K190" s="28">
        <v>959</v>
      </c>
      <c r="L190" s="28">
        <v>942.55</v>
      </c>
      <c r="M190" s="28">
        <v>11.00892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1004.7</v>
      </c>
      <c r="D191" s="37">
        <v>1000.3000000000001</v>
      </c>
      <c r="E191" s="37">
        <v>985.60000000000014</v>
      </c>
      <c r="F191" s="37">
        <v>966.50000000000011</v>
      </c>
      <c r="G191" s="37">
        <v>951.80000000000018</v>
      </c>
      <c r="H191" s="37">
        <v>1019.4000000000001</v>
      </c>
      <c r="I191" s="37">
        <v>1034.1000000000001</v>
      </c>
      <c r="J191" s="37">
        <v>1053.2</v>
      </c>
      <c r="K191" s="28">
        <v>1015</v>
      </c>
      <c r="L191" s="28">
        <v>981.2</v>
      </c>
      <c r="M191" s="28">
        <v>6.3975600000000004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3375.25</v>
      </c>
      <c r="D192" s="37">
        <v>3349.4</v>
      </c>
      <c r="E192" s="37">
        <v>3312.2000000000003</v>
      </c>
      <c r="F192" s="37">
        <v>3249.15</v>
      </c>
      <c r="G192" s="37">
        <v>3211.9500000000003</v>
      </c>
      <c r="H192" s="37">
        <v>3412.4500000000003</v>
      </c>
      <c r="I192" s="37">
        <v>3449.65</v>
      </c>
      <c r="J192" s="37">
        <v>3512.7000000000003</v>
      </c>
      <c r="K192" s="28">
        <v>3386.6</v>
      </c>
      <c r="L192" s="28">
        <v>3286.35</v>
      </c>
      <c r="M192" s="28">
        <v>20.94624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750.15</v>
      </c>
      <c r="D193" s="37">
        <v>744.08333333333337</v>
      </c>
      <c r="E193" s="37">
        <v>735.16666666666674</v>
      </c>
      <c r="F193" s="37">
        <v>720.18333333333339</v>
      </c>
      <c r="G193" s="37">
        <v>711.26666666666677</v>
      </c>
      <c r="H193" s="37">
        <v>759.06666666666672</v>
      </c>
      <c r="I193" s="37">
        <v>767.98333333333346</v>
      </c>
      <c r="J193" s="37">
        <v>782.9666666666667</v>
      </c>
      <c r="K193" s="28">
        <v>753</v>
      </c>
      <c r="L193" s="28">
        <v>729.1</v>
      </c>
      <c r="M193" s="28">
        <v>11.456490000000001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8076.7</v>
      </c>
      <c r="D194" s="37">
        <v>8201.8333333333339</v>
      </c>
      <c r="E194" s="37">
        <v>7889.8666666666686</v>
      </c>
      <c r="F194" s="37">
        <v>7703.0333333333347</v>
      </c>
      <c r="G194" s="37">
        <v>7391.0666666666693</v>
      </c>
      <c r="H194" s="37">
        <v>8388.6666666666679</v>
      </c>
      <c r="I194" s="37">
        <v>8700.6333333333314</v>
      </c>
      <c r="J194" s="37">
        <v>8887.4666666666672</v>
      </c>
      <c r="K194" s="28">
        <v>8513.7999999999993</v>
      </c>
      <c r="L194" s="28">
        <v>8015</v>
      </c>
      <c r="M194" s="28">
        <v>5.5582200000000004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442.4</v>
      </c>
      <c r="D195" s="37">
        <v>441.2</v>
      </c>
      <c r="E195" s="37">
        <v>437.2</v>
      </c>
      <c r="F195" s="37">
        <v>432</v>
      </c>
      <c r="G195" s="37">
        <v>428</v>
      </c>
      <c r="H195" s="37">
        <v>446.4</v>
      </c>
      <c r="I195" s="37">
        <v>450.4</v>
      </c>
      <c r="J195" s="37">
        <v>455.59999999999997</v>
      </c>
      <c r="K195" s="28">
        <v>445.2</v>
      </c>
      <c r="L195" s="28">
        <v>436</v>
      </c>
      <c r="M195" s="28">
        <v>185.00265999999999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233.25</v>
      </c>
      <c r="D196" s="37">
        <v>231.38333333333333</v>
      </c>
      <c r="E196" s="37">
        <v>228.86666666666665</v>
      </c>
      <c r="F196" s="37">
        <v>224.48333333333332</v>
      </c>
      <c r="G196" s="37">
        <v>221.96666666666664</v>
      </c>
      <c r="H196" s="37">
        <v>235.76666666666665</v>
      </c>
      <c r="I196" s="37">
        <v>238.2833333333333</v>
      </c>
      <c r="J196" s="37">
        <v>242.66666666666666</v>
      </c>
      <c r="K196" s="28">
        <v>233.9</v>
      </c>
      <c r="L196" s="28">
        <v>227</v>
      </c>
      <c r="M196" s="28">
        <v>196.74867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1047.45</v>
      </c>
      <c r="D197" s="37">
        <v>1051.5833333333333</v>
      </c>
      <c r="E197" s="37">
        <v>1039.3666666666666</v>
      </c>
      <c r="F197" s="37">
        <v>1031.2833333333333</v>
      </c>
      <c r="G197" s="37">
        <v>1019.0666666666666</v>
      </c>
      <c r="H197" s="37">
        <v>1059.6666666666665</v>
      </c>
      <c r="I197" s="37">
        <v>1071.8833333333332</v>
      </c>
      <c r="J197" s="37">
        <v>1079.9666666666665</v>
      </c>
      <c r="K197" s="28">
        <v>1063.8</v>
      </c>
      <c r="L197" s="28">
        <v>1043.5</v>
      </c>
      <c r="M197" s="28">
        <v>72.701589999999996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1164</v>
      </c>
      <c r="D198" s="37">
        <v>1156.6499999999999</v>
      </c>
      <c r="E198" s="37">
        <v>1142.7999999999997</v>
      </c>
      <c r="F198" s="37">
        <v>1121.5999999999999</v>
      </c>
      <c r="G198" s="37">
        <v>1107.7499999999998</v>
      </c>
      <c r="H198" s="37">
        <v>1177.8499999999997</v>
      </c>
      <c r="I198" s="37">
        <v>1191.6999999999996</v>
      </c>
      <c r="J198" s="37">
        <v>1212.8999999999996</v>
      </c>
      <c r="K198" s="28">
        <v>1170.5</v>
      </c>
      <c r="L198" s="28">
        <v>1135.45</v>
      </c>
      <c r="M198" s="28">
        <v>24.697710000000001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686.65</v>
      </c>
      <c r="D199" s="37">
        <v>687.53333333333342</v>
      </c>
      <c r="E199" s="37">
        <v>677.06666666666683</v>
      </c>
      <c r="F199" s="37">
        <v>667.48333333333346</v>
      </c>
      <c r="G199" s="37">
        <v>657.01666666666688</v>
      </c>
      <c r="H199" s="37">
        <v>697.11666666666679</v>
      </c>
      <c r="I199" s="37">
        <v>707.58333333333326</v>
      </c>
      <c r="J199" s="37">
        <v>717.16666666666674</v>
      </c>
      <c r="K199" s="28">
        <v>698</v>
      </c>
      <c r="L199" s="28">
        <v>677.95</v>
      </c>
      <c r="M199" s="28">
        <v>2.7330199999999998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2255.9</v>
      </c>
      <c r="D200" s="37">
        <v>2226.6333333333332</v>
      </c>
      <c r="E200" s="37">
        <v>2193.2666666666664</v>
      </c>
      <c r="F200" s="37">
        <v>2130.6333333333332</v>
      </c>
      <c r="G200" s="37">
        <v>2097.2666666666664</v>
      </c>
      <c r="H200" s="37">
        <v>2289.2666666666664</v>
      </c>
      <c r="I200" s="37">
        <v>2322.6333333333332</v>
      </c>
      <c r="J200" s="37">
        <v>2385.2666666666664</v>
      </c>
      <c r="K200" s="28">
        <v>2260</v>
      </c>
      <c r="L200" s="28">
        <v>2164</v>
      </c>
      <c r="M200" s="28">
        <v>16.914349999999999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2885.25</v>
      </c>
      <c r="D201" s="37">
        <v>2905.9</v>
      </c>
      <c r="E201" s="37">
        <v>2856.9</v>
      </c>
      <c r="F201" s="37">
        <v>2828.55</v>
      </c>
      <c r="G201" s="37">
        <v>2779.55</v>
      </c>
      <c r="H201" s="37">
        <v>2934.25</v>
      </c>
      <c r="I201" s="37">
        <v>2983.25</v>
      </c>
      <c r="J201" s="37">
        <v>3011.6</v>
      </c>
      <c r="K201" s="28">
        <v>2954.9</v>
      </c>
      <c r="L201" s="28">
        <v>2877.55</v>
      </c>
      <c r="M201" s="28">
        <v>2.3951899999999999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444.45</v>
      </c>
      <c r="D202" s="37">
        <v>442.84999999999997</v>
      </c>
      <c r="E202" s="37">
        <v>431.74999999999994</v>
      </c>
      <c r="F202" s="37">
        <v>419.04999999999995</v>
      </c>
      <c r="G202" s="37">
        <v>407.94999999999993</v>
      </c>
      <c r="H202" s="37">
        <v>455.54999999999995</v>
      </c>
      <c r="I202" s="37">
        <v>466.65</v>
      </c>
      <c r="J202" s="37">
        <v>479.34999999999997</v>
      </c>
      <c r="K202" s="28">
        <v>453.95</v>
      </c>
      <c r="L202" s="28">
        <v>430.15</v>
      </c>
      <c r="M202" s="28">
        <v>5.4819599999999999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1118.9000000000001</v>
      </c>
      <c r="D203" s="37">
        <v>1106.3666666666668</v>
      </c>
      <c r="E203" s="37">
        <v>1089.5333333333335</v>
      </c>
      <c r="F203" s="37">
        <v>1060.1666666666667</v>
      </c>
      <c r="G203" s="37">
        <v>1043.3333333333335</v>
      </c>
      <c r="H203" s="37">
        <v>1135.7333333333336</v>
      </c>
      <c r="I203" s="37">
        <v>1152.5666666666666</v>
      </c>
      <c r="J203" s="37">
        <v>1181.9333333333336</v>
      </c>
      <c r="K203" s="28">
        <v>1123.2</v>
      </c>
      <c r="L203" s="28">
        <v>1077</v>
      </c>
      <c r="M203" s="28">
        <v>5.4783600000000003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782.55</v>
      </c>
      <c r="D204" s="37">
        <v>776.9</v>
      </c>
      <c r="E204" s="37">
        <v>766</v>
      </c>
      <c r="F204" s="37">
        <v>749.45</v>
      </c>
      <c r="G204" s="37">
        <v>738.55000000000007</v>
      </c>
      <c r="H204" s="37">
        <v>793.44999999999993</v>
      </c>
      <c r="I204" s="37">
        <v>804.3499999999998</v>
      </c>
      <c r="J204" s="37">
        <v>820.89999999999986</v>
      </c>
      <c r="K204" s="28">
        <v>787.8</v>
      </c>
      <c r="L204" s="28">
        <v>760.35</v>
      </c>
      <c r="M204" s="28">
        <v>17.35999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6102.65</v>
      </c>
      <c r="D205" s="37">
        <v>6074.9833333333336</v>
      </c>
      <c r="E205" s="37">
        <v>5993.2166666666672</v>
      </c>
      <c r="F205" s="37">
        <v>5883.7833333333338</v>
      </c>
      <c r="G205" s="37">
        <v>5802.0166666666673</v>
      </c>
      <c r="H205" s="37">
        <v>6184.416666666667</v>
      </c>
      <c r="I205" s="37">
        <v>6266.1833333333334</v>
      </c>
      <c r="J205" s="37">
        <v>6375.6166666666668</v>
      </c>
      <c r="K205" s="28">
        <v>6156.75</v>
      </c>
      <c r="L205" s="28">
        <v>5965.55</v>
      </c>
      <c r="M205" s="28">
        <v>3.3056199999999998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37.9</v>
      </c>
      <c r="D206" s="37">
        <v>37.4</v>
      </c>
      <c r="E206" s="37">
        <v>36.65</v>
      </c>
      <c r="F206" s="37">
        <v>35.4</v>
      </c>
      <c r="G206" s="37">
        <v>34.65</v>
      </c>
      <c r="H206" s="37">
        <v>38.65</v>
      </c>
      <c r="I206" s="37">
        <v>39.4</v>
      </c>
      <c r="J206" s="37">
        <v>40.65</v>
      </c>
      <c r="K206" s="28">
        <v>38.15</v>
      </c>
      <c r="L206" s="28">
        <v>36.15</v>
      </c>
      <c r="M206" s="28">
        <v>132.24019999999999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1539.2</v>
      </c>
      <c r="D207" s="37">
        <v>1520.4833333333333</v>
      </c>
      <c r="E207" s="37">
        <v>1498.9666666666667</v>
      </c>
      <c r="F207" s="37">
        <v>1458.7333333333333</v>
      </c>
      <c r="G207" s="37">
        <v>1437.2166666666667</v>
      </c>
      <c r="H207" s="37">
        <v>1560.7166666666667</v>
      </c>
      <c r="I207" s="37">
        <v>1582.2333333333336</v>
      </c>
      <c r="J207" s="37">
        <v>1622.4666666666667</v>
      </c>
      <c r="K207" s="28">
        <v>1542</v>
      </c>
      <c r="L207" s="28">
        <v>1480.25</v>
      </c>
      <c r="M207" s="28">
        <v>2.3333900000000001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822.65</v>
      </c>
      <c r="D208" s="37">
        <v>811.33333333333337</v>
      </c>
      <c r="E208" s="37">
        <v>791.86666666666679</v>
      </c>
      <c r="F208" s="37">
        <v>761.08333333333337</v>
      </c>
      <c r="G208" s="37">
        <v>741.61666666666679</v>
      </c>
      <c r="H208" s="37">
        <v>842.11666666666679</v>
      </c>
      <c r="I208" s="37">
        <v>861.58333333333326</v>
      </c>
      <c r="J208" s="37">
        <v>892.36666666666679</v>
      </c>
      <c r="K208" s="28">
        <v>830.8</v>
      </c>
      <c r="L208" s="28">
        <v>780.55</v>
      </c>
      <c r="M208" s="28">
        <v>39.717010000000002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1087.75</v>
      </c>
      <c r="D209" s="37">
        <v>1090.8500000000001</v>
      </c>
      <c r="E209" s="37">
        <v>1074.9000000000003</v>
      </c>
      <c r="F209" s="37">
        <v>1062.0500000000002</v>
      </c>
      <c r="G209" s="37">
        <v>1046.1000000000004</v>
      </c>
      <c r="H209" s="37">
        <v>1103.7000000000003</v>
      </c>
      <c r="I209" s="37">
        <v>1119.6500000000001</v>
      </c>
      <c r="J209" s="37">
        <v>1132.5000000000002</v>
      </c>
      <c r="K209" s="28">
        <v>1106.8</v>
      </c>
      <c r="L209" s="28">
        <v>1078</v>
      </c>
      <c r="M209" s="28">
        <v>10.5724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313.2</v>
      </c>
      <c r="D210" s="37">
        <v>311.7166666666667</v>
      </c>
      <c r="E210" s="37">
        <v>308.68333333333339</v>
      </c>
      <c r="F210" s="37">
        <v>304.16666666666669</v>
      </c>
      <c r="G210" s="37">
        <v>301.13333333333338</v>
      </c>
      <c r="H210" s="37">
        <v>316.23333333333341</v>
      </c>
      <c r="I210" s="37">
        <v>319.26666666666671</v>
      </c>
      <c r="J210" s="37">
        <v>323.78333333333342</v>
      </c>
      <c r="K210" s="28">
        <v>314.75</v>
      </c>
      <c r="L210" s="28">
        <v>307.2</v>
      </c>
      <c r="M210" s="28">
        <v>77.008260000000007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9.3000000000000007</v>
      </c>
      <c r="D211" s="37">
        <v>9.2333333333333325</v>
      </c>
      <c r="E211" s="37">
        <v>9.0166666666666657</v>
      </c>
      <c r="F211" s="37">
        <v>8.7333333333333325</v>
      </c>
      <c r="G211" s="37">
        <v>8.5166666666666657</v>
      </c>
      <c r="H211" s="37">
        <v>9.5166666666666657</v>
      </c>
      <c r="I211" s="37">
        <v>9.7333333333333307</v>
      </c>
      <c r="J211" s="37">
        <v>10.016666666666666</v>
      </c>
      <c r="K211" s="28">
        <v>9.4499999999999993</v>
      </c>
      <c r="L211" s="28">
        <v>8.9499999999999993</v>
      </c>
      <c r="M211" s="28">
        <v>1799.51331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1039.45</v>
      </c>
      <c r="D212" s="37">
        <v>1032.2333333333333</v>
      </c>
      <c r="E212" s="37">
        <v>1019.4666666666667</v>
      </c>
      <c r="F212" s="37">
        <v>999.48333333333335</v>
      </c>
      <c r="G212" s="37">
        <v>986.7166666666667</v>
      </c>
      <c r="H212" s="37">
        <v>1052.2166666666667</v>
      </c>
      <c r="I212" s="37">
        <v>1064.9833333333336</v>
      </c>
      <c r="J212" s="37">
        <v>1084.9666666666667</v>
      </c>
      <c r="K212" s="28">
        <v>1045</v>
      </c>
      <c r="L212" s="28">
        <v>1012.25</v>
      </c>
      <c r="M212" s="28">
        <v>12.693110000000001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1647.35</v>
      </c>
      <c r="D213" s="37">
        <v>1638.1333333333332</v>
      </c>
      <c r="E213" s="37">
        <v>1621.2666666666664</v>
      </c>
      <c r="F213" s="37">
        <v>1595.1833333333332</v>
      </c>
      <c r="G213" s="37">
        <v>1578.3166666666664</v>
      </c>
      <c r="H213" s="37">
        <v>1664.2166666666665</v>
      </c>
      <c r="I213" s="37">
        <v>1681.0833333333333</v>
      </c>
      <c r="J213" s="37">
        <v>1707.1666666666665</v>
      </c>
      <c r="K213" s="28">
        <v>1655</v>
      </c>
      <c r="L213" s="28">
        <v>1612.05</v>
      </c>
      <c r="M213" s="28">
        <v>1.6218999999999999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476.25</v>
      </c>
      <c r="D214" s="37">
        <v>476.9666666666667</v>
      </c>
      <c r="E214" s="37">
        <v>472.43333333333339</v>
      </c>
      <c r="F214" s="37">
        <v>468.61666666666667</v>
      </c>
      <c r="G214" s="37">
        <v>464.08333333333337</v>
      </c>
      <c r="H214" s="37">
        <v>480.78333333333342</v>
      </c>
      <c r="I214" s="37">
        <v>485.31666666666672</v>
      </c>
      <c r="J214" s="37">
        <v>489.13333333333344</v>
      </c>
      <c r="K214" s="37">
        <v>481.5</v>
      </c>
      <c r="L214" s="37">
        <v>473.15</v>
      </c>
      <c r="M214" s="37">
        <v>61.455739999999999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13.45</v>
      </c>
      <c r="D215" s="37">
        <v>13.450000000000001</v>
      </c>
      <c r="E215" s="37">
        <v>13.350000000000001</v>
      </c>
      <c r="F215" s="37">
        <v>13.25</v>
      </c>
      <c r="G215" s="37">
        <v>13.15</v>
      </c>
      <c r="H215" s="37">
        <v>13.550000000000002</v>
      </c>
      <c r="I215" s="37">
        <v>13.65</v>
      </c>
      <c r="J215" s="37">
        <v>13.750000000000004</v>
      </c>
      <c r="K215" s="37">
        <v>13.55</v>
      </c>
      <c r="L215" s="37">
        <v>13.35</v>
      </c>
      <c r="M215" s="37">
        <v>350.28931999999998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244.7</v>
      </c>
      <c r="D216" s="37">
        <v>242.16666666666666</v>
      </c>
      <c r="E216" s="37">
        <v>238.63333333333333</v>
      </c>
      <c r="F216" s="37">
        <v>232.56666666666666</v>
      </c>
      <c r="G216" s="37">
        <v>229.03333333333333</v>
      </c>
      <c r="H216" s="37">
        <v>248.23333333333332</v>
      </c>
      <c r="I216" s="37">
        <v>251.76666666666668</v>
      </c>
      <c r="J216" s="37">
        <v>257.83333333333331</v>
      </c>
      <c r="K216" s="37">
        <v>245.7</v>
      </c>
      <c r="L216" s="37">
        <v>236.1</v>
      </c>
      <c r="M216" s="37">
        <v>81.344390000000004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417" sqref="B4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1"/>
      <c r="B1" s="47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9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44712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4" t="s">
        <v>16</v>
      </c>
      <c r="B9" s="466" t="s">
        <v>18</v>
      </c>
      <c r="C9" s="470" t="s">
        <v>20</v>
      </c>
      <c r="D9" s="470" t="s">
        <v>21</v>
      </c>
      <c r="E9" s="461" t="s">
        <v>22</v>
      </c>
      <c r="F9" s="462"/>
      <c r="G9" s="463"/>
      <c r="H9" s="461" t="s">
        <v>23</v>
      </c>
      <c r="I9" s="462"/>
      <c r="J9" s="463"/>
      <c r="K9" s="23"/>
      <c r="L9" s="24"/>
      <c r="M9" s="50"/>
      <c r="N9" s="1"/>
      <c r="O9" s="1"/>
    </row>
    <row r="10" spans="1:15" ht="42.75" customHeight="1">
      <c r="A10" s="468"/>
      <c r="B10" s="469"/>
      <c r="C10" s="469"/>
      <c r="D10" s="4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4" t="s">
        <v>288</v>
      </c>
      <c r="C11" s="305">
        <v>19475.05</v>
      </c>
      <c r="D11" s="306">
        <v>19808.683333333334</v>
      </c>
      <c r="E11" s="306">
        <v>18718.366666666669</v>
      </c>
      <c r="F11" s="306">
        <v>17961.683333333334</v>
      </c>
      <c r="G11" s="306">
        <v>16871.366666666669</v>
      </c>
      <c r="H11" s="306">
        <v>20565.366666666669</v>
      </c>
      <c r="I11" s="306">
        <v>21655.683333333334</v>
      </c>
      <c r="J11" s="306">
        <v>22412.366666666669</v>
      </c>
      <c r="K11" s="305">
        <v>20899</v>
      </c>
      <c r="L11" s="305">
        <v>19052</v>
      </c>
      <c r="M11" s="305">
        <v>0.59623999999999999</v>
      </c>
      <c r="N11" s="1"/>
      <c r="O11" s="1"/>
    </row>
    <row r="12" spans="1:15" ht="12" customHeight="1">
      <c r="A12" s="30">
        <v>2</v>
      </c>
      <c r="B12" s="315" t="s">
        <v>293</v>
      </c>
      <c r="C12" s="305">
        <v>425.35</v>
      </c>
      <c r="D12" s="306">
        <v>422.48333333333335</v>
      </c>
      <c r="E12" s="306">
        <v>417.4666666666667</v>
      </c>
      <c r="F12" s="306">
        <v>409.58333333333337</v>
      </c>
      <c r="G12" s="306">
        <v>404.56666666666672</v>
      </c>
      <c r="H12" s="306">
        <v>430.36666666666667</v>
      </c>
      <c r="I12" s="306">
        <v>435.38333333333333</v>
      </c>
      <c r="J12" s="306">
        <v>443.26666666666665</v>
      </c>
      <c r="K12" s="305">
        <v>427.5</v>
      </c>
      <c r="L12" s="305">
        <v>414.6</v>
      </c>
      <c r="M12" s="305">
        <v>0.68006999999999995</v>
      </c>
      <c r="N12" s="1"/>
      <c r="O12" s="1"/>
    </row>
    <row r="13" spans="1:15" ht="12" customHeight="1">
      <c r="A13" s="30">
        <v>3</v>
      </c>
      <c r="B13" s="315" t="s">
        <v>39</v>
      </c>
      <c r="C13" s="305">
        <v>811.15</v>
      </c>
      <c r="D13" s="306">
        <v>800.35</v>
      </c>
      <c r="E13" s="306">
        <v>780.80000000000007</v>
      </c>
      <c r="F13" s="306">
        <v>750.45</v>
      </c>
      <c r="G13" s="306">
        <v>730.90000000000009</v>
      </c>
      <c r="H13" s="306">
        <v>830.7</v>
      </c>
      <c r="I13" s="306">
        <v>850.25</v>
      </c>
      <c r="J13" s="306">
        <v>880.6</v>
      </c>
      <c r="K13" s="305">
        <v>819.9</v>
      </c>
      <c r="L13" s="305">
        <v>770</v>
      </c>
      <c r="M13" s="305">
        <v>14.37227</v>
      </c>
      <c r="N13" s="1"/>
      <c r="O13" s="1"/>
    </row>
    <row r="14" spans="1:15" ht="12" customHeight="1">
      <c r="A14" s="30">
        <v>4</v>
      </c>
      <c r="B14" s="315" t="s">
        <v>294</v>
      </c>
      <c r="C14" s="305">
        <v>2201.4</v>
      </c>
      <c r="D14" s="306">
        <v>2214.7666666666669</v>
      </c>
      <c r="E14" s="306">
        <v>2174.6333333333337</v>
      </c>
      <c r="F14" s="306">
        <v>2147.8666666666668</v>
      </c>
      <c r="G14" s="306">
        <v>2107.7333333333336</v>
      </c>
      <c r="H14" s="306">
        <v>2241.5333333333338</v>
      </c>
      <c r="I14" s="306">
        <v>2281.666666666667</v>
      </c>
      <c r="J14" s="306">
        <v>2308.4333333333338</v>
      </c>
      <c r="K14" s="305">
        <v>2254.9</v>
      </c>
      <c r="L14" s="305">
        <v>2188</v>
      </c>
      <c r="M14" s="305">
        <v>1.5027900000000001</v>
      </c>
      <c r="N14" s="1"/>
      <c r="O14" s="1"/>
    </row>
    <row r="15" spans="1:15" ht="12" customHeight="1">
      <c r="A15" s="30">
        <v>5</v>
      </c>
      <c r="B15" s="315" t="s">
        <v>289</v>
      </c>
      <c r="C15" s="305">
        <v>2385.75</v>
      </c>
      <c r="D15" s="306">
        <v>2357.25</v>
      </c>
      <c r="E15" s="306">
        <v>2322.5</v>
      </c>
      <c r="F15" s="306">
        <v>2259.25</v>
      </c>
      <c r="G15" s="306">
        <v>2224.5</v>
      </c>
      <c r="H15" s="306">
        <v>2420.5</v>
      </c>
      <c r="I15" s="306">
        <v>2455.25</v>
      </c>
      <c r="J15" s="306">
        <v>2518.5</v>
      </c>
      <c r="K15" s="305">
        <v>2392</v>
      </c>
      <c r="L15" s="305">
        <v>2294</v>
      </c>
      <c r="M15" s="305">
        <v>4.1115700000000004</v>
      </c>
      <c r="N15" s="1"/>
      <c r="O15" s="1"/>
    </row>
    <row r="16" spans="1:15" ht="12" customHeight="1">
      <c r="A16" s="30">
        <v>6</v>
      </c>
      <c r="B16" s="315" t="s">
        <v>238</v>
      </c>
      <c r="C16" s="305">
        <v>17899.45</v>
      </c>
      <c r="D16" s="306">
        <v>17984.133333333335</v>
      </c>
      <c r="E16" s="306">
        <v>17774.316666666669</v>
      </c>
      <c r="F16" s="306">
        <v>17649.183333333334</v>
      </c>
      <c r="G16" s="306">
        <v>17439.366666666669</v>
      </c>
      <c r="H16" s="306">
        <v>18109.26666666667</v>
      </c>
      <c r="I16" s="306">
        <v>18319.083333333336</v>
      </c>
      <c r="J16" s="306">
        <v>18444.216666666671</v>
      </c>
      <c r="K16" s="305">
        <v>18193.95</v>
      </c>
      <c r="L16" s="305">
        <v>17859</v>
      </c>
      <c r="M16" s="305">
        <v>9.4409999999999994E-2</v>
      </c>
      <c r="N16" s="1"/>
      <c r="O16" s="1"/>
    </row>
    <row r="17" spans="1:15" ht="12" customHeight="1">
      <c r="A17" s="30">
        <v>7</v>
      </c>
      <c r="B17" s="315" t="s">
        <v>242</v>
      </c>
      <c r="C17" s="305">
        <v>104.4</v>
      </c>
      <c r="D17" s="306">
        <v>103.25</v>
      </c>
      <c r="E17" s="306">
        <v>101.5</v>
      </c>
      <c r="F17" s="306">
        <v>98.6</v>
      </c>
      <c r="G17" s="306">
        <v>96.85</v>
      </c>
      <c r="H17" s="306">
        <v>106.15</v>
      </c>
      <c r="I17" s="306">
        <v>107.9</v>
      </c>
      <c r="J17" s="306">
        <v>110.80000000000001</v>
      </c>
      <c r="K17" s="305">
        <v>105</v>
      </c>
      <c r="L17" s="305">
        <v>100.35</v>
      </c>
      <c r="M17" s="305">
        <v>37.693980000000003</v>
      </c>
      <c r="N17" s="1"/>
      <c r="O17" s="1"/>
    </row>
    <row r="18" spans="1:15" ht="12" customHeight="1">
      <c r="A18" s="30">
        <v>8</v>
      </c>
      <c r="B18" s="315" t="s">
        <v>41</v>
      </c>
      <c r="C18" s="305">
        <v>271.45</v>
      </c>
      <c r="D18" s="306">
        <v>268.68333333333334</v>
      </c>
      <c r="E18" s="306">
        <v>264.4666666666667</v>
      </c>
      <c r="F18" s="306">
        <v>257.48333333333335</v>
      </c>
      <c r="G18" s="306">
        <v>253.26666666666671</v>
      </c>
      <c r="H18" s="306">
        <v>275.66666666666669</v>
      </c>
      <c r="I18" s="306">
        <v>279.88333333333327</v>
      </c>
      <c r="J18" s="306">
        <v>286.86666666666667</v>
      </c>
      <c r="K18" s="305">
        <v>272.89999999999998</v>
      </c>
      <c r="L18" s="305">
        <v>261.7</v>
      </c>
      <c r="M18" s="305">
        <v>28.486360000000001</v>
      </c>
      <c r="N18" s="1"/>
      <c r="O18" s="1"/>
    </row>
    <row r="19" spans="1:15" ht="12" customHeight="1">
      <c r="A19" s="30">
        <v>9</v>
      </c>
      <c r="B19" s="315" t="s">
        <v>43</v>
      </c>
      <c r="C19" s="305">
        <v>2208.35</v>
      </c>
      <c r="D19" s="306">
        <v>2207.2833333333333</v>
      </c>
      <c r="E19" s="306">
        <v>2197.2166666666667</v>
      </c>
      <c r="F19" s="306">
        <v>2186.0833333333335</v>
      </c>
      <c r="G19" s="306">
        <v>2176.0166666666669</v>
      </c>
      <c r="H19" s="306">
        <v>2218.4166666666665</v>
      </c>
      <c r="I19" s="306">
        <v>2228.4833333333331</v>
      </c>
      <c r="J19" s="306">
        <v>2239.6166666666663</v>
      </c>
      <c r="K19" s="305">
        <v>2217.35</v>
      </c>
      <c r="L19" s="305">
        <v>2196.15</v>
      </c>
      <c r="M19" s="305">
        <v>6.2564500000000001</v>
      </c>
      <c r="N19" s="1"/>
      <c r="O19" s="1"/>
    </row>
    <row r="20" spans="1:15" ht="12" customHeight="1">
      <c r="A20" s="30">
        <v>10</v>
      </c>
      <c r="B20" s="315" t="s">
        <v>45</v>
      </c>
      <c r="C20" s="305">
        <v>2165.65</v>
      </c>
      <c r="D20" s="306">
        <v>2147.5499999999997</v>
      </c>
      <c r="E20" s="306">
        <v>2120.0999999999995</v>
      </c>
      <c r="F20" s="306">
        <v>2074.5499999999997</v>
      </c>
      <c r="G20" s="306">
        <v>2047.0999999999995</v>
      </c>
      <c r="H20" s="306">
        <v>2193.0999999999995</v>
      </c>
      <c r="I20" s="306">
        <v>2220.5499999999993</v>
      </c>
      <c r="J20" s="306">
        <v>2266.0999999999995</v>
      </c>
      <c r="K20" s="305">
        <v>2175</v>
      </c>
      <c r="L20" s="305">
        <v>2102</v>
      </c>
      <c r="M20" s="305">
        <v>13.845840000000001</v>
      </c>
      <c r="N20" s="1"/>
      <c r="O20" s="1"/>
    </row>
    <row r="21" spans="1:15" ht="12" customHeight="1">
      <c r="A21" s="30">
        <v>11</v>
      </c>
      <c r="B21" s="315" t="s">
        <v>239</v>
      </c>
      <c r="C21" s="305">
        <v>2151.65</v>
      </c>
      <c r="D21" s="306">
        <v>2164.7833333333333</v>
      </c>
      <c r="E21" s="306">
        <v>2112.6166666666668</v>
      </c>
      <c r="F21" s="306">
        <v>2073.5833333333335</v>
      </c>
      <c r="G21" s="306">
        <v>2021.416666666667</v>
      </c>
      <c r="H21" s="306">
        <v>2203.8166666666666</v>
      </c>
      <c r="I21" s="306">
        <v>2255.9833333333336</v>
      </c>
      <c r="J21" s="306">
        <v>2295.0166666666664</v>
      </c>
      <c r="K21" s="305">
        <v>2216.9499999999998</v>
      </c>
      <c r="L21" s="305">
        <v>2125.75</v>
      </c>
      <c r="M21" s="305">
        <v>7.5009199999999998</v>
      </c>
      <c r="N21" s="1"/>
      <c r="O21" s="1"/>
    </row>
    <row r="22" spans="1:15" ht="12" customHeight="1">
      <c r="A22" s="30">
        <v>12</v>
      </c>
      <c r="B22" s="315" t="s">
        <v>46</v>
      </c>
      <c r="C22" s="305">
        <v>734.7</v>
      </c>
      <c r="D22" s="306">
        <v>727.23333333333323</v>
      </c>
      <c r="E22" s="306">
        <v>717.46666666666647</v>
      </c>
      <c r="F22" s="306">
        <v>700.23333333333323</v>
      </c>
      <c r="G22" s="306">
        <v>690.46666666666647</v>
      </c>
      <c r="H22" s="306">
        <v>744.46666666666647</v>
      </c>
      <c r="I22" s="306">
        <v>754.23333333333312</v>
      </c>
      <c r="J22" s="306">
        <v>771.46666666666647</v>
      </c>
      <c r="K22" s="305">
        <v>737</v>
      </c>
      <c r="L22" s="305">
        <v>710</v>
      </c>
      <c r="M22" s="305">
        <v>55.461060000000003</v>
      </c>
      <c r="N22" s="1"/>
      <c r="O22" s="1"/>
    </row>
    <row r="23" spans="1:15" ht="12.75" customHeight="1">
      <c r="A23" s="30">
        <v>13</v>
      </c>
      <c r="B23" s="315" t="s">
        <v>241</v>
      </c>
      <c r="C23" s="305">
        <v>2162</v>
      </c>
      <c r="D23" s="306">
        <v>2180.0499999999997</v>
      </c>
      <c r="E23" s="306">
        <v>2122.1499999999996</v>
      </c>
      <c r="F23" s="306">
        <v>2082.2999999999997</v>
      </c>
      <c r="G23" s="306">
        <v>2024.3999999999996</v>
      </c>
      <c r="H23" s="306">
        <v>2219.8999999999996</v>
      </c>
      <c r="I23" s="306">
        <v>2277.8000000000002</v>
      </c>
      <c r="J23" s="306">
        <v>2317.6499999999996</v>
      </c>
      <c r="K23" s="305">
        <v>2237.9499999999998</v>
      </c>
      <c r="L23" s="305">
        <v>2140.1999999999998</v>
      </c>
      <c r="M23" s="305">
        <v>2.88673</v>
      </c>
      <c r="N23" s="1"/>
      <c r="O23" s="1"/>
    </row>
    <row r="24" spans="1:15" ht="12.75" customHeight="1">
      <c r="A24" s="30">
        <v>14</v>
      </c>
      <c r="B24" s="315" t="s">
        <v>295</v>
      </c>
      <c r="C24" s="305">
        <v>289.75</v>
      </c>
      <c r="D24" s="306">
        <v>291.93333333333334</v>
      </c>
      <c r="E24" s="306">
        <v>285.81666666666666</v>
      </c>
      <c r="F24" s="306">
        <v>281.88333333333333</v>
      </c>
      <c r="G24" s="306">
        <v>275.76666666666665</v>
      </c>
      <c r="H24" s="306">
        <v>295.86666666666667</v>
      </c>
      <c r="I24" s="306">
        <v>301.98333333333335</v>
      </c>
      <c r="J24" s="306">
        <v>305.91666666666669</v>
      </c>
      <c r="K24" s="305">
        <v>298.05</v>
      </c>
      <c r="L24" s="305">
        <v>288</v>
      </c>
      <c r="M24" s="305">
        <v>0.63029999999999997</v>
      </c>
      <c r="N24" s="1"/>
      <c r="O24" s="1"/>
    </row>
    <row r="25" spans="1:15" ht="12.75" customHeight="1">
      <c r="A25" s="30">
        <v>15</v>
      </c>
      <c r="B25" s="315" t="s">
        <v>296</v>
      </c>
      <c r="C25" s="305">
        <v>209.65</v>
      </c>
      <c r="D25" s="306">
        <v>212.11666666666667</v>
      </c>
      <c r="E25" s="306">
        <v>206.53333333333336</v>
      </c>
      <c r="F25" s="306">
        <v>203.41666666666669</v>
      </c>
      <c r="G25" s="306">
        <v>197.83333333333337</v>
      </c>
      <c r="H25" s="306">
        <v>215.23333333333335</v>
      </c>
      <c r="I25" s="306">
        <v>220.81666666666666</v>
      </c>
      <c r="J25" s="306">
        <v>223.93333333333334</v>
      </c>
      <c r="K25" s="305">
        <v>217.7</v>
      </c>
      <c r="L25" s="305">
        <v>209</v>
      </c>
      <c r="M25" s="305">
        <v>5.3230199999999996</v>
      </c>
      <c r="N25" s="1"/>
      <c r="O25" s="1"/>
    </row>
    <row r="26" spans="1:15" ht="12.75" customHeight="1">
      <c r="A26" s="30">
        <v>16</v>
      </c>
      <c r="B26" s="315" t="s">
        <v>297</v>
      </c>
      <c r="C26" s="305">
        <v>1033.45</v>
      </c>
      <c r="D26" s="306">
        <v>1013.7833333333334</v>
      </c>
      <c r="E26" s="306">
        <v>982.66666666666674</v>
      </c>
      <c r="F26" s="306">
        <v>931.88333333333333</v>
      </c>
      <c r="G26" s="306">
        <v>900.76666666666665</v>
      </c>
      <c r="H26" s="306">
        <v>1064.5666666666668</v>
      </c>
      <c r="I26" s="306">
        <v>1095.6833333333334</v>
      </c>
      <c r="J26" s="306">
        <v>1146.4666666666669</v>
      </c>
      <c r="K26" s="305">
        <v>1044.9000000000001</v>
      </c>
      <c r="L26" s="305">
        <v>963</v>
      </c>
      <c r="M26" s="305">
        <v>15.10867</v>
      </c>
      <c r="N26" s="1"/>
      <c r="O26" s="1"/>
    </row>
    <row r="27" spans="1:15" ht="12.75" customHeight="1">
      <c r="A27" s="30">
        <v>17</v>
      </c>
      <c r="B27" s="315" t="s">
        <v>291</v>
      </c>
      <c r="C27" s="305">
        <v>2101.6999999999998</v>
      </c>
      <c r="D27" s="306">
        <v>2097.9</v>
      </c>
      <c r="E27" s="306">
        <v>2076.3500000000004</v>
      </c>
      <c r="F27" s="306">
        <v>2051.0000000000005</v>
      </c>
      <c r="G27" s="306">
        <v>2029.4500000000007</v>
      </c>
      <c r="H27" s="306">
        <v>2123.25</v>
      </c>
      <c r="I27" s="306">
        <v>2144.8000000000002</v>
      </c>
      <c r="J27" s="306">
        <v>2170.1499999999996</v>
      </c>
      <c r="K27" s="305">
        <v>2119.4499999999998</v>
      </c>
      <c r="L27" s="305">
        <v>2072.5500000000002</v>
      </c>
      <c r="M27" s="305">
        <v>0.42576000000000003</v>
      </c>
      <c r="N27" s="1"/>
      <c r="O27" s="1"/>
    </row>
    <row r="28" spans="1:15" ht="12.75" customHeight="1">
      <c r="A28" s="30">
        <v>18</v>
      </c>
      <c r="B28" s="315" t="s">
        <v>243</v>
      </c>
      <c r="C28" s="305">
        <v>1711.15</v>
      </c>
      <c r="D28" s="306">
        <v>1713.7</v>
      </c>
      <c r="E28" s="306">
        <v>1697.45</v>
      </c>
      <c r="F28" s="306">
        <v>1683.75</v>
      </c>
      <c r="G28" s="306">
        <v>1667.5</v>
      </c>
      <c r="H28" s="306">
        <v>1727.4</v>
      </c>
      <c r="I28" s="306">
        <v>1743.65</v>
      </c>
      <c r="J28" s="306">
        <v>1757.3500000000001</v>
      </c>
      <c r="K28" s="305">
        <v>1729.95</v>
      </c>
      <c r="L28" s="305">
        <v>1700</v>
      </c>
      <c r="M28" s="305">
        <v>0.23565</v>
      </c>
      <c r="N28" s="1"/>
      <c r="O28" s="1"/>
    </row>
    <row r="29" spans="1:15" ht="12.75" customHeight="1">
      <c r="A29" s="30">
        <v>19</v>
      </c>
      <c r="B29" s="315" t="s">
        <v>298</v>
      </c>
      <c r="C29" s="305">
        <v>69.25</v>
      </c>
      <c r="D29" s="306">
        <v>69.55</v>
      </c>
      <c r="E29" s="306">
        <v>68.599999999999994</v>
      </c>
      <c r="F29" s="306">
        <v>67.95</v>
      </c>
      <c r="G29" s="306">
        <v>67</v>
      </c>
      <c r="H29" s="306">
        <v>70.199999999999989</v>
      </c>
      <c r="I29" s="306">
        <v>71.150000000000006</v>
      </c>
      <c r="J29" s="306">
        <v>71.799999999999983</v>
      </c>
      <c r="K29" s="305">
        <v>70.5</v>
      </c>
      <c r="L29" s="305">
        <v>68.900000000000006</v>
      </c>
      <c r="M29" s="305">
        <v>1.8072299999999999</v>
      </c>
      <c r="N29" s="1"/>
      <c r="O29" s="1"/>
    </row>
    <row r="30" spans="1:15" ht="12.75" customHeight="1">
      <c r="A30" s="30">
        <v>20</v>
      </c>
      <c r="B30" s="315" t="s">
        <v>48</v>
      </c>
      <c r="C30" s="305">
        <v>3077.25</v>
      </c>
      <c r="D30" s="306">
        <v>3072.75</v>
      </c>
      <c r="E30" s="306">
        <v>3053.3</v>
      </c>
      <c r="F30" s="306">
        <v>3029.3500000000004</v>
      </c>
      <c r="G30" s="306">
        <v>3009.9000000000005</v>
      </c>
      <c r="H30" s="306">
        <v>3096.7</v>
      </c>
      <c r="I30" s="306">
        <v>3116.1499999999996</v>
      </c>
      <c r="J30" s="306">
        <v>3140.0999999999995</v>
      </c>
      <c r="K30" s="305">
        <v>3092.2</v>
      </c>
      <c r="L30" s="305">
        <v>3048.8</v>
      </c>
      <c r="M30" s="305">
        <v>0.73836999999999997</v>
      </c>
      <c r="N30" s="1"/>
      <c r="O30" s="1"/>
    </row>
    <row r="31" spans="1:15" ht="12.75" customHeight="1">
      <c r="A31" s="30">
        <v>21</v>
      </c>
      <c r="B31" s="315" t="s">
        <v>299</v>
      </c>
      <c r="C31" s="305">
        <v>2812.15</v>
      </c>
      <c r="D31" s="306">
        <v>2842.7833333333333</v>
      </c>
      <c r="E31" s="306">
        <v>2649.4666666666667</v>
      </c>
      <c r="F31" s="306">
        <v>2486.7833333333333</v>
      </c>
      <c r="G31" s="306">
        <v>2293.4666666666667</v>
      </c>
      <c r="H31" s="306">
        <v>3005.4666666666667</v>
      </c>
      <c r="I31" s="306">
        <v>3198.7833333333333</v>
      </c>
      <c r="J31" s="306">
        <v>3361.4666666666667</v>
      </c>
      <c r="K31" s="305">
        <v>3036.1</v>
      </c>
      <c r="L31" s="305">
        <v>2680.1</v>
      </c>
      <c r="M31" s="305">
        <v>0.60287999999999997</v>
      </c>
      <c r="N31" s="1"/>
      <c r="O31" s="1"/>
    </row>
    <row r="32" spans="1:15" ht="12.75" customHeight="1">
      <c r="A32" s="30">
        <v>22</v>
      </c>
      <c r="B32" s="315" t="s">
        <v>300</v>
      </c>
      <c r="C32" s="305">
        <v>21.75</v>
      </c>
      <c r="D32" s="306">
        <v>21.833333333333332</v>
      </c>
      <c r="E32" s="306">
        <v>21.566666666666663</v>
      </c>
      <c r="F32" s="306">
        <v>21.383333333333329</v>
      </c>
      <c r="G32" s="306">
        <v>21.11666666666666</v>
      </c>
      <c r="H32" s="306">
        <v>22.016666666666666</v>
      </c>
      <c r="I32" s="306">
        <v>22.283333333333339</v>
      </c>
      <c r="J32" s="306">
        <v>22.466666666666669</v>
      </c>
      <c r="K32" s="305">
        <v>22.1</v>
      </c>
      <c r="L32" s="305">
        <v>21.65</v>
      </c>
      <c r="M32" s="305">
        <v>21.075859999999999</v>
      </c>
      <c r="N32" s="1"/>
      <c r="O32" s="1"/>
    </row>
    <row r="33" spans="1:15" ht="12.75" customHeight="1">
      <c r="A33" s="30">
        <v>23</v>
      </c>
      <c r="B33" s="315" t="s">
        <v>50</v>
      </c>
      <c r="C33" s="305">
        <v>504.1</v>
      </c>
      <c r="D33" s="306">
        <v>502.7833333333333</v>
      </c>
      <c r="E33" s="306">
        <v>499.56666666666661</v>
      </c>
      <c r="F33" s="306">
        <v>495.0333333333333</v>
      </c>
      <c r="G33" s="306">
        <v>491.81666666666661</v>
      </c>
      <c r="H33" s="306">
        <v>507.31666666666661</v>
      </c>
      <c r="I33" s="306">
        <v>510.5333333333333</v>
      </c>
      <c r="J33" s="306">
        <v>515.06666666666661</v>
      </c>
      <c r="K33" s="305">
        <v>506</v>
      </c>
      <c r="L33" s="305">
        <v>498.25</v>
      </c>
      <c r="M33" s="305">
        <v>4.2069799999999997</v>
      </c>
      <c r="N33" s="1"/>
      <c r="O33" s="1"/>
    </row>
    <row r="34" spans="1:15" ht="12.75" customHeight="1">
      <c r="A34" s="30">
        <v>24</v>
      </c>
      <c r="B34" s="315" t="s">
        <v>301</v>
      </c>
      <c r="C34" s="305">
        <v>2630.3</v>
      </c>
      <c r="D34" s="306">
        <v>2613.9166666666665</v>
      </c>
      <c r="E34" s="306">
        <v>2573.9833333333331</v>
      </c>
      <c r="F34" s="306">
        <v>2517.6666666666665</v>
      </c>
      <c r="G34" s="306">
        <v>2477.7333333333331</v>
      </c>
      <c r="H34" s="306">
        <v>2670.2333333333331</v>
      </c>
      <c r="I34" s="306">
        <v>2710.1666666666665</v>
      </c>
      <c r="J34" s="306">
        <v>2766.4833333333331</v>
      </c>
      <c r="K34" s="305">
        <v>2653.85</v>
      </c>
      <c r="L34" s="305">
        <v>2557.6</v>
      </c>
      <c r="M34" s="305">
        <v>1.21157</v>
      </c>
      <c r="N34" s="1"/>
      <c r="O34" s="1"/>
    </row>
    <row r="35" spans="1:15" ht="12.75" customHeight="1">
      <c r="A35" s="30">
        <v>25</v>
      </c>
      <c r="B35" s="315" t="s">
        <v>51</v>
      </c>
      <c r="C35" s="305">
        <v>371.55</v>
      </c>
      <c r="D35" s="306">
        <v>370.26666666666665</v>
      </c>
      <c r="E35" s="306">
        <v>368.0333333333333</v>
      </c>
      <c r="F35" s="306">
        <v>364.51666666666665</v>
      </c>
      <c r="G35" s="306">
        <v>362.2833333333333</v>
      </c>
      <c r="H35" s="306">
        <v>373.7833333333333</v>
      </c>
      <c r="I35" s="306">
        <v>376.01666666666665</v>
      </c>
      <c r="J35" s="306">
        <v>379.5333333333333</v>
      </c>
      <c r="K35" s="305">
        <v>372.5</v>
      </c>
      <c r="L35" s="305">
        <v>366.75</v>
      </c>
      <c r="M35" s="305">
        <v>50.019590000000001</v>
      </c>
      <c r="N35" s="1"/>
      <c r="O35" s="1"/>
    </row>
    <row r="36" spans="1:15" ht="12.75" customHeight="1">
      <c r="A36" s="30">
        <v>26</v>
      </c>
      <c r="B36" s="315" t="s">
        <v>848</v>
      </c>
      <c r="C36" s="305">
        <v>1418.35</v>
      </c>
      <c r="D36" s="306">
        <v>1399.7833333333335</v>
      </c>
      <c r="E36" s="306">
        <v>1369.5666666666671</v>
      </c>
      <c r="F36" s="306">
        <v>1320.7833333333335</v>
      </c>
      <c r="G36" s="306">
        <v>1290.5666666666671</v>
      </c>
      <c r="H36" s="306">
        <v>1448.5666666666671</v>
      </c>
      <c r="I36" s="306">
        <v>1478.7833333333338</v>
      </c>
      <c r="J36" s="306">
        <v>1527.5666666666671</v>
      </c>
      <c r="K36" s="305">
        <v>1430</v>
      </c>
      <c r="L36" s="305">
        <v>1351</v>
      </c>
      <c r="M36" s="305">
        <v>10.963469999999999</v>
      </c>
      <c r="N36" s="1"/>
      <c r="O36" s="1"/>
    </row>
    <row r="37" spans="1:15" ht="12.75" customHeight="1">
      <c r="A37" s="30">
        <v>27</v>
      </c>
      <c r="B37" s="315" t="s">
        <v>810</v>
      </c>
      <c r="C37" s="305">
        <v>695.85</v>
      </c>
      <c r="D37" s="306">
        <v>697.76666666666677</v>
      </c>
      <c r="E37" s="306">
        <v>688.08333333333348</v>
      </c>
      <c r="F37" s="306">
        <v>680.31666666666672</v>
      </c>
      <c r="G37" s="306">
        <v>670.63333333333344</v>
      </c>
      <c r="H37" s="306">
        <v>705.53333333333353</v>
      </c>
      <c r="I37" s="306">
        <v>715.2166666666667</v>
      </c>
      <c r="J37" s="306">
        <v>722.98333333333358</v>
      </c>
      <c r="K37" s="305">
        <v>707.45</v>
      </c>
      <c r="L37" s="305">
        <v>690</v>
      </c>
      <c r="M37" s="305">
        <v>0.52437999999999996</v>
      </c>
      <c r="N37" s="1"/>
      <c r="O37" s="1"/>
    </row>
    <row r="38" spans="1:15" ht="12.75" customHeight="1">
      <c r="A38" s="30">
        <v>28</v>
      </c>
      <c r="B38" s="315" t="s">
        <v>292</v>
      </c>
      <c r="C38" s="305">
        <v>886.2</v>
      </c>
      <c r="D38" s="306">
        <v>884.68333333333339</v>
      </c>
      <c r="E38" s="306">
        <v>875.86666666666679</v>
      </c>
      <c r="F38" s="306">
        <v>865.53333333333342</v>
      </c>
      <c r="G38" s="306">
        <v>856.71666666666681</v>
      </c>
      <c r="H38" s="306">
        <v>895.01666666666677</v>
      </c>
      <c r="I38" s="306">
        <v>903.83333333333337</v>
      </c>
      <c r="J38" s="306">
        <v>914.16666666666674</v>
      </c>
      <c r="K38" s="305">
        <v>893.5</v>
      </c>
      <c r="L38" s="305">
        <v>874.35</v>
      </c>
      <c r="M38" s="305">
        <v>4.6919899999999997</v>
      </c>
      <c r="N38" s="1"/>
      <c r="O38" s="1"/>
    </row>
    <row r="39" spans="1:15" ht="12.75" customHeight="1">
      <c r="A39" s="30">
        <v>29</v>
      </c>
      <c r="B39" s="315" t="s">
        <v>52</v>
      </c>
      <c r="C39" s="305">
        <v>736.55</v>
      </c>
      <c r="D39" s="306">
        <v>736.16666666666663</v>
      </c>
      <c r="E39" s="306">
        <v>730.93333333333328</v>
      </c>
      <c r="F39" s="306">
        <v>725.31666666666661</v>
      </c>
      <c r="G39" s="306">
        <v>720.08333333333326</v>
      </c>
      <c r="H39" s="306">
        <v>741.7833333333333</v>
      </c>
      <c r="I39" s="306">
        <v>747.01666666666665</v>
      </c>
      <c r="J39" s="306">
        <v>752.63333333333333</v>
      </c>
      <c r="K39" s="305">
        <v>741.4</v>
      </c>
      <c r="L39" s="305">
        <v>730.55</v>
      </c>
      <c r="M39" s="305">
        <v>0.73939999999999995</v>
      </c>
      <c r="N39" s="1"/>
      <c r="O39" s="1"/>
    </row>
    <row r="40" spans="1:15" ht="12.75" customHeight="1">
      <c r="A40" s="30">
        <v>30</v>
      </c>
      <c r="B40" s="315" t="s">
        <v>53</v>
      </c>
      <c r="C40" s="305">
        <v>3891.95</v>
      </c>
      <c r="D40" s="306">
        <v>3875.9833333333336</v>
      </c>
      <c r="E40" s="306">
        <v>3836.416666666667</v>
      </c>
      <c r="F40" s="306">
        <v>3780.8833333333332</v>
      </c>
      <c r="G40" s="306">
        <v>3741.3166666666666</v>
      </c>
      <c r="H40" s="306">
        <v>3931.5166666666673</v>
      </c>
      <c r="I40" s="306">
        <v>3971.0833333333339</v>
      </c>
      <c r="J40" s="306">
        <v>4026.6166666666677</v>
      </c>
      <c r="K40" s="305">
        <v>3915.55</v>
      </c>
      <c r="L40" s="305">
        <v>3820.45</v>
      </c>
      <c r="M40" s="305">
        <v>6.6668599999999998</v>
      </c>
      <c r="N40" s="1"/>
      <c r="O40" s="1"/>
    </row>
    <row r="41" spans="1:15" ht="12.75" customHeight="1">
      <c r="A41" s="30">
        <v>31</v>
      </c>
      <c r="B41" s="315" t="s">
        <v>54</v>
      </c>
      <c r="C41" s="305">
        <v>220</v>
      </c>
      <c r="D41" s="306">
        <v>219.25</v>
      </c>
      <c r="E41" s="306">
        <v>217.85</v>
      </c>
      <c r="F41" s="306">
        <v>215.7</v>
      </c>
      <c r="G41" s="306">
        <v>214.29999999999998</v>
      </c>
      <c r="H41" s="306">
        <v>221.4</v>
      </c>
      <c r="I41" s="306">
        <v>222.79999999999998</v>
      </c>
      <c r="J41" s="306">
        <v>224.95000000000002</v>
      </c>
      <c r="K41" s="305">
        <v>220.65</v>
      </c>
      <c r="L41" s="305">
        <v>217.1</v>
      </c>
      <c r="M41" s="305">
        <v>18.606339999999999</v>
      </c>
      <c r="N41" s="1"/>
      <c r="O41" s="1"/>
    </row>
    <row r="42" spans="1:15" ht="12.75" customHeight="1">
      <c r="A42" s="30">
        <v>32</v>
      </c>
      <c r="B42" s="315" t="s">
        <v>302</v>
      </c>
      <c r="C42" s="305">
        <v>451</v>
      </c>
      <c r="D42" s="306">
        <v>453.7833333333333</v>
      </c>
      <c r="E42" s="306">
        <v>443.41666666666663</v>
      </c>
      <c r="F42" s="306">
        <v>435.83333333333331</v>
      </c>
      <c r="G42" s="306">
        <v>425.46666666666664</v>
      </c>
      <c r="H42" s="306">
        <v>461.36666666666662</v>
      </c>
      <c r="I42" s="306">
        <v>471.73333333333329</v>
      </c>
      <c r="J42" s="306">
        <v>479.31666666666661</v>
      </c>
      <c r="K42" s="305">
        <v>464.15</v>
      </c>
      <c r="L42" s="305">
        <v>446.2</v>
      </c>
      <c r="M42" s="305">
        <v>1.3042400000000001</v>
      </c>
      <c r="N42" s="1"/>
      <c r="O42" s="1"/>
    </row>
    <row r="43" spans="1:15" ht="12.75" customHeight="1">
      <c r="A43" s="30">
        <v>33</v>
      </c>
      <c r="B43" s="315" t="s">
        <v>303</v>
      </c>
      <c r="C43" s="305">
        <v>81.099999999999994</v>
      </c>
      <c r="D43" s="306">
        <v>78.899999999999991</v>
      </c>
      <c r="E43" s="306">
        <v>75.199999999999989</v>
      </c>
      <c r="F43" s="306">
        <v>69.3</v>
      </c>
      <c r="G43" s="306">
        <v>65.599999999999994</v>
      </c>
      <c r="H43" s="306">
        <v>84.799999999999983</v>
      </c>
      <c r="I43" s="306">
        <v>88.5</v>
      </c>
      <c r="J43" s="306">
        <v>94.399999999999977</v>
      </c>
      <c r="K43" s="305">
        <v>82.6</v>
      </c>
      <c r="L43" s="305">
        <v>73</v>
      </c>
      <c r="M43" s="305">
        <v>33.823430000000002</v>
      </c>
      <c r="N43" s="1"/>
      <c r="O43" s="1"/>
    </row>
    <row r="44" spans="1:15" ht="12.75" customHeight="1">
      <c r="A44" s="30">
        <v>34</v>
      </c>
      <c r="B44" s="315" t="s">
        <v>55</v>
      </c>
      <c r="C44" s="305">
        <v>139.30000000000001</v>
      </c>
      <c r="D44" s="306">
        <v>139.96666666666667</v>
      </c>
      <c r="E44" s="306">
        <v>137.73333333333335</v>
      </c>
      <c r="F44" s="306">
        <v>136.16666666666669</v>
      </c>
      <c r="G44" s="306">
        <v>133.93333333333337</v>
      </c>
      <c r="H44" s="306">
        <v>141.53333333333333</v>
      </c>
      <c r="I44" s="306">
        <v>143.76666666666662</v>
      </c>
      <c r="J44" s="306">
        <v>145.33333333333331</v>
      </c>
      <c r="K44" s="305">
        <v>142.19999999999999</v>
      </c>
      <c r="L44" s="305">
        <v>138.4</v>
      </c>
      <c r="M44" s="305">
        <v>163.48474999999999</v>
      </c>
      <c r="N44" s="1"/>
      <c r="O44" s="1"/>
    </row>
    <row r="45" spans="1:15" ht="12.75" customHeight="1">
      <c r="A45" s="30">
        <v>35</v>
      </c>
      <c r="B45" s="315" t="s">
        <v>57</v>
      </c>
      <c r="C45" s="305">
        <v>2844</v>
      </c>
      <c r="D45" s="306">
        <v>2848.3333333333335</v>
      </c>
      <c r="E45" s="306">
        <v>2812.666666666667</v>
      </c>
      <c r="F45" s="306">
        <v>2781.3333333333335</v>
      </c>
      <c r="G45" s="306">
        <v>2745.666666666667</v>
      </c>
      <c r="H45" s="306">
        <v>2879.666666666667</v>
      </c>
      <c r="I45" s="306">
        <v>2915.3333333333339</v>
      </c>
      <c r="J45" s="306">
        <v>2946.666666666667</v>
      </c>
      <c r="K45" s="305">
        <v>2884</v>
      </c>
      <c r="L45" s="305">
        <v>2817</v>
      </c>
      <c r="M45" s="305">
        <v>25.254819999999999</v>
      </c>
      <c r="N45" s="1"/>
      <c r="O45" s="1"/>
    </row>
    <row r="46" spans="1:15" ht="12.75" customHeight="1">
      <c r="A46" s="30">
        <v>36</v>
      </c>
      <c r="B46" s="315" t="s">
        <v>304</v>
      </c>
      <c r="C46" s="305">
        <v>193.1</v>
      </c>
      <c r="D46" s="306">
        <v>195.63333333333333</v>
      </c>
      <c r="E46" s="306">
        <v>188.46666666666664</v>
      </c>
      <c r="F46" s="306">
        <v>183.83333333333331</v>
      </c>
      <c r="G46" s="306">
        <v>176.66666666666663</v>
      </c>
      <c r="H46" s="306">
        <v>200.26666666666665</v>
      </c>
      <c r="I46" s="306">
        <v>207.43333333333334</v>
      </c>
      <c r="J46" s="306">
        <v>212.06666666666666</v>
      </c>
      <c r="K46" s="305">
        <v>202.8</v>
      </c>
      <c r="L46" s="305">
        <v>191</v>
      </c>
      <c r="M46" s="305">
        <v>12.027290000000001</v>
      </c>
      <c r="N46" s="1"/>
      <c r="O46" s="1"/>
    </row>
    <row r="47" spans="1:15" ht="12.75" customHeight="1">
      <c r="A47" s="30">
        <v>37</v>
      </c>
      <c r="B47" s="315" t="s">
        <v>306</v>
      </c>
      <c r="C47" s="305">
        <v>1698.75</v>
      </c>
      <c r="D47" s="306">
        <v>1703.6499999999999</v>
      </c>
      <c r="E47" s="306">
        <v>1678.6499999999996</v>
      </c>
      <c r="F47" s="306">
        <v>1658.5499999999997</v>
      </c>
      <c r="G47" s="306">
        <v>1633.5499999999995</v>
      </c>
      <c r="H47" s="306">
        <v>1723.7499999999998</v>
      </c>
      <c r="I47" s="306">
        <v>1748.7500000000002</v>
      </c>
      <c r="J47" s="306">
        <v>1768.85</v>
      </c>
      <c r="K47" s="305">
        <v>1728.65</v>
      </c>
      <c r="L47" s="305">
        <v>1683.55</v>
      </c>
      <c r="M47" s="305">
        <v>3.6617600000000001</v>
      </c>
      <c r="N47" s="1"/>
      <c r="O47" s="1"/>
    </row>
    <row r="48" spans="1:15" ht="12.75" customHeight="1">
      <c r="A48" s="30">
        <v>38</v>
      </c>
      <c r="B48" s="315" t="s">
        <v>305</v>
      </c>
      <c r="C48" s="305">
        <v>2923.4</v>
      </c>
      <c r="D48" s="306">
        <v>2914.4666666666667</v>
      </c>
      <c r="E48" s="306">
        <v>2853.9333333333334</v>
      </c>
      <c r="F48" s="306">
        <v>2784.4666666666667</v>
      </c>
      <c r="G48" s="306">
        <v>2723.9333333333334</v>
      </c>
      <c r="H48" s="306">
        <v>2983.9333333333334</v>
      </c>
      <c r="I48" s="306">
        <v>3044.4666666666672</v>
      </c>
      <c r="J48" s="306">
        <v>3113.9333333333334</v>
      </c>
      <c r="K48" s="305">
        <v>2975</v>
      </c>
      <c r="L48" s="305">
        <v>2845</v>
      </c>
      <c r="M48" s="305">
        <v>0.4894</v>
      </c>
      <c r="N48" s="1"/>
      <c r="O48" s="1"/>
    </row>
    <row r="49" spans="1:15" ht="12.75" customHeight="1">
      <c r="A49" s="30">
        <v>39</v>
      </c>
      <c r="B49" s="315" t="s">
        <v>240</v>
      </c>
      <c r="C49" s="305">
        <v>2589.5</v>
      </c>
      <c r="D49" s="306">
        <v>2554.85</v>
      </c>
      <c r="E49" s="306">
        <v>2499.6999999999998</v>
      </c>
      <c r="F49" s="306">
        <v>2409.9</v>
      </c>
      <c r="G49" s="306">
        <v>2354.75</v>
      </c>
      <c r="H49" s="306">
        <v>2644.6499999999996</v>
      </c>
      <c r="I49" s="306">
        <v>2699.8</v>
      </c>
      <c r="J49" s="306">
        <v>2789.5999999999995</v>
      </c>
      <c r="K49" s="305">
        <v>2610</v>
      </c>
      <c r="L49" s="305">
        <v>2465.0500000000002</v>
      </c>
      <c r="M49" s="305">
        <v>3.57491</v>
      </c>
      <c r="N49" s="1"/>
      <c r="O49" s="1"/>
    </row>
    <row r="50" spans="1:15" ht="12.75" customHeight="1">
      <c r="A50" s="30">
        <v>40</v>
      </c>
      <c r="B50" s="315" t="s">
        <v>307</v>
      </c>
      <c r="C50" s="305">
        <v>8348.9500000000007</v>
      </c>
      <c r="D50" s="306">
        <v>8303.5166666666682</v>
      </c>
      <c r="E50" s="306">
        <v>8242.0333333333365</v>
      </c>
      <c r="F50" s="306">
        <v>8135.1166666666686</v>
      </c>
      <c r="G50" s="306">
        <v>8073.6333333333369</v>
      </c>
      <c r="H50" s="306">
        <v>8410.4333333333361</v>
      </c>
      <c r="I50" s="306">
        <v>8471.9166666666697</v>
      </c>
      <c r="J50" s="306">
        <v>8578.8333333333358</v>
      </c>
      <c r="K50" s="305">
        <v>8365</v>
      </c>
      <c r="L50" s="305">
        <v>8196.6</v>
      </c>
      <c r="M50" s="305">
        <v>0.31485999999999997</v>
      </c>
      <c r="N50" s="1"/>
      <c r="O50" s="1"/>
    </row>
    <row r="51" spans="1:15" ht="12.75" customHeight="1">
      <c r="A51" s="30">
        <v>41</v>
      </c>
      <c r="B51" s="315" t="s">
        <v>59</v>
      </c>
      <c r="C51" s="305">
        <v>1296.05</v>
      </c>
      <c r="D51" s="306">
        <v>1308.05</v>
      </c>
      <c r="E51" s="306">
        <v>1278.5999999999999</v>
      </c>
      <c r="F51" s="306">
        <v>1261.1499999999999</v>
      </c>
      <c r="G51" s="306">
        <v>1231.6999999999998</v>
      </c>
      <c r="H51" s="306">
        <v>1325.5</v>
      </c>
      <c r="I51" s="306">
        <v>1354.9500000000003</v>
      </c>
      <c r="J51" s="306">
        <v>1372.4</v>
      </c>
      <c r="K51" s="305">
        <v>1337.5</v>
      </c>
      <c r="L51" s="305">
        <v>1290.5999999999999</v>
      </c>
      <c r="M51" s="305">
        <v>6.9065700000000003</v>
      </c>
      <c r="N51" s="1"/>
      <c r="O51" s="1"/>
    </row>
    <row r="52" spans="1:15" ht="12.75" customHeight="1">
      <c r="A52" s="30">
        <v>42</v>
      </c>
      <c r="B52" s="315" t="s">
        <v>60</v>
      </c>
      <c r="C52" s="305">
        <v>528.15</v>
      </c>
      <c r="D52" s="306">
        <v>529.78333333333342</v>
      </c>
      <c r="E52" s="306">
        <v>520.56666666666683</v>
      </c>
      <c r="F52" s="306">
        <v>512.98333333333346</v>
      </c>
      <c r="G52" s="306">
        <v>503.76666666666688</v>
      </c>
      <c r="H52" s="306">
        <v>537.36666666666679</v>
      </c>
      <c r="I52" s="306">
        <v>546.58333333333326</v>
      </c>
      <c r="J52" s="306">
        <v>554.16666666666674</v>
      </c>
      <c r="K52" s="305">
        <v>539</v>
      </c>
      <c r="L52" s="305">
        <v>522.20000000000005</v>
      </c>
      <c r="M52" s="305">
        <v>24.207059999999998</v>
      </c>
      <c r="N52" s="1"/>
      <c r="O52" s="1"/>
    </row>
    <row r="53" spans="1:15" ht="12.75" customHeight="1">
      <c r="A53" s="30">
        <v>43</v>
      </c>
      <c r="B53" s="315" t="s">
        <v>308</v>
      </c>
      <c r="C53" s="305">
        <v>424.45</v>
      </c>
      <c r="D53" s="306">
        <v>423.33333333333331</v>
      </c>
      <c r="E53" s="306">
        <v>419.66666666666663</v>
      </c>
      <c r="F53" s="306">
        <v>414.88333333333333</v>
      </c>
      <c r="G53" s="306">
        <v>411.21666666666664</v>
      </c>
      <c r="H53" s="306">
        <v>428.11666666666662</v>
      </c>
      <c r="I53" s="306">
        <v>431.78333333333325</v>
      </c>
      <c r="J53" s="306">
        <v>436.56666666666661</v>
      </c>
      <c r="K53" s="305">
        <v>427</v>
      </c>
      <c r="L53" s="305">
        <v>418.55</v>
      </c>
      <c r="M53" s="305">
        <v>1.3087200000000001</v>
      </c>
      <c r="N53" s="1"/>
      <c r="O53" s="1"/>
    </row>
    <row r="54" spans="1:15" ht="12.75" customHeight="1">
      <c r="A54" s="30">
        <v>44</v>
      </c>
      <c r="B54" s="315" t="s">
        <v>61</v>
      </c>
      <c r="C54" s="305">
        <v>693.65</v>
      </c>
      <c r="D54" s="306">
        <v>693.91666666666663</v>
      </c>
      <c r="E54" s="306">
        <v>689.83333333333326</v>
      </c>
      <c r="F54" s="306">
        <v>686.01666666666665</v>
      </c>
      <c r="G54" s="306">
        <v>681.93333333333328</v>
      </c>
      <c r="H54" s="306">
        <v>697.73333333333323</v>
      </c>
      <c r="I54" s="306">
        <v>701.81666666666649</v>
      </c>
      <c r="J54" s="306">
        <v>705.63333333333321</v>
      </c>
      <c r="K54" s="305">
        <v>698</v>
      </c>
      <c r="L54" s="305">
        <v>690.1</v>
      </c>
      <c r="M54" s="305">
        <v>38.180599999999998</v>
      </c>
      <c r="N54" s="1"/>
      <c r="O54" s="1"/>
    </row>
    <row r="55" spans="1:15" ht="12.75" customHeight="1">
      <c r="A55" s="30">
        <v>45</v>
      </c>
      <c r="B55" s="315" t="s">
        <v>62</v>
      </c>
      <c r="C55" s="305">
        <v>3856.7</v>
      </c>
      <c r="D55" s="306">
        <v>3867.6333333333337</v>
      </c>
      <c r="E55" s="306">
        <v>3832.1166666666672</v>
      </c>
      <c r="F55" s="306">
        <v>3807.5333333333338</v>
      </c>
      <c r="G55" s="306">
        <v>3772.0166666666673</v>
      </c>
      <c r="H55" s="306">
        <v>3892.2166666666672</v>
      </c>
      <c r="I55" s="306">
        <v>3927.7333333333336</v>
      </c>
      <c r="J55" s="306">
        <v>3952.3166666666671</v>
      </c>
      <c r="K55" s="305">
        <v>3903.15</v>
      </c>
      <c r="L55" s="305">
        <v>3843.05</v>
      </c>
      <c r="M55" s="305">
        <v>2.71827</v>
      </c>
      <c r="N55" s="1"/>
      <c r="O55" s="1"/>
    </row>
    <row r="56" spans="1:15" ht="12.75" customHeight="1">
      <c r="A56" s="30">
        <v>46</v>
      </c>
      <c r="B56" s="315" t="s">
        <v>312</v>
      </c>
      <c r="C56" s="305">
        <v>137.05000000000001</v>
      </c>
      <c r="D56" s="306">
        <v>137.51666666666668</v>
      </c>
      <c r="E56" s="306">
        <v>135.78333333333336</v>
      </c>
      <c r="F56" s="306">
        <v>134.51666666666668</v>
      </c>
      <c r="G56" s="306">
        <v>132.78333333333336</v>
      </c>
      <c r="H56" s="306">
        <v>138.78333333333336</v>
      </c>
      <c r="I56" s="306">
        <v>140.51666666666665</v>
      </c>
      <c r="J56" s="306">
        <v>141.78333333333336</v>
      </c>
      <c r="K56" s="305">
        <v>139.25</v>
      </c>
      <c r="L56" s="305">
        <v>136.25</v>
      </c>
      <c r="M56" s="305">
        <v>5.30281</v>
      </c>
      <c r="N56" s="1"/>
      <c r="O56" s="1"/>
    </row>
    <row r="57" spans="1:15" ht="12.75" customHeight="1">
      <c r="A57" s="30">
        <v>47</v>
      </c>
      <c r="B57" s="315" t="s">
        <v>313</v>
      </c>
      <c r="C57" s="305">
        <v>984.7</v>
      </c>
      <c r="D57" s="306">
        <v>986.65</v>
      </c>
      <c r="E57" s="306">
        <v>981.25</v>
      </c>
      <c r="F57" s="306">
        <v>977.80000000000007</v>
      </c>
      <c r="G57" s="306">
        <v>972.40000000000009</v>
      </c>
      <c r="H57" s="306">
        <v>990.09999999999991</v>
      </c>
      <c r="I57" s="306">
        <v>995.49999999999977</v>
      </c>
      <c r="J57" s="306">
        <v>998.94999999999982</v>
      </c>
      <c r="K57" s="305">
        <v>992.05</v>
      </c>
      <c r="L57" s="305">
        <v>983.2</v>
      </c>
      <c r="M57" s="305">
        <v>0.52710999999999997</v>
      </c>
      <c r="N57" s="1"/>
      <c r="O57" s="1"/>
    </row>
    <row r="58" spans="1:15" ht="12.75" customHeight="1">
      <c r="A58" s="30">
        <v>48</v>
      </c>
      <c r="B58" s="315" t="s">
        <v>64</v>
      </c>
      <c r="C58" s="305">
        <v>12924.05</v>
      </c>
      <c r="D58" s="306">
        <v>12917.016666666668</v>
      </c>
      <c r="E58" s="306">
        <v>12844.033333333336</v>
      </c>
      <c r="F58" s="306">
        <v>12764.016666666668</v>
      </c>
      <c r="G58" s="306">
        <v>12691.033333333336</v>
      </c>
      <c r="H58" s="306">
        <v>12997.033333333336</v>
      </c>
      <c r="I58" s="306">
        <v>13070.01666666667</v>
      </c>
      <c r="J58" s="306">
        <v>13150.033333333336</v>
      </c>
      <c r="K58" s="305">
        <v>12990</v>
      </c>
      <c r="L58" s="305">
        <v>12837</v>
      </c>
      <c r="M58" s="305">
        <v>2.8039200000000002</v>
      </c>
      <c r="N58" s="1"/>
      <c r="O58" s="1"/>
    </row>
    <row r="59" spans="1:15" ht="12" customHeight="1">
      <c r="A59" s="30">
        <v>49</v>
      </c>
      <c r="B59" s="315" t="s">
        <v>245</v>
      </c>
      <c r="C59" s="305">
        <v>5037.3500000000004</v>
      </c>
      <c r="D59" s="306">
        <v>5034.75</v>
      </c>
      <c r="E59" s="306">
        <v>4992.6000000000004</v>
      </c>
      <c r="F59" s="306">
        <v>4947.8500000000004</v>
      </c>
      <c r="G59" s="306">
        <v>4905.7000000000007</v>
      </c>
      <c r="H59" s="306">
        <v>5079.5</v>
      </c>
      <c r="I59" s="306">
        <v>5121.6499999999996</v>
      </c>
      <c r="J59" s="306">
        <v>5166.3999999999996</v>
      </c>
      <c r="K59" s="305">
        <v>5076.8999999999996</v>
      </c>
      <c r="L59" s="305">
        <v>4990</v>
      </c>
      <c r="M59" s="305">
        <v>0.16026000000000001</v>
      </c>
      <c r="N59" s="1"/>
      <c r="O59" s="1"/>
    </row>
    <row r="60" spans="1:15" ht="12.75" customHeight="1">
      <c r="A60" s="30">
        <v>50</v>
      </c>
      <c r="B60" s="315" t="s">
        <v>65</v>
      </c>
      <c r="C60" s="305">
        <v>6111.2</v>
      </c>
      <c r="D60" s="306">
        <v>6093.1000000000013</v>
      </c>
      <c r="E60" s="306">
        <v>6059.2000000000025</v>
      </c>
      <c r="F60" s="306">
        <v>6007.2000000000016</v>
      </c>
      <c r="G60" s="306">
        <v>5973.3000000000029</v>
      </c>
      <c r="H60" s="306">
        <v>6145.1000000000022</v>
      </c>
      <c r="I60" s="306">
        <v>6179.0000000000018</v>
      </c>
      <c r="J60" s="306">
        <v>6231.0000000000018</v>
      </c>
      <c r="K60" s="305">
        <v>6127</v>
      </c>
      <c r="L60" s="305">
        <v>6041.1</v>
      </c>
      <c r="M60" s="305">
        <v>8.1748399999999997</v>
      </c>
      <c r="N60" s="1"/>
      <c r="O60" s="1"/>
    </row>
    <row r="61" spans="1:15" ht="12.75" customHeight="1">
      <c r="A61" s="30">
        <v>51</v>
      </c>
      <c r="B61" s="315" t="s">
        <v>314</v>
      </c>
      <c r="C61" s="305">
        <v>3038.5</v>
      </c>
      <c r="D61" s="306">
        <v>2990.0333333333333</v>
      </c>
      <c r="E61" s="306">
        <v>2903.0666666666666</v>
      </c>
      <c r="F61" s="306">
        <v>2767.6333333333332</v>
      </c>
      <c r="G61" s="306">
        <v>2680.6666666666665</v>
      </c>
      <c r="H61" s="306">
        <v>3125.4666666666667</v>
      </c>
      <c r="I61" s="306">
        <v>3212.4333333333329</v>
      </c>
      <c r="J61" s="306">
        <v>3347.8666666666668</v>
      </c>
      <c r="K61" s="305">
        <v>3077</v>
      </c>
      <c r="L61" s="305">
        <v>2854.6</v>
      </c>
      <c r="M61" s="305">
        <v>1.5046900000000001</v>
      </c>
      <c r="N61" s="1"/>
      <c r="O61" s="1"/>
    </row>
    <row r="62" spans="1:15" ht="12.75" customHeight="1">
      <c r="A62" s="30">
        <v>52</v>
      </c>
      <c r="B62" s="315" t="s">
        <v>66</v>
      </c>
      <c r="C62" s="305">
        <v>2285.75</v>
      </c>
      <c r="D62" s="306">
        <v>2277.9</v>
      </c>
      <c r="E62" s="306">
        <v>2252.8000000000002</v>
      </c>
      <c r="F62" s="306">
        <v>2219.85</v>
      </c>
      <c r="G62" s="306">
        <v>2194.75</v>
      </c>
      <c r="H62" s="306">
        <v>2310.8500000000004</v>
      </c>
      <c r="I62" s="306">
        <v>2335.9499999999998</v>
      </c>
      <c r="J62" s="306">
        <v>2368.9000000000005</v>
      </c>
      <c r="K62" s="305">
        <v>2303</v>
      </c>
      <c r="L62" s="305">
        <v>2244.9499999999998</v>
      </c>
      <c r="M62" s="305">
        <v>3.6207600000000002</v>
      </c>
      <c r="N62" s="1"/>
      <c r="O62" s="1"/>
    </row>
    <row r="63" spans="1:15" ht="12.75" customHeight="1">
      <c r="A63" s="30">
        <v>53</v>
      </c>
      <c r="B63" s="315" t="s">
        <v>315</v>
      </c>
      <c r="C63" s="305">
        <v>400.85</v>
      </c>
      <c r="D63" s="306">
        <v>400.40000000000003</v>
      </c>
      <c r="E63" s="306">
        <v>394.45000000000005</v>
      </c>
      <c r="F63" s="306">
        <v>388.05</v>
      </c>
      <c r="G63" s="306">
        <v>382.1</v>
      </c>
      <c r="H63" s="306">
        <v>406.80000000000007</v>
      </c>
      <c r="I63" s="306">
        <v>412.75</v>
      </c>
      <c r="J63" s="306">
        <v>419.15000000000009</v>
      </c>
      <c r="K63" s="305">
        <v>406.35</v>
      </c>
      <c r="L63" s="305">
        <v>394</v>
      </c>
      <c r="M63" s="305">
        <v>47.934539999999998</v>
      </c>
      <c r="N63" s="1"/>
      <c r="O63" s="1"/>
    </row>
    <row r="64" spans="1:15" ht="12.75" customHeight="1">
      <c r="A64" s="30">
        <v>54</v>
      </c>
      <c r="B64" s="315" t="s">
        <v>67</v>
      </c>
      <c r="C64" s="305">
        <v>327.75</v>
      </c>
      <c r="D64" s="306">
        <v>327.25</v>
      </c>
      <c r="E64" s="306">
        <v>324.10000000000002</v>
      </c>
      <c r="F64" s="306">
        <v>320.45000000000005</v>
      </c>
      <c r="G64" s="306">
        <v>317.30000000000007</v>
      </c>
      <c r="H64" s="306">
        <v>330.9</v>
      </c>
      <c r="I64" s="306">
        <v>334.04999999999995</v>
      </c>
      <c r="J64" s="306">
        <v>337.69999999999993</v>
      </c>
      <c r="K64" s="305">
        <v>330.4</v>
      </c>
      <c r="L64" s="305">
        <v>323.60000000000002</v>
      </c>
      <c r="M64" s="305">
        <v>30.536760000000001</v>
      </c>
      <c r="N64" s="1"/>
      <c r="O64" s="1"/>
    </row>
    <row r="65" spans="1:15" ht="12.75" customHeight="1">
      <c r="A65" s="30">
        <v>55</v>
      </c>
      <c r="B65" s="315" t="s">
        <v>68</v>
      </c>
      <c r="C65" s="305">
        <v>101.55</v>
      </c>
      <c r="D65" s="306">
        <v>101.06666666666668</v>
      </c>
      <c r="E65" s="306">
        <v>100.13333333333335</v>
      </c>
      <c r="F65" s="306">
        <v>98.716666666666683</v>
      </c>
      <c r="G65" s="306">
        <v>97.78333333333336</v>
      </c>
      <c r="H65" s="306">
        <v>102.48333333333335</v>
      </c>
      <c r="I65" s="306">
        <v>103.41666666666666</v>
      </c>
      <c r="J65" s="306">
        <v>104.83333333333334</v>
      </c>
      <c r="K65" s="305">
        <v>102</v>
      </c>
      <c r="L65" s="305">
        <v>99.65</v>
      </c>
      <c r="M65" s="305">
        <v>253.42786000000001</v>
      </c>
      <c r="N65" s="1"/>
      <c r="O65" s="1"/>
    </row>
    <row r="66" spans="1:15" ht="12.75" customHeight="1">
      <c r="A66" s="30">
        <v>56</v>
      </c>
      <c r="B66" s="315" t="s">
        <v>246</v>
      </c>
      <c r="C66" s="305">
        <v>48.6</v>
      </c>
      <c r="D66" s="306">
        <v>48.266666666666673</v>
      </c>
      <c r="E66" s="306">
        <v>47.633333333333347</v>
      </c>
      <c r="F66" s="306">
        <v>46.666666666666671</v>
      </c>
      <c r="G66" s="306">
        <v>46.033333333333346</v>
      </c>
      <c r="H66" s="306">
        <v>49.233333333333348</v>
      </c>
      <c r="I66" s="306">
        <v>49.866666666666674</v>
      </c>
      <c r="J66" s="306">
        <v>50.83333333333335</v>
      </c>
      <c r="K66" s="305">
        <v>48.9</v>
      </c>
      <c r="L66" s="305">
        <v>47.3</v>
      </c>
      <c r="M66" s="305">
        <v>35.595570000000002</v>
      </c>
      <c r="N66" s="1"/>
      <c r="O66" s="1"/>
    </row>
    <row r="67" spans="1:15" ht="12.75" customHeight="1">
      <c r="A67" s="30">
        <v>57</v>
      </c>
      <c r="B67" s="315" t="s">
        <v>309</v>
      </c>
      <c r="C67" s="305">
        <v>2558.8000000000002</v>
      </c>
      <c r="D67" s="306">
        <v>2544.2666666666669</v>
      </c>
      <c r="E67" s="306">
        <v>2469.5333333333338</v>
      </c>
      <c r="F67" s="306">
        <v>2380.2666666666669</v>
      </c>
      <c r="G67" s="306">
        <v>2305.5333333333338</v>
      </c>
      <c r="H67" s="306">
        <v>2633.5333333333338</v>
      </c>
      <c r="I67" s="306">
        <v>2708.2666666666664</v>
      </c>
      <c r="J67" s="306">
        <v>2797.5333333333338</v>
      </c>
      <c r="K67" s="305">
        <v>2619</v>
      </c>
      <c r="L67" s="305">
        <v>2455</v>
      </c>
      <c r="M67" s="305">
        <v>0.48846000000000001</v>
      </c>
      <c r="N67" s="1"/>
      <c r="O67" s="1"/>
    </row>
    <row r="68" spans="1:15" ht="12.75" customHeight="1">
      <c r="A68" s="30">
        <v>58</v>
      </c>
      <c r="B68" s="315" t="s">
        <v>69</v>
      </c>
      <c r="C68" s="305">
        <v>1884.25</v>
      </c>
      <c r="D68" s="306">
        <v>1865.4833333333333</v>
      </c>
      <c r="E68" s="306">
        <v>1831.9666666666667</v>
      </c>
      <c r="F68" s="306">
        <v>1779.6833333333334</v>
      </c>
      <c r="G68" s="306">
        <v>1746.1666666666667</v>
      </c>
      <c r="H68" s="306">
        <v>1917.7666666666667</v>
      </c>
      <c r="I68" s="306">
        <v>1951.2833333333335</v>
      </c>
      <c r="J68" s="306">
        <v>2003.5666666666666</v>
      </c>
      <c r="K68" s="305">
        <v>1899</v>
      </c>
      <c r="L68" s="305">
        <v>1813.2</v>
      </c>
      <c r="M68" s="305">
        <v>4.2569100000000004</v>
      </c>
      <c r="N68" s="1"/>
      <c r="O68" s="1"/>
    </row>
    <row r="69" spans="1:15" ht="12.75" customHeight="1">
      <c r="A69" s="30">
        <v>59</v>
      </c>
      <c r="B69" s="315" t="s">
        <v>317</v>
      </c>
      <c r="C69" s="305">
        <v>5302.8</v>
      </c>
      <c r="D69" s="306">
        <v>5239.083333333333</v>
      </c>
      <c r="E69" s="306">
        <v>5118.1666666666661</v>
      </c>
      <c r="F69" s="306">
        <v>4933.5333333333328</v>
      </c>
      <c r="G69" s="306">
        <v>4812.6166666666659</v>
      </c>
      <c r="H69" s="306">
        <v>5423.7166666666662</v>
      </c>
      <c r="I69" s="306">
        <v>5544.6333333333323</v>
      </c>
      <c r="J69" s="306">
        <v>5729.2666666666664</v>
      </c>
      <c r="K69" s="305">
        <v>5360</v>
      </c>
      <c r="L69" s="305">
        <v>5054.45</v>
      </c>
      <c r="M69" s="305">
        <v>0.72306000000000004</v>
      </c>
      <c r="N69" s="1"/>
      <c r="O69" s="1"/>
    </row>
    <row r="70" spans="1:15" ht="12.75" customHeight="1">
      <c r="A70" s="30">
        <v>60</v>
      </c>
      <c r="B70" s="315" t="s">
        <v>247</v>
      </c>
      <c r="C70" s="305">
        <v>978.05</v>
      </c>
      <c r="D70" s="306">
        <v>976.9</v>
      </c>
      <c r="E70" s="306">
        <v>967.8</v>
      </c>
      <c r="F70" s="306">
        <v>957.55</v>
      </c>
      <c r="G70" s="306">
        <v>948.44999999999993</v>
      </c>
      <c r="H70" s="306">
        <v>987.15</v>
      </c>
      <c r="I70" s="306">
        <v>996.25000000000011</v>
      </c>
      <c r="J70" s="306">
        <v>1006.5</v>
      </c>
      <c r="K70" s="305">
        <v>986</v>
      </c>
      <c r="L70" s="305">
        <v>966.65</v>
      </c>
      <c r="M70" s="305">
        <v>0.2616</v>
      </c>
      <c r="N70" s="1"/>
      <c r="O70" s="1"/>
    </row>
    <row r="71" spans="1:15" ht="12.75" customHeight="1">
      <c r="A71" s="30">
        <v>61</v>
      </c>
      <c r="B71" s="315" t="s">
        <v>318</v>
      </c>
      <c r="C71" s="305">
        <v>746.5</v>
      </c>
      <c r="D71" s="306">
        <v>748.13333333333333</v>
      </c>
      <c r="E71" s="306">
        <v>738.81666666666661</v>
      </c>
      <c r="F71" s="306">
        <v>731.13333333333333</v>
      </c>
      <c r="G71" s="306">
        <v>721.81666666666661</v>
      </c>
      <c r="H71" s="306">
        <v>755.81666666666661</v>
      </c>
      <c r="I71" s="306">
        <v>765.13333333333344</v>
      </c>
      <c r="J71" s="306">
        <v>772.81666666666661</v>
      </c>
      <c r="K71" s="305">
        <v>757.45</v>
      </c>
      <c r="L71" s="305">
        <v>740.45</v>
      </c>
      <c r="M71" s="305">
        <v>7.2317799999999997</v>
      </c>
      <c r="N71" s="1"/>
      <c r="O71" s="1"/>
    </row>
    <row r="72" spans="1:15" ht="12.75" customHeight="1">
      <c r="A72" s="30">
        <v>62</v>
      </c>
      <c r="B72" s="315" t="s">
        <v>71</v>
      </c>
      <c r="C72" s="305">
        <v>230.65</v>
      </c>
      <c r="D72" s="306">
        <v>231.65</v>
      </c>
      <c r="E72" s="306">
        <v>228</v>
      </c>
      <c r="F72" s="306">
        <v>225.35</v>
      </c>
      <c r="G72" s="306">
        <v>221.7</v>
      </c>
      <c r="H72" s="306">
        <v>234.3</v>
      </c>
      <c r="I72" s="306">
        <v>237.95000000000005</v>
      </c>
      <c r="J72" s="306">
        <v>240.60000000000002</v>
      </c>
      <c r="K72" s="305">
        <v>235.3</v>
      </c>
      <c r="L72" s="305">
        <v>229</v>
      </c>
      <c r="M72" s="305">
        <v>27.753879999999999</v>
      </c>
      <c r="N72" s="1"/>
      <c r="O72" s="1"/>
    </row>
    <row r="73" spans="1:15" ht="12.75" customHeight="1">
      <c r="A73" s="30">
        <v>63</v>
      </c>
      <c r="B73" s="315" t="s">
        <v>310</v>
      </c>
      <c r="C73" s="305">
        <v>1382.85</v>
      </c>
      <c r="D73" s="306">
        <v>1361.0666666666666</v>
      </c>
      <c r="E73" s="306">
        <v>1326.1333333333332</v>
      </c>
      <c r="F73" s="306">
        <v>1269.4166666666665</v>
      </c>
      <c r="G73" s="306">
        <v>1234.4833333333331</v>
      </c>
      <c r="H73" s="306">
        <v>1417.7833333333333</v>
      </c>
      <c r="I73" s="306">
        <v>1452.7166666666667</v>
      </c>
      <c r="J73" s="306">
        <v>1509.4333333333334</v>
      </c>
      <c r="K73" s="305">
        <v>1396</v>
      </c>
      <c r="L73" s="305">
        <v>1304.3499999999999</v>
      </c>
      <c r="M73" s="305">
        <v>1.53467</v>
      </c>
      <c r="N73" s="1"/>
      <c r="O73" s="1"/>
    </row>
    <row r="74" spans="1:15" ht="12.75" customHeight="1">
      <c r="A74" s="30">
        <v>64</v>
      </c>
      <c r="B74" s="315" t="s">
        <v>72</v>
      </c>
      <c r="C74" s="305">
        <v>605.20000000000005</v>
      </c>
      <c r="D74" s="306">
        <v>598.56666666666661</v>
      </c>
      <c r="E74" s="306">
        <v>587.48333333333323</v>
      </c>
      <c r="F74" s="306">
        <v>569.76666666666665</v>
      </c>
      <c r="G74" s="306">
        <v>558.68333333333328</v>
      </c>
      <c r="H74" s="306">
        <v>616.28333333333319</v>
      </c>
      <c r="I74" s="306">
        <v>627.36666666666667</v>
      </c>
      <c r="J74" s="306">
        <v>645.08333333333314</v>
      </c>
      <c r="K74" s="305">
        <v>609.65</v>
      </c>
      <c r="L74" s="305">
        <v>580.85</v>
      </c>
      <c r="M74" s="305">
        <v>12.06724</v>
      </c>
      <c r="N74" s="1"/>
      <c r="O74" s="1"/>
    </row>
    <row r="75" spans="1:15" ht="12.75" customHeight="1">
      <c r="A75" s="30">
        <v>65</v>
      </c>
      <c r="B75" s="315" t="s">
        <v>73</v>
      </c>
      <c r="C75" s="305">
        <v>685.25</v>
      </c>
      <c r="D75" s="306">
        <v>682.41666666666663</v>
      </c>
      <c r="E75" s="306">
        <v>676.43333333333328</v>
      </c>
      <c r="F75" s="306">
        <v>667.61666666666667</v>
      </c>
      <c r="G75" s="306">
        <v>661.63333333333333</v>
      </c>
      <c r="H75" s="306">
        <v>691.23333333333323</v>
      </c>
      <c r="I75" s="306">
        <v>697.21666666666658</v>
      </c>
      <c r="J75" s="306">
        <v>706.03333333333319</v>
      </c>
      <c r="K75" s="305">
        <v>688.4</v>
      </c>
      <c r="L75" s="305">
        <v>673.6</v>
      </c>
      <c r="M75" s="305">
        <v>7.8837099999999998</v>
      </c>
      <c r="N75" s="1"/>
      <c r="O75" s="1"/>
    </row>
    <row r="76" spans="1:15" ht="12.75" customHeight="1">
      <c r="A76" s="30">
        <v>66</v>
      </c>
      <c r="B76" s="315" t="s">
        <v>319</v>
      </c>
      <c r="C76" s="305">
        <v>12145.2</v>
      </c>
      <c r="D76" s="306">
        <v>12017.383333333333</v>
      </c>
      <c r="E76" s="306">
        <v>11804.766666666666</v>
      </c>
      <c r="F76" s="306">
        <v>11464.333333333334</v>
      </c>
      <c r="G76" s="306">
        <v>11251.716666666667</v>
      </c>
      <c r="H76" s="306">
        <v>12357.816666666666</v>
      </c>
      <c r="I76" s="306">
        <v>12570.433333333331</v>
      </c>
      <c r="J76" s="306">
        <v>12910.866666666665</v>
      </c>
      <c r="K76" s="305">
        <v>12230</v>
      </c>
      <c r="L76" s="305">
        <v>11676.95</v>
      </c>
      <c r="M76" s="305">
        <v>3.9239999999999997E-2</v>
      </c>
      <c r="N76" s="1"/>
      <c r="O76" s="1"/>
    </row>
    <row r="77" spans="1:15" ht="12.75" customHeight="1">
      <c r="A77" s="30">
        <v>67</v>
      </c>
      <c r="B77" s="315" t="s">
        <v>75</v>
      </c>
      <c r="C77" s="305">
        <v>699.05</v>
      </c>
      <c r="D77" s="306">
        <v>695.26666666666677</v>
      </c>
      <c r="E77" s="306">
        <v>686.78333333333353</v>
      </c>
      <c r="F77" s="306">
        <v>674.51666666666677</v>
      </c>
      <c r="G77" s="306">
        <v>666.03333333333353</v>
      </c>
      <c r="H77" s="306">
        <v>707.53333333333353</v>
      </c>
      <c r="I77" s="306">
        <v>716.01666666666688</v>
      </c>
      <c r="J77" s="306">
        <v>728.28333333333353</v>
      </c>
      <c r="K77" s="305">
        <v>703.75</v>
      </c>
      <c r="L77" s="305">
        <v>683</v>
      </c>
      <c r="M77" s="305">
        <v>46.750329999999998</v>
      </c>
      <c r="N77" s="1"/>
      <c r="O77" s="1"/>
    </row>
    <row r="78" spans="1:15" ht="12.75" customHeight="1">
      <c r="A78" s="30">
        <v>68</v>
      </c>
      <c r="B78" s="315" t="s">
        <v>76</v>
      </c>
      <c r="C78" s="305">
        <v>51.6</v>
      </c>
      <c r="D78" s="306">
        <v>51.65</v>
      </c>
      <c r="E78" s="306">
        <v>51.25</v>
      </c>
      <c r="F78" s="306">
        <v>50.9</v>
      </c>
      <c r="G78" s="306">
        <v>50.5</v>
      </c>
      <c r="H78" s="306">
        <v>52</v>
      </c>
      <c r="I78" s="306">
        <v>52.399999999999991</v>
      </c>
      <c r="J78" s="306">
        <v>52.75</v>
      </c>
      <c r="K78" s="305">
        <v>52.05</v>
      </c>
      <c r="L78" s="305">
        <v>51.3</v>
      </c>
      <c r="M78" s="305">
        <v>156.18484000000001</v>
      </c>
      <c r="N78" s="1"/>
      <c r="O78" s="1"/>
    </row>
    <row r="79" spans="1:15" ht="12.75" customHeight="1">
      <c r="A79" s="30">
        <v>69</v>
      </c>
      <c r="B79" s="315" t="s">
        <v>77</v>
      </c>
      <c r="C79" s="305">
        <v>334.05</v>
      </c>
      <c r="D79" s="306">
        <v>335.38333333333338</v>
      </c>
      <c r="E79" s="306">
        <v>330.66666666666674</v>
      </c>
      <c r="F79" s="306">
        <v>327.28333333333336</v>
      </c>
      <c r="G79" s="306">
        <v>322.56666666666672</v>
      </c>
      <c r="H79" s="306">
        <v>338.76666666666677</v>
      </c>
      <c r="I79" s="306">
        <v>343.48333333333335</v>
      </c>
      <c r="J79" s="306">
        <v>346.86666666666679</v>
      </c>
      <c r="K79" s="305">
        <v>340.1</v>
      </c>
      <c r="L79" s="305">
        <v>332</v>
      </c>
      <c r="M79" s="305">
        <v>15.202959999999999</v>
      </c>
      <c r="N79" s="1"/>
      <c r="O79" s="1"/>
    </row>
    <row r="80" spans="1:15" ht="12.75" customHeight="1">
      <c r="A80" s="30">
        <v>70</v>
      </c>
      <c r="B80" s="315" t="s">
        <v>320</v>
      </c>
      <c r="C80" s="305">
        <v>992.25</v>
      </c>
      <c r="D80" s="306">
        <v>997.48333333333323</v>
      </c>
      <c r="E80" s="306">
        <v>974.96666666666647</v>
      </c>
      <c r="F80" s="306">
        <v>957.68333333333328</v>
      </c>
      <c r="G80" s="306">
        <v>935.16666666666652</v>
      </c>
      <c r="H80" s="306">
        <v>1014.7666666666664</v>
      </c>
      <c r="I80" s="306">
        <v>1037.2833333333331</v>
      </c>
      <c r="J80" s="306">
        <v>1054.5666666666664</v>
      </c>
      <c r="K80" s="305">
        <v>1020</v>
      </c>
      <c r="L80" s="305">
        <v>980.2</v>
      </c>
      <c r="M80" s="305">
        <v>0.69850000000000001</v>
      </c>
      <c r="N80" s="1"/>
      <c r="O80" s="1"/>
    </row>
    <row r="81" spans="1:15" ht="12.75" customHeight="1">
      <c r="A81" s="30">
        <v>71</v>
      </c>
      <c r="B81" s="315" t="s">
        <v>322</v>
      </c>
      <c r="C81" s="305">
        <v>7472.4</v>
      </c>
      <c r="D81" s="306">
        <v>7495.8</v>
      </c>
      <c r="E81" s="306">
        <v>7391.6</v>
      </c>
      <c r="F81" s="306">
        <v>7310.8</v>
      </c>
      <c r="G81" s="306">
        <v>7206.6</v>
      </c>
      <c r="H81" s="306">
        <v>7576.6</v>
      </c>
      <c r="I81" s="306">
        <v>7680.7999999999993</v>
      </c>
      <c r="J81" s="306">
        <v>7761.6</v>
      </c>
      <c r="K81" s="305">
        <v>7600</v>
      </c>
      <c r="L81" s="305">
        <v>7415</v>
      </c>
      <c r="M81" s="305">
        <v>0.16736000000000001</v>
      </c>
      <c r="N81" s="1"/>
      <c r="O81" s="1"/>
    </row>
    <row r="82" spans="1:15" ht="12.75" customHeight="1">
      <c r="A82" s="30">
        <v>72</v>
      </c>
      <c r="B82" s="315" t="s">
        <v>323</v>
      </c>
      <c r="C82" s="305">
        <v>1003.65</v>
      </c>
      <c r="D82" s="306">
        <v>1002.3000000000001</v>
      </c>
      <c r="E82" s="306">
        <v>984.60000000000014</v>
      </c>
      <c r="F82" s="306">
        <v>965.55000000000007</v>
      </c>
      <c r="G82" s="306">
        <v>947.85000000000014</v>
      </c>
      <c r="H82" s="306">
        <v>1021.3500000000001</v>
      </c>
      <c r="I82" s="306">
        <v>1039.0500000000002</v>
      </c>
      <c r="J82" s="306">
        <v>1058.1000000000001</v>
      </c>
      <c r="K82" s="305">
        <v>1020</v>
      </c>
      <c r="L82" s="305">
        <v>983.25</v>
      </c>
      <c r="M82" s="305">
        <v>0.42909000000000003</v>
      </c>
      <c r="N82" s="1"/>
      <c r="O82" s="1"/>
    </row>
    <row r="83" spans="1:15" ht="12.75" customHeight="1">
      <c r="A83" s="30">
        <v>73</v>
      </c>
      <c r="B83" s="315" t="s">
        <v>78</v>
      </c>
      <c r="C83" s="305">
        <v>14436.75</v>
      </c>
      <c r="D83" s="306">
        <v>14405.916666666666</v>
      </c>
      <c r="E83" s="306">
        <v>14286.883333333331</v>
      </c>
      <c r="F83" s="306">
        <v>14137.016666666665</v>
      </c>
      <c r="G83" s="306">
        <v>14017.98333333333</v>
      </c>
      <c r="H83" s="306">
        <v>14555.783333333333</v>
      </c>
      <c r="I83" s="306">
        <v>14674.816666666669</v>
      </c>
      <c r="J83" s="306">
        <v>14824.683333333334</v>
      </c>
      <c r="K83" s="305">
        <v>14524.95</v>
      </c>
      <c r="L83" s="305">
        <v>14256.05</v>
      </c>
      <c r="M83" s="305">
        <v>0.13313</v>
      </c>
      <c r="N83" s="1"/>
      <c r="O83" s="1"/>
    </row>
    <row r="84" spans="1:15" ht="12.75" customHeight="1">
      <c r="A84" s="30">
        <v>74</v>
      </c>
      <c r="B84" s="315" t="s">
        <v>80</v>
      </c>
      <c r="C84" s="305">
        <v>329.15</v>
      </c>
      <c r="D84" s="306">
        <v>327.31666666666666</v>
      </c>
      <c r="E84" s="306">
        <v>323.83333333333331</v>
      </c>
      <c r="F84" s="306">
        <v>318.51666666666665</v>
      </c>
      <c r="G84" s="306">
        <v>315.0333333333333</v>
      </c>
      <c r="H84" s="306">
        <v>332.63333333333333</v>
      </c>
      <c r="I84" s="306">
        <v>336.11666666666667</v>
      </c>
      <c r="J84" s="306">
        <v>341.43333333333334</v>
      </c>
      <c r="K84" s="305">
        <v>330.8</v>
      </c>
      <c r="L84" s="305">
        <v>322</v>
      </c>
      <c r="M84" s="305">
        <v>35.50508</v>
      </c>
      <c r="N84" s="1"/>
      <c r="O84" s="1"/>
    </row>
    <row r="85" spans="1:15" ht="12.75" customHeight="1">
      <c r="A85" s="30">
        <v>75</v>
      </c>
      <c r="B85" s="315" t="s">
        <v>324</v>
      </c>
      <c r="C85" s="305">
        <v>457.85</v>
      </c>
      <c r="D85" s="306">
        <v>453.61666666666662</v>
      </c>
      <c r="E85" s="306">
        <v>447.23333333333323</v>
      </c>
      <c r="F85" s="306">
        <v>436.61666666666662</v>
      </c>
      <c r="G85" s="306">
        <v>430.23333333333323</v>
      </c>
      <c r="H85" s="306">
        <v>464.23333333333323</v>
      </c>
      <c r="I85" s="306">
        <v>470.61666666666656</v>
      </c>
      <c r="J85" s="306">
        <v>481.23333333333323</v>
      </c>
      <c r="K85" s="305">
        <v>460</v>
      </c>
      <c r="L85" s="305">
        <v>443</v>
      </c>
      <c r="M85" s="305">
        <v>1.0095700000000001</v>
      </c>
      <c r="N85" s="1"/>
      <c r="O85" s="1"/>
    </row>
    <row r="86" spans="1:15" ht="12.75" customHeight="1">
      <c r="A86" s="30">
        <v>76</v>
      </c>
      <c r="B86" s="315" t="s">
        <v>81</v>
      </c>
      <c r="C86" s="305">
        <v>3576.25</v>
      </c>
      <c r="D86" s="306">
        <v>3578.5</v>
      </c>
      <c r="E86" s="306">
        <v>3539.35</v>
      </c>
      <c r="F86" s="306">
        <v>3502.45</v>
      </c>
      <c r="G86" s="306">
        <v>3463.2999999999997</v>
      </c>
      <c r="H86" s="306">
        <v>3615.4</v>
      </c>
      <c r="I86" s="306">
        <v>3654.5499999999997</v>
      </c>
      <c r="J86" s="306">
        <v>3691.4500000000003</v>
      </c>
      <c r="K86" s="305">
        <v>3617.65</v>
      </c>
      <c r="L86" s="305">
        <v>3541.6</v>
      </c>
      <c r="M86" s="305">
        <v>2.1349499999999999</v>
      </c>
      <c r="N86" s="1"/>
      <c r="O86" s="1"/>
    </row>
    <row r="87" spans="1:15" ht="12.75" customHeight="1">
      <c r="A87" s="30">
        <v>77</v>
      </c>
      <c r="B87" s="315" t="s">
        <v>311</v>
      </c>
      <c r="C87" s="305">
        <v>689</v>
      </c>
      <c r="D87" s="306">
        <v>687.2833333333333</v>
      </c>
      <c r="E87" s="306">
        <v>677.71666666666658</v>
      </c>
      <c r="F87" s="306">
        <v>666.43333333333328</v>
      </c>
      <c r="G87" s="306">
        <v>656.86666666666656</v>
      </c>
      <c r="H87" s="306">
        <v>698.56666666666661</v>
      </c>
      <c r="I87" s="306">
        <v>708.13333333333321</v>
      </c>
      <c r="J87" s="306">
        <v>719.41666666666663</v>
      </c>
      <c r="K87" s="305">
        <v>696.85</v>
      </c>
      <c r="L87" s="305">
        <v>676</v>
      </c>
      <c r="M87" s="305">
        <v>8.9021799999999995</v>
      </c>
      <c r="N87" s="1"/>
      <c r="O87" s="1"/>
    </row>
    <row r="88" spans="1:15" ht="12.75" customHeight="1">
      <c r="A88" s="30">
        <v>78</v>
      </c>
      <c r="B88" s="315" t="s">
        <v>321</v>
      </c>
      <c r="C88" s="305">
        <v>373.2</v>
      </c>
      <c r="D88" s="306">
        <v>372.01666666666665</v>
      </c>
      <c r="E88" s="306">
        <v>367.58333333333331</v>
      </c>
      <c r="F88" s="306">
        <v>361.96666666666664</v>
      </c>
      <c r="G88" s="306">
        <v>357.5333333333333</v>
      </c>
      <c r="H88" s="306">
        <v>377.63333333333333</v>
      </c>
      <c r="I88" s="306">
        <v>382.06666666666672</v>
      </c>
      <c r="J88" s="306">
        <v>387.68333333333334</v>
      </c>
      <c r="K88" s="305">
        <v>376.45</v>
      </c>
      <c r="L88" s="305">
        <v>366.4</v>
      </c>
      <c r="M88" s="305">
        <v>17.163360000000001</v>
      </c>
      <c r="N88" s="1"/>
      <c r="O88" s="1"/>
    </row>
    <row r="89" spans="1:15" ht="12.75" customHeight="1">
      <c r="A89" s="30">
        <v>79</v>
      </c>
      <c r="B89" s="315" t="s">
        <v>412</v>
      </c>
      <c r="C89" s="305">
        <v>673.85</v>
      </c>
      <c r="D89" s="306">
        <v>661.08333333333337</v>
      </c>
      <c r="E89" s="306">
        <v>643.36666666666679</v>
      </c>
      <c r="F89" s="306">
        <v>612.88333333333344</v>
      </c>
      <c r="G89" s="306">
        <v>595.16666666666686</v>
      </c>
      <c r="H89" s="306">
        <v>691.56666666666672</v>
      </c>
      <c r="I89" s="306">
        <v>709.28333333333319</v>
      </c>
      <c r="J89" s="306">
        <v>739.76666666666665</v>
      </c>
      <c r="K89" s="305">
        <v>678.8</v>
      </c>
      <c r="L89" s="305">
        <v>630.6</v>
      </c>
      <c r="M89" s="305">
        <v>13.40188</v>
      </c>
      <c r="N89" s="1"/>
      <c r="O89" s="1"/>
    </row>
    <row r="90" spans="1:15" ht="12.75" customHeight="1">
      <c r="A90" s="30">
        <v>80</v>
      </c>
      <c r="B90" s="315" t="s">
        <v>342</v>
      </c>
      <c r="C90" s="305">
        <v>2126.9499999999998</v>
      </c>
      <c r="D90" s="306">
        <v>2120.15</v>
      </c>
      <c r="E90" s="306">
        <v>2101.8000000000002</v>
      </c>
      <c r="F90" s="306">
        <v>2076.65</v>
      </c>
      <c r="G90" s="306">
        <v>2058.3000000000002</v>
      </c>
      <c r="H90" s="306">
        <v>2145.3000000000002</v>
      </c>
      <c r="I90" s="306">
        <v>2163.6499999999996</v>
      </c>
      <c r="J90" s="306">
        <v>2188.8000000000002</v>
      </c>
      <c r="K90" s="305">
        <v>2138.5</v>
      </c>
      <c r="L90" s="305">
        <v>2095</v>
      </c>
      <c r="M90" s="305">
        <v>1.3694500000000001</v>
      </c>
      <c r="N90" s="1"/>
      <c r="O90" s="1"/>
    </row>
    <row r="91" spans="1:15" ht="12.75" customHeight="1">
      <c r="A91" s="30">
        <v>81</v>
      </c>
      <c r="B91" s="315" t="s">
        <v>82</v>
      </c>
      <c r="C91" s="305">
        <v>209</v>
      </c>
      <c r="D91" s="306">
        <v>206.4</v>
      </c>
      <c r="E91" s="306">
        <v>203.10000000000002</v>
      </c>
      <c r="F91" s="306">
        <v>197.20000000000002</v>
      </c>
      <c r="G91" s="306">
        <v>193.90000000000003</v>
      </c>
      <c r="H91" s="306">
        <v>212.3</v>
      </c>
      <c r="I91" s="306">
        <v>215.60000000000002</v>
      </c>
      <c r="J91" s="306">
        <v>221.5</v>
      </c>
      <c r="K91" s="305">
        <v>209.7</v>
      </c>
      <c r="L91" s="305">
        <v>200.5</v>
      </c>
      <c r="M91" s="305">
        <v>130.31523000000001</v>
      </c>
      <c r="N91" s="1"/>
      <c r="O91" s="1"/>
    </row>
    <row r="92" spans="1:15" ht="12.75" customHeight="1">
      <c r="A92" s="30">
        <v>82</v>
      </c>
      <c r="B92" s="315" t="s">
        <v>328</v>
      </c>
      <c r="C92" s="305">
        <v>479.05</v>
      </c>
      <c r="D92" s="306">
        <v>477.06666666666666</v>
      </c>
      <c r="E92" s="306">
        <v>470.5333333333333</v>
      </c>
      <c r="F92" s="306">
        <v>462.01666666666665</v>
      </c>
      <c r="G92" s="306">
        <v>455.48333333333329</v>
      </c>
      <c r="H92" s="306">
        <v>485.58333333333331</v>
      </c>
      <c r="I92" s="306">
        <v>492.11666666666673</v>
      </c>
      <c r="J92" s="306">
        <v>500.63333333333333</v>
      </c>
      <c r="K92" s="305">
        <v>483.6</v>
      </c>
      <c r="L92" s="305">
        <v>468.55</v>
      </c>
      <c r="M92" s="305">
        <v>3.4706600000000001</v>
      </c>
      <c r="N92" s="1"/>
      <c r="O92" s="1"/>
    </row>
    <row r="93" spans="1:15" ht="12.75" customHeight="1">
      <c r="A93" s="30">
        <v>83</v>
      </c>
      <c r="B93" s="315" t="s">
        <v>329</v>
      </c>
      <c r="C93" s="305">
        <v>756.95</v>
      </c>
      <c r="D93" s="306">
        <v>753.23333333333346</v>
      </c>
      <c r="E93" s="306">
        <v>739.3666666666669</v>
      </c>
      <c r="F93" s="306">
        <v>721.78333333333342</v>
      </c>
      <c r="G93" s="306">
        <v>707.91666666666686</v>
      </c>
      <c r="H93" s="306">
        <v>770.81666666666695</v>
      </c>
      <c r="I93" s="306">
        <v>784.68333333333351</v>
      </c>
      <c r="J93" s="306">
        <v>802.26666666666699</v>
      </c>
      <c r="K93" s="305">
        <v>767.1</v>
      </c>
      <c r="L93" s="305">
        <v>735.65</v>
      </c>
      <c r="M93" s="305">
        <v>0.89180999999999999</v>
      </c>
      <c r="N93" s="1"/>
      <c r="O93" s="1"/>
    </row>
    <row r="94" spans="1:15" ht="12.75" customHeight="1">
      <c r="A94" s="30">
        <v>84</v>
      </c>
      <c r="B94" s="315" t="s">
        <v>331</v>
      </c>
      <c r="C94" s="305">
        <v>708.2</v>
      </c>
      <c r="D94" s="306">
        <v>708.2833333333333</v>
      </c>
      <c r="E94" s="306">
        <v>696.56666666666661</v>
      </c>
      <c r="F94" s="306">
        <v>684.93333333333328</v>
      </c>
      <c r="G94" s="306">
        <v>673.21666666666658</v>
      </c>
      <c r="H94" s="306">
        <v>719.91666666666663</v>
      </c>
      <c r="I94" s="306">
        <v>731.63333333333333</v>
      </c>
      <c r="J94" s="306">
        <v>743.26666666666665</v>
      </c>
      <c r="K94" s="305">
        <v>720</v>
      </c>
      <c r="L94" s="305">
        <v>696.65</v>
      </c>
      <c r="M94" s="305">
        <v>0.51032</v>
      </c>
      <c r="N94" s="1"/>
      <c r="O94" s="1"/>
    </row>
    <row r="95" spans="1:15" ht="12.75" customHeight="1">
      <c r="A95" s="30">
        <v>85</v>
      </c>
      <c r="B95" s="315" t="s">
        <v>249</v>
      </c>
      <c r="C95" s="305">
        <v>108.5</v>
      </c>
      <c r="D95" s="306">
        <v>108.46666666666665</v>
      </c>
      <c r="E95" s="306">
        <v>107.68333333333331</v>
      </c>
      <c r="F95" s="306">
        <v>106.86666666666666</v>
      </c>
      <c r="G95" s="306">
        <v>106.08333333333331</v>
      </c>
      <c r="H95" s="306">
        <v>109.2833333333333</v>
      </c>
      <c r="I95" s="306">
        <v>110.06666666666663</v>
      </c>
      <c r="J95" s="306">
        <v>110.8833333333333</v>
      </c>
      <c r="K95" s="305">
        <v>109.25</v>
      </c>
      <c r="L95" s="305">
        <v>107.65</v>
      </c>
      <c r="M95" s="305">
        <v>4.2139899999999999</v>
      </c>
      <c r="N95" s="1"/>
      <c r="O95" s="1"/>
    </row>
    <row r="96" spans="1:15" ht="12.75" customHeight="1">
      <c r="A96" s="30">
        <v>86</v>
      </c>
      <c r="B96" s="315" t="s">
        <v>325</v>
      </c>
      <c r="C96" s="305">
        <v>357.85</v>
      </c>
      <c r="D96" s="306">
        <v>354.66666666666669</v>
      </c>
      <c r="E96" s="306">
        <v>346.33333333333337</v>
      </c>
      <c r="F96" s="306">
        <v>334.81666666666666</v>
      </c>
      <c r="G96" s="306">
        <v>326.48333333333335</v>
      </c>
      <c r="H96" s="306">
        <v>366.18333333333339</v>
      </c>
      <c r="I96" s="306">
        <v>374.51666666666677</v>
      </c>
      <c r="J96" s="306">
        <v>386.03333333333342</v>
      </c>
      <c r="K96" s="305">
        <v>363</v>
      </c>
      <c r="L96" s="305">
        <v>343.15</v>
      </c>
      <c r="M96" s="305">
        <v>4.4231699999999998</v>
      </c>
      <c r="N96" s="1"/>
      <c r="O96" s="1"/>
    </row>
    <row r="97" spans="1:15" ht="12.75" customHeight="1">
      <c r="A97" s="30">
        <v>87</v>
      </c>
      <c r="B97" s="315" t="s">
        <v>334</v>
      </c>
      <c r="C97" s="305">
        <v>1123.05</v>
      </c>
      <c r="D97" s="306">
        <v>1115.5333333333335</v>
      </c>
      <c r="E97" s="306">
        <v>1103.0666666666671</v>
      </c>
      <c r="F97" s="306">
        <v>1083.0833333333335</v>
      </c>
      <c r="G97" s="306">
        <v>1070.616666666667</v>
      </c>
      <c r="H97" s="306">
        <v>1135.5166666666671</v>
      </c>
      <c r="I97" s="306">
        <v>1147.9833333333338</v>
      </c>
      <c r="J97" s="306">
        <v>1167.9666666666672</v>
      </c>
      <c r="K97" s="305">
        <v>1128</v>
      </c>
      <c r="L97" s="305">
        <v>1095.55</v>
      </c>
      <c r="M97" s="305">
        <v>3.9094899999999999</v>
      </c>
      <c r="N97" s="1"/>
      <c r="O97" s="1"/>
    </row>
    <row r="98" spans="1:15" ht="12.75" customHeight="1">
      <c r="A98" s="30">
        <v>88</v>
      </c>
      <c r="B98" s="315" t="s">
        <v>332</v>
      </c>
      <c r="C98" s="305">
        <v>1028.25</v>
      </c>
      <c r="D98" s="306">
        <v>1026.6000000000001</v>
      </c>
      <c r="E98" s="306">
        <v>1015.2000000000003</v>
      </c>
      <c r="F98" s="306">
        <v>1002.1500000000001</v>
      </c>
      <c r="G98" s="306">
        <v>990.75000000000023</v>
      </c>
      <c r="H98" s="306">
        <v>1039.6500000000003</v>
      </c>
      <c r="I98" s="306">
        <v>1051.0500000000004</v>
      </c>
      <c r="J98" s="306">
        <v>1064.1000000000004</v>
      </c>
      <c r="K98" s="305">
        <v>1038</v>
      </c>
      <c r="L98" s="305">
        <v>1013.55</v>
      </c>
      <c r="M98" s="305">
        <v>0.53356999999999999</v>
      </c>
      <c r="N98" s="1"/>
      <c r="O98" s="1"/>
    </row>
    <row r="99" spans="1:15" ht="12.75" customHeight="1">
      <c r="A99" s="30">
        <v>89</v>
      </c>
      <c r="B99" s="315" t="s">
        <v>333</v>
      </c>
      <c r="C99" s="305">
        <v>18.899999999999999</v>
      </c>
      <c r="D99" s="306">
        <v>18.716666666666669</v>
      </c>
      <c r="E99" s="306">
        <v>18.383333333333336</v>
      </c>
      <c r="F99" s="306">
        <v>17.866666666666667</v>
      </c>
      <c r="G99" s="306">
        <v>17.533333333333335</v>
      </c>
      <c r="H99" s="306">
        <v>19.233333333333338</v>
      </c>
      <c r="I99" s="306">
        <v>19.566666666666666</v>
      </c>
      <c r="J99" s="306">
        <v>20.083333333333339</v>
      </c>
      <c r="K99" s="305">
        <v>19.05</v>
      </c>
      <c r="L99" s="305">
        <v>18.2</v>
      </c>
      <c r="M99" s="305">
        <v>45.79063</v>
      </c>
      <c r="N99" s="1"/>
      <c r="O99" s="1"/>
    </row>
    <row r="100" spans="1:15" ht="12.75" customHeight="1">
      <c r="A100" s="30">
        <v>90</v>
      </c>
      <c r="B100" s="315" t="s">
        <v>335</v>
      </c>
      <c r="C100" s="305">
        <v>536.65</v>
      </c>
      <c r="D100" s="306">
        <v>539.30000000000007</v>
      </c>
      <c r="E100" s="306">
        <v>527.60000000000014</v>
      </c>
      <c r="F100" s="306">
        <v>518.55000000000007</v>
      </c>
      <c r="G100" s="306">
        <v>506.85000000000014</v>
      </c>
      <c r="H100" s="306">
        <v>548.35000000000014</v>
      </c>
      <c r="I100" s="306">
        <v>560.05000000000018</v>
      </c>
      <c r="J100" s="306">
        <v>569.10000000000014</v>
      </c>
      <c r="K100" s="305">
        <v>551</v>
      </c>
      <c r="L100" s="305">
        <v>530.25</v>
      </c>
      <c r="M100" s="305">
        <v>0.92834000000000005</v>
      </c>
      <c r="N100" s="1"/>
      <c r="O100" s="1"/>
    </row>
    <row r="101" spans="1:15" ht="12.75" customHeight="1">
      <c r="A101" s="30">
        <v>91</v>
      </c>
      <c r="B101" s="315" t="s">
        <v>336</v>
      </c>
      <c r="C101" s="305">
        <v>742.5</v>
      </c>
      <c r="D101" s="306">
        <v>744.15</v>
      </c>
      <c r="E101" s="306">
        <v>734.44999999999993</v>
      </c>
      <c r="F101" s="306">
        <v>726.4</v>
      </c>
      <c r="G101" s="306">
        <v>716.69999999999993</v>
      </c>
      <c r="H101" s="306">
        <v>752.19999999999993</v>
      </c>
      <c r="I101" s="306">
        <v>761.9</v>
      </c>
      <c r="J101" s="306">
        <v>769.94999999999993</v>
      </c>
      <c r="K101" s="305">
        <v>753.85</v>
      </c>
      <c r="L101" s="305">
        <v>736.1</v>
      </c>
      <c r="M101" s="305">
        <v>1.3260000000000001</v>
      </c>
      <c r="N101" s="1"/>
      <c r="O101" s="1"/>
    </row>
    <row r="102" spans="1:15" ht="12.75" customHeight="1">
      <c r="A102" s="30">
        <v>92</v>
      </c>
      <c r="B102" s="315" t="s">
        <v>337</v>
      </c>
      <c r="C102" s="305">
        <v>4207.8</v>
      </c>
      <c r="D102" s="306">
        <v>4178.083333333333</v>
      </c>
      <c r="E102" s="306">
        <v>4106.1666666666661</v>
      </c>
      <c r="F102" s="306">
        <v>4004.5333333333328</v>
      </c>
      <c r="G102" s="306">
        <v>3932.6166666666659</v>
      </c>
      <c r="H102" s="306">
        <v>4279.7166666666662</v>
      </c>
      <c r="I102" s="306">
        <v>4351.6333333333323</v>
      </c>
      <c r="J102" s="306">
        <v>4453.2666666666664</v>
      </c>
      <c r="K102" s="305">
        <v>4250</v>
      </c>
      <c r="L102" s="305">
        <v>4076.45</v>
      </c>
      <c r="M102" s="305">
        <v>7.6960000000000001E-2</v>
      </c>
      <c r="N102" s="1"/>
      <c r="O102" s="1"/>
    </row>
    <row r="103" spans="1:15" ht="12.75" customHeight="1">
      <c r="A103" s="30">
        <v>93</v>
      </c>
      <c r="B103" s="315" t="s">
        <v>248</v>
      </c>
      <c r="C103" s="305">
        <v>77.7</v>
      </c>
      <c r="D103" s="306">
        <v>78.300000000000011</v>
      </c>
      <c r="E103" s="306">
        <v>76.950000000000017</v>
      </c>
      <c r="F103" s="306">
        <v>76.2</v>
      </c>
      <c r="G103" s="306">
        <v>74.850000000000009</v>
      </c>
      <c r="H103" s="306">
        <v>79.050000000000026</v>
      </c>
      <c r="I103" s="306">
        <v>80.40000000000002</v>
      </c>
      <c r="J103" s="306">
        <v>81.150000000000034</v>
      </c>
      <c r="K103" s="305">
        <v>79.650000000000006</v>
      </c>
      <c r="L103" s="305">
        <v>77.55</v>
      </c>
      <c r="M103" s="305">
        <v>15.000529999999999</v>
      </c>
      <c r="N103" s="1"/>
      <c r="O103" s="1"/>
    </row>
    <row r="104" spans="1:15" ht="12.75" customHeight="1">
      <c r="A104" s="30">
        <v>94</v>
      </c>
      <c r="B104" s="315" t="s">
        <v>330</v>
      </c>
      <c r="C104" s="305">
        <v>644.75</v>
      </c>
      <c r="D104" s="306">
        <v>642.33333333333337</v>
      </c>
      <c r="E104" s="306">
        <v>633.56666666666672</v>
      </c>
      <c r="F104" s="306">
        <v>622.38333333333333</v>
      </c>
      <c r="G104" s="306">
        <v>613.61666666666667</v>
      </c>
      <c r="H104" s="306">
        <v>653.51666666666677</v>
      </c>
      <c r="I104" s="306">
        <v>662.28333333333342</v>
      </c>
      <c r="J104" s="306">
        <v>673.46666666666681</v>
      </c>
      <c r="K104" s="305">
        <v>651.1</v>
      </c>
      <c r="L104" s="305">
        <v>631.15</v>
      </c>
      <c r="M104" s="305">
        <v>0.23285</v>
      </c>
      <c r="N104" s="1"/>
      <c r="O104" s="1"/>
    </row>
    <row r="105" spans="1:15" ht="12.75" customHeight="1">
      <c r="A105" s="30">
        <v>95</v>
      </c>
      <c r="B105" s="315" t="s">
        <v>827</v>
      </c>
      <c r="C105" s="305">
        <v>176.45</v>
      </c>
      <c r="D105" s="306">
        <v>175.08333333333334</v>
      </c>
      <c r="E105" s="306">
        <v>172.2166666666667</v>
      </c>
      <c r="F105" s="306">
        <v>167.98333333333335</v>
      </c>
      <c r="G105" s="306">
        <v>165.1166666666667</v>
      </c>
      <c r="H105" s="306">
        <v>179.31666666666669</v>
      </c>
      <c r="I105" s="306">
        <v>182.18333333333331</v>
      </c>
      <c r="J105" s="306">
        <v>186.41666666666669</v>
      </c>
      <c r="K105" s="305">
        <v>177.95</v>
      </c>
      <c r="L105" s="305">
        <v>170.85</v>
      </c>
      <c r="M105" s="305">
        <v>10.024380000000001</v>
      </c>
      <c r="N105" s="1"/>
      <c r="O105" s="1"/>
    </row>
    <row r="106" spans="1:15" ht="12.75" customHeight="1">
      <c r="A106" s="30">
        <v>96</v>
      </c>
      <c r="B106" s="315" t="s">
        <v>338</v>
      </c>
      <c r="C106" s="305">
        <v>297.14999999999998</v>
      </c>
      <c r="D106" s="306">
        <v>297.43333333333334</v>
      </c>
      <c r="E106" s="306">
        <v>293.31666666666666</v>
      </c>
      <c r="F106" s="306">
        <v>289.48333333333335</v>
      </c>
      <c r="G106" s="306">
        <v>285.36666666666667</v>
      </c>
      <c r="H106" s="306">
        <v>301.26666666666665</v>
      </c>
      <c r="I106" s="306">
        <v>305.38333333333333</v>
      </c>
      <c r="J106" s="306">
        <v>309.21666666666664</v>
      </c>
      <c r="K106" s="305">
        <v>301.55</v>
      </c>
      <c r="L106" s="305">
        <v>293.60000000000002</v>
      </c>
      <c r="M106" s="305">
        <v>1.45309</v>
      </c>
      <c r="N106" s="1"/>
      <c r="O106" s="1"/>
    </row>
    <row r="107" spans="1:15" ht="12.75" customHeight="1">
      <c r="A107" s="30">
        <v>97</v>
      </c>
      <c r="B107" s="315" t="s">
        <v>339</v>
      </c>
      <c r="C107" s="305">
        <v>361.15</v>
      </c>
      <c r="D107" s="306">
        <v>359.66666666666669</v>
      </c>
      <c r="E107" s="306">
        <v>356.48333333333335</v>
      </c>
      <c r="F107" s="306">
        <v>351.81666666666666</v>
      </c>
      <c r="G107" s="306">
        <v>348.63333333333333</v>
      </c>
      <c r="H107" s="306">
        <v>364.33333333333337</v>
      </c>
      <c r="I107" s="306">
        <v>367.51666666666665</v>
      </c>
      <c r="J107" s="306">
        <v>372.18333333333339</v>
      </c>
      <c r="K107" s="305">
        <v>362.85</v>
      </c>
      <c r="L107" s="305">
        <v>355</v>
      </c>
      <c r="M107" s="305">
        <v>14.20552</v>
      </c>
      <c r="N107" s="1"/>
      <c r="O107" s="1"/>
    </row>
    <row r="108" spans="1:15" ht="12.75" customHeight="1">
      <c r="A108" s="30">
        <v>98</v>
      </c>
      <c r="B108" s="315" t="s">
        <v>83</v>
      </c>
      <c r="C108" s="305">
        <v>676.6</v>
      </c>
      <c r="D108" s="306">
        <v>672.16666666666663</v>
      </c>
      <c r="E108" s="306">
        <v>665.43333333333328</v>
      </c>
      <c r="F108" s="306">
        <v>654.26666666666665</v>
      </c>
      <c r="G108" s="306">
        <v>647.5333333333333</v>
      </c>
      <c r="H108" s="306">
        <v>683.33333333333326</v>
      </c>
      <c r="I108" s="306">
        <v>690.06666666666661</v>
      </c>
      <c r="J108" s="306">
        <v>701.23333333333323</v>
      </c>
      <c r="K108" s="305">
        <v>678.9</v>
      </c>
      <c r="L108" s="305">
        <v>661</v>
      </c>
      <c r="M108" s="305">
        <v>15.18848</v>
      </c>
      <c r="N108" s="1"/>
      <c r="O108" s="1"/>
    </row>
    <row r="109" spans="1:15" ht="12.75" customHeight="1">
      <c r="A109" s="30">
        <v>99</v>
      </c>
      <c r="B109" s="315" t="s">
        <v>340</v>
      </c>
      <c r="C109" s="305">
        <v>624.65</v>
      </c>
      <c r="D109" s="306">
        <v>626.06666666666672</v>
      </c>
      <c r="E109" s="306">
        <v>621.13333333333344</v>
      </c>
      <c r="F109" s="306">
        <v>617.61666666666667</v>
      </c>
      <c r="G109" s="306">
        <v>612.68333333333339</v>
      </c>
      <c r="H109" s="306">
        <v>629.58333333333348</v>
      </c>
      <c r="I109" s="306">
        <v>634.51666666666665</v>
      </c>
      <c r="J109" s="306">
        <v>638.03333333333353</v>
      </c>
      <c r="K109" s="305">
        <v>631</v>
      </c>
      <c r="L109" s="305">
        <v>622.54999999999995</v>
      </c>
      <c r="M109" s="305">
        <v>0.19184000000000001</v>
      </c>
      <c r="N109" s="1"/>
      <c r="O109" s="1"/>
    </row>
    <row r="110" spans="1:15" ht="12.75" customHeight="1">
      <c r="A110" s="30">
        <v>100</v>
      </c>
      <c r="B110" s="315" t="s">
        <v>84</v>
      </c>
      <c r="C110" s="305">
        <v>986.8</v>
      </c>
      <c r="D110" s="306">
        <v>982.26666666666677</v>
      </c>
      <c r="E110" s="306">
        <v>972.53333333333353</v>
      </c>
      <c r="F110" s="306">
        <v>958.26666666666677</v>
      </c>
      <c r="G110" s="306">
        <v>948.53333333333353</v>
      </c>
      <c r="H110" s="306">
        <v>996.53333333333353</v>
      </c>
      <c r="I110" s="306">
        <v>1006.2666666666669</v>
      </c>
      <c r="J110" s="306">
        <v>1020.5333333333335</v>
      </c>
      <c r="K110" s="305">
        <v>992</v>
      </c>
      <c r="L110" s="305">
        <v>968</v>
      </c>
      <c r="M110" s="305">
        <v>21.71285</v>
      </c>
      <c r="N110" s="1"/>
      <c r="O110" s="1"/>
    </row>
    <row r="111" spans="1:15" ht="12.75" customHeight="1">
      <c r="A111" s="30">
        <v>101</v>
      </c>
      <c r="B111" s="315" t="s">
        <v>85</v>
      </c>
      <c r="C111" s="305">
        <v>187.2</v>
      </c>
      <c r="D111" s="306">
        <v>185.88333333333335</v>
      </c>
      <c r="E111" s="306">
        <v>183.8666666666667</v>
      </c>
      <c r="F111" s="306">
        <v>180.53333333333336</v>
      </c>
      <c r="G111" s="306">
        <v>178.51666666666671</v>
      </c>
      <c r="H111" s="306">
        <v>189.2166666666667</v>
      </c>
      <c r="I111" s="306">
        <v>191.23333333333335</v>
      </c>
      <c r="J111" s="306">
        <v>194.56666666666669</v>
      </c>
      <c r="K111" s="305">
        <v>187.9</v>
      </c>
      <c r="L111" s="305">
        <v>182.55</v>
      </c>
      <c r="M111" s="305">
        <v>105.77525</v>
      </c>
      <c r="N111" s="1"/>
      <c r="O111" s="1"/>
    </row>
    <row r="112" spans="1:15" ht="12.75" customHeight="1">
      <c r="A112" s="30">
        <v>102</v>
      </c>
      <c r="B112" s="315" t="s">
        <v>341</v>
      </c>
      <c r="C112" s="305">
        <v>326.75</v>
      </c>
      <c r="D112" s="306">
        <v>326.31666666666666</v>
      </c>
      <c r="E112" s="306">
        <v>323.63333333333333</v>
      </c>
      <c r="F112" s="306">
        <v>320.51666666666665</v>
      </c>
      <c r="G112" s="306">
        <v>317.83333333333331</v>
      </c>
      <c r="H112" s="306">
        <v>329.43333333333334</v>
      </c>
      <c r="I112" s="306">
        <v>332.11666666666662</v>
      </c>
      <c r="J112" s="306">
        <v>335.23333333333335</v>
      </c>
      <c r="K112" s="305">
        <v>329</v>
      </c>
      <c r="L112" s="305">
        <v>323.2</v>
      </c>
      <c r="M112" s="305">
        <v>1.38947</v>
      </c>
      <c r="N112" s="1"/>
      <c r="O112" s="1"/>
    </row>
    <row r="113" spans="1:15" ht="12.75" customHeight="1">
      <c r="A113" s="30">
        <v>103</v>
      </c>
      <c r="B113" s="315" t="s">
        <v>87</v>
      </c>
      <c r="C113" s="305">
        <v>3898.3</v>
      </c>
      <c r="D113" s="306">
        <v>3855.2833333333333</v>
      </c>
      <c r="E113" s="306">
        <v>3795.5666666666666</v>
      </c>
      <c r="F113" s="306">
        <v>3692.8333333333335</v>
      </c>
      <c r="G113" s="306">
        <v>3633.1166666666668</v>
      </c>
      <c r="H113" s="306">
        <v>3958.0166666666664</v>
      </c>
      <c r="I113" s="306">
        <v>4017.7333333333327</v>
      </c>
      <c r="J113" s="306">
        <v>4120.4666666666662</v>
      </c>
      <c r="K113" s="305">
        <v>3915</v>
      </c>
      <c r="L113" s="305">
        <v>3752.55</v>
      </c>
      <c r="M113" s="305">
        <v>4.7064300000000001</v>
      </c>
      <c r="N113" s="1"/>
      <c r="O113" s="1"/>
    </row>
    <row r="114" spans="1:15" ht="12.75" customHeight="1">
      <c r="A114" s="30">
        <v>104</v>
      </c>
      <c r="B114" s="315" t="s">
        <v>88</v>
      </c>
      <c r="C114" s="305">
        <v>1608.85</v>
      </c>
      <c r="D114" s="306">
        <v>1607.1166666666668</v>
      </c>
      <c r="E114" s="306">
        <v>1594.3333333333335</v>
      </c>
      <c r="F114" s="306">
        <v>1579.8166666666666</v>
      </c>
      <c r="G114" s="306">
        <v>1567.0333333333333</v>
      </c>
      <c r="H114" s="306">
        <v>1621.6333333333337</v>
      </c>
      <c r="I114" s="306">
        <v>1634.416666666667</v>
      </c>
      <c r="J114" s="306">
        <v>1648.9333333333338</v>
      </c>
      <c r="K114" s="305">
        <v>1619.9</v>
      </c>
      <c r="L114" s="305">
        <v>1592.6</v>
      </c>
      <c r="M114" s="305">
        <v>1.80376</v>
      </c>
      <c r="N114" s="1"/>
      <c r="O114" s="1"/>
    </row>
    <row r="115" spans="1:15" ht="12.75" customHeight="1">
      <c r="A115" s="30">
        <v>105</v>
      </c>
      <c r="B115" s="315" t="s">
        <v>89</v>
      </c>
      <c r="C115" s="305">
        <v>662.5</v>
      </c>
      <c r="D115" s="306">
        <v>666.11666666666667</v>
      </c>
      <c r="E115" s="306">
        <v>654.5333333333333</v>
      </c>
      <c r="F115" s="306">
        <v>646.56666666666661</v>
      </c>
      <c r="G115" s="306">
        <v>634.98333333333323</v>
      </c>
      <c r="H115" s="306">
        <v>674.08333333333337</v>
      </c>
      <c r="I115" s="306">
        <v>685.66666666666663</v>
      </c>
      <c r="J115" s="306">
        <v>693.63333333333344</v>
      </c>
      <c r="K115" s="305">
        <v>677.7</v>
      </c>
      <c r="L115" s="305">
        <v>658.15</v>
      </c>
      <c r="M115" s="305">
        <v>23.048770000000001</v>
      </c>
      <c r="N115" s="1"/>
      <c r="O115" s="1"/>
    </row>
    <row r="116" spans="1:15" ht="12.75" customHeight="1">
      <c r="A116" s="30">
        <v>106</v>
      </c>
      <c r="B116" s="315" t="s">
        <v>90</v>
      </c>
      <c r="C116" s="305">
        <v>951.75</v>
      </c>
      <c r="D116" s="306">
        <v>951.80000000000007</v>
      </c>
      <c r="E116" s="306">
        <v>943.70000000000016</v>
      </c>
      <c r="F116" s="306">
        <v>935.65000000000009</v>
      </c>
      <c r="G116" s="306">
        <v>927.55000000000018</v>
      </c>
      <c r="H116" s="306">
        <v>959.85000000000014</v>
      </c>
      <c r="I116" s="306">
        <v>967.95</v>
      </c>
      <c r="J116" s="306">
        <v>976.00000000000011</v>
      </c>
      <c r="K116" s="305">
        <v>959.9</v>
      </c>
      <c r="L116" s="305">
        <v>943.75</v>
      </c>
      <c r="M116" s="305">
        <v>4.6390099999999999</v>
      </c>
      <c r="N116" s="1"/>
      <c r="O116" s="1"/>
    </row>
    <row r="117" spans="1:15" ht="12.75" customHeight="1">
      <c r="A117" s="30">
        <v>107</v>
      </c>
      <c r="B117" s="315" t="s">
        <v>343</v>
      </c>
      <c r="C117" s="305">
        <v>1019.8</v>
      </c>
      <c r="D117" s="306">
        <v>1027.8999999999999</v>
      </c>
      <c r="E117" s="306">
        <v>982.89999999999964</v>
      </c>
      <c r="F117" s="306">
        <v>945.99999999999977</v>
      </c>
      <c r="G117" s="306">
        <v>900.99999999999955</v>
      </c>
      <c r="H117" s="306">
        <v>1064.7999999999997</v>
      </c>
      <c r="I117" s="306">
        <v>1109.8000000000002</v>
      </c>
      <c r="J117" s="306">
        <v>1146.6999999999998</v>
      </c>
      <c r="K117" s="305">
        <v>1072.9000000000001</v>
      </c>
      <c r="L117" s="305">
        <v>991</v>
      </c>
      <c r="M117" s="305">
        <v>5.5179900000000002</v>
      </c>
      <c r="N117" s="1"/>
      <c r="O117" s="1"/>
    </row>
    <row r="118" spans="1:15" ht="12.75" customHeight="1">
      <c r="A118" s="30">
        <v>108</v>
      </c>
      <c r="B118" s="315" t="s">
        <v>326</v>
      </c>
      <c r="C118" s="305">
        <v>3609.7</v>
      </c>
      <c r="D118" s="306">
        <v>3623.2166666666667</v>
      </c>
      <c r="E118" s="306">
        <v>3576.4833333333336</v>
      </c>
      <c r="F118" s="306">
        <v>3543.2666666666669</v>
      </c>
      <c r="G118" s="306">
        <v>3496.5333333333338</v>
      </c>
      <c r="H118" s="306">
        <v>3656.4333333333334</v>
      </c>
      <c r="I118" s="306">
        <v>3703.1666666666661</v>
      </c>
      <c r="J118" s="306">
        <v>3736.3833333333332</v>
      </c>
      <c r="K118" s="305">
        <v>3669.95</v>
      </c>
      <c r="L118" s="305">
        <v>3590</v>
      </c>
      <c r="M118" s="305">
        <v>0.34534999999999999</v>
      </c>
      <c r="N118" s="1"/>
      <c r="O118" s="1"/>
    </row>
    <row r="119" spans="1:15" ht="12.75" customHeight="1">
      <c r="A119" s="30">
        <v>109</v>
      </c>
      <c r="B119" s="315" t="s">
        <v>250</v>
      </c>
      <c r="C119" s="305">
        <v>351.6</v>
      </c>
      <c r="D119" s="306">
        <v>346.48333333333335</v>
      </c>
      <c r="E119" s="306">
        <v>335.61666666666667</v>
      </c>
      <c r="F119" s="306">
        <v>319.63333333333333</v>
      </c>
      <c r="G119" s="306">
        <v>308.76666666666665</v>
      </c>
      <c r="H119" s="306">
        <v>362.4666666666667</v>
      </c>
      <c r="I119" s="306">
        <v>373.33333333333337</v>
      </c>
      <c r="J119" s="306">
        <v>389.31666666666672</v>
      </c>
      <c r="K119" s="305">
        <v>357.35</v>
      </c>
      <c r="L119" s="305">
        <v>330.5</v>
      </c>
      <c r="M119" s="305">
        <v>44.353679999999997</v>
      </c>
      <c r="N119" s="1"/>
      <c r="O119" s="1"/>
    </row>
    <row r="120" spans="1:15" ht="12.75" customHeight="1">
      <c r="A120" s="30">
        <v>110</v>
      </c>
      <c r="B120" s="315" t="s">
        <v>327</v>
      </c>
      <c r="C120" s="305">
        <v>189.9</v>
      </c>
      <c r="D120" s="306">
        <v>190.63333333333333</v>
      </c>
      <c r="E120" s="306">
        <v>188.26666666666665</v>
      </c>
      <c r="F120" s="306">
        <v>186.63333333333333</v>
      </c>
      <c r="G120" s="306">
        <v>184.26666666666665</v>
      </c>
      <c r="H120" s="306">
        <v>192.26666666666665</v>
      </c>
      <c r="I120" s="306">
        <v>194.63333333333333</v>
      </c>
      <c r="J120" s="306">
        <v>196.26666666666665</v>
      </c>
      <c r="K120" s="305">
        <v>193</v>
      </c>
      <c r="L120" s="305">
        <v>189</v>
      </c>
      <c r="M120" s="305">
        <v>1.3038000000000001</v>
      </c>
      <c r="N120" s="1"/>
      <c r="O120" s="1"/>
    </row>
    <row r="121" spans="1:15" ht="12.75" customHeight="1">
      <c r="A121" s="30">
        <v>111</v>
      </c>
      <c r="B121" s="315" t="s">
        <v>91</v>
      </c>
      <c r="C121" s="305">
        <v>138.6</v>
      </c>
      <c r="D121" s="306">
        <v>134.48333333333335</v>
      </c>
      <c r="E121" s="306">
        <v>129.7166666666667</v>
      </c>
      <c r="F121" s="306">
        <v>120.83333333333334</v>
      </c>
      <c r="G121" s="306">
        <v>116.06666666666669</v>
      </c>
      <c r="H121" s="306">
        <v>143.3666666666667</v>
      </c>
      <c r="I121" s="306">
        <v>148.13333333333335</v>
      </c>
      <c r="J121" s="306">
        <v>157.01666666666671</v>
      </c>
      <c r="K121" s="305">
        <v>139.25</v>
      </c>
      <c r="L121" s="305">
        <v>125.6</v>
      </c>
      <c r="M121" s="305">
        <v>109.72377</v>
      </c>
      <c r="N121" s="1"/>
      <c r="O121" s="1"/>
    </row>
    <row r="122" spans="1:15" ht="12.75" customHeight="1">
      <c r="A122" s="30">
        <v>112</v>
      </c>
      <c r="B122" s="315" t="s">
        <v>92</v>
      </c>
      <c r="C122" s="305">
        <v>1030.4000000000001</v>
      </c>
      <c r="D122" s="306">
        <v>1032.8333333333335</v>
      </c>
      <c r="E122" s="306">
        <v>1013.7166666666669</v>
      </c>
      <c r="F122" s="306">
        <v>997.03333333333342</v>
      </c>
      <c r="G122" s="306">
        <v>977.91666666666686</v>
      </c>
      <c r="H122" s="306">
        <v>1049.5166666666669</v>
      </c>
      <c r="I122" s="306">
        <v>1068.6333333333337</v>
      </c>
      <c r="J122" s="306">
        <v>1085.3166666666671</v>
      </c>
      <c r="K122" s="305">
        <v>1051.95</v>
      </c>
      <c r="L122" s="305">
        <v>1016.15</v>
      </c>
      <c r="M122" s="305">
        <v>7.7672100000000004</v>
      </c>
      <c r="N122" s="1"/>
      <c r="O122" s="1"/>
    </row>
    <row r="123" spans="1:15" ht="12.75" customHeight="1">
      <c r="A123" s="30">
        <v>113</v>
      </c>
      <c r="B123" s="315" t="s">
        <v>344</v>
      </c>
      <c r="C123" s="305">
        <v>808.85</v>
      </c>
      <c r="D123" s="306">
        <v>806.55000000000007</v>
      </c>
      <c r="E123" s="306">
        <v>788.30000000000018</v>
      </c>
      <c r="F123" s="306">
        <v>767.75000000000011</v>
      </c>
      <c r="G123" s="306">
        <v>749.50000000000023</v>
      </c>
      <c r="H123" s="306">
        <v>827.10000000000014</v>
      </c>
      <c r="I123" s="306">
        <v>845.34999999999991</v>
      </c>
      <c r="J123" s="306">
        <v>865.90000000000009</v>
      </c>
      <c r="K123" s="305">
        <v>824.8</v>
      </c>
      <c r="L123" s="305">
        <v>786</v>
      </c>
      <c r="M123" s="305">
        <v>1.82223</v>
      </c>
      <c r="N123" s="1"/>
      <c r="O123" s="1"/>
    </row>
    <row r="124" spans="1:15" ht="12.75" customHeight="1">
      <c r="A124" s="30">
        <v>114</v>
      </c>
      <c r="B124" s="315" t="s">
        <v>93</v>
      </c>
      <c r="C124" s="305">
        <v>510.1</v>
      </c>
      <c r="D124" s="306">
        <v>506.86666666666662</v>
      </c>
      <c r="E124" s="306">
        <v>503.23333333333323</v>
      </c>
      <c r="F124" s="306">
        <v>496.36666666666662</v>
      </c>
      <c r="G124" s="306">
        <v>492.73333333333323</v>
      </c>
      <c r="H124" s="306">
        <v>513.73333333333323</v>
      </c>
      <c r="I124" s="306">
        <v>517.36666666666656</v>
      </c>
      <c r="J124" s="306">
        <v>524.23333333333323</v>
      </c>
      <c r="K124" s="305">
        <v>510.5</v>
      </c>
      <c r="L124" s="305">
        <v>500</v>
      </c>
      <c r="M124" s="305">
        <v>15.943379999999999</v>
      </c>
      <c r="N124" s="1"/>
      <c r="O124" s="1"/>
    </row>
    <row r="125" spans="1:15" ht="12.75" customHeight="1">
      <c r="A125" s="30">
        <v>115</v>
      </c>
      <c r="B125" s="315" t="s">
        <v>251</v>
      </c>
      <c r="C125" s="305">
        <v>1374.1</v>
      </c>
      <c r="D125" s="306">
        <v>1367.2</v>
      </c>
      <c r="E125" s="306">
        <v>1346.4</v>
      </c>
      <c r="F125" s="306">
        <v>1318.7</v>
      </c>
      <c r="G125" s="306">
        <v>1297.9000000000001</v>
      </c>
      <c r="H125" s="306">
        <v>1394.9</v>
      </c>
      <c r="I125" s="306">
        <v>1415.6999999999998</v>
      </c>
      <c r="J125" s="306">
        <v>1443.4</v>
      </c>
      <c r="K125" s="305">
        <v>1388</v>
      </c>
      <c r="L125" s="305">
        <v>1339.5</v>
      </c>
      <c r="M125" s="305">
        <v>1.6766799999999999</v>
      </c>
      <c r="N125" s="1"/>
      <c r="O125" s="1"/>
    </row>
    <row r="126" spans="1:15" ht="12.75" customHeight="1">
      <c r="A126" s="30">
        <v>116</v>
      </c>
      <c r="B126" s="315" t="s">
        <v>349</v>
      </c>
      <c r="C126" s="305">
        <v>235.95</v>
      </c>
      <c r="D126" s="306">
        <v>235.03333333333333</v>
      </c>
      <c r="E126" s="306">
        <v>227.06666666666666</v>
      </c>
      <c r="F126" s="306">
        <v>218.18333333333334</v>
      </c>
      <c r="G126" s="306">
        <v>210.21666666666667</v>
      </c>
      <c r="H126" s="306">
        <v>243.91666666666666</v>
      </c>
      <c r="I126" s="306">
        <v>251.8833333333333</v>
      </c>
      <c r="J126" s="306">
        <v>260.76666666666665</v>
      </c>
      <c r="K126" s="305">
        <v>243</v>
      </c>
      <c r="L126" s="305">
        <v>226.15</v>
      </c>
      <c r="M126" s="305">
        <v>7.5972299999999997</v>
      </c>
      <c r="N126" s="1"/>
      <c r="O126" s="1"/>
    </row>
    <row r="127" spans="1:15" ht="12.75" customHeight="1">
      <c r="A127" s="30">
        <v>117</v>
      </c>
      <c r="B127" s="315" t="s">
        <v>345</v>
      </c>
      <c r="C127" s="305">
        <v>83.95</v>
      </c>
      <c r="D127" s="306">
        <v>83.95</v>
      </c>
      <c r="E127" s="306">
        <v>82.9</v>
      </c>
      <c r="F127" s="306">
        <v>81.850000000000009</v>
      </c>
      <c r="G127" s="306">
        <v>80.800000000000011</v>
      </c>
      <c r="H127" s="306">
        <v>85</v>
      </c>
      <c r="I127" s="306">
        <v>86.049999999999983</v>
      </c>
      <c r="J127" s="306">
        <v>87.1</v>
      </c>
      <c r="K127" s="305">
        <v>85</v>
      </c>
      <c r="L127" s="305">
        <v>82.9</v>
      </c>
      <c r="M127" s="305">
        <v>6.48285</v>
      </c>
      <c r="N127" s="1"/>
      <c r="O127" s="1"/>
    </row>
    <row r="128" spans="1:15" ht="12.75" customHeight="1">
      <c r="A128" s="30">
        <v>118</v>
      </c>
      <c r="B128" s="315" t="s">
        <v>346</v>
      </c>
      <c r="C128" s="305">
        <v>999.3</v>
      </c>
      <c r="D128" s="306">
        <v>994.43333333333339</v>
      </c>
      <c r="E128" s="306">
        <v>978.86666666666679</v>
      </c>
      <c r="F128" s="306">
        <v>958.43333333333339</v>
      </c>
      <c r="G128" s="306">
        <v>942.86666666666679</v>
      </c>
      <c r="H128" s="306">
        <v>1014.8666666666668</v>
      </c>
      <c r="I128" s="306">
        <v>1030.4333333333334</v>
      </c>
      <c r="J128" s="306">
        <v>1050.8666666666668</v>
      </c>
      <c r="K128" s="305">
        <v>1010</v>
      </c>
      <c r="L128" s="305">
        <v>974</v>
      </c>
      <c r="M128" s="305">
        <v>0.80867</v>
      </c>
      <c r="N128" s="1"/>
      <c r="O128" s="1"/>
    </row>
    <row r="129" spans="1:15" ht="12.75" customHeight="1">
      <c r="A129" s="30">
        <v>119</v>
      </c>
      <c r="B129" s="315" t="s">
        <v>94</v>
      </c>
      <c r="C129" s="305">
        <v>1986.2</v>
      </c>
      <c r="D129" s="306">
        <v>1964.3999999999999</v>
      </c>
      <c r="E129" s="306">
        <v>1936.7999999999997</v>
      </c>
      <c r="F129" s="306">
        <v>1887.3999999999999</v>
      </c>
      <c r="G129" s="306">
        <v>1859.7999999999997</v>
      </c>
      <c r="H129" s="306">
        <v>2013.7999999999997</v>
      </c>
      <c r="I129" s="306">
        <v>2041.3999999999996</v>
      </c>
      <c r="J129" s="306">
        <v>2090.7999999999997</v>
      </c>
      <c r="K129" s="305">
        <v>1992</v>
      </c>
      <c r="L129" s="305">
        <v>1915</v>
      </c>
      <c r="M129" s="305">
        <v>4.7713900000000002</v>
      </c>
      <c r="N129" s="1"/>
      <c r="O129" s="1"/>
    </row>
    <row r="130" spans="1:15" ht="12.75" customHeight="1">
      <c r="A130" s="30">
        <v>120</v>
      </c>
      <c r="B130" s="315" t="s">
        <v>347</v>
      </c>
      <c r="C130" s="305">
        <v>225.4</v>
      </c>
      <c r="D130" s="306">
        <v>223.63333333333335</v>
      </c>
      <c r="E130" s="306">
        <v>219.7166666666667</v>
      </c>
      <c r="F130" s="306">
        <v>214.03333333333333</v>
      </c>
      <c r="G130" s="306">
        <v>210.11666666666667</v>
      </c>
      <c r="H130" s="306">
        <v>229.31666666666672</v>
      </c>
      <c r="I130" s="306">
        <v>233.23333333333341</v>
      </c>
      <c r="J130" s="306">
        <v>238.91666666666674</v>
      </c>
      <c r="K130" s="305">
        <v>227.55</v>
      </c>
      <c r="L130" s="305">
        <v>217.95</v>
      </c>
      <c r="M130" s="305">
        <v>41.921819999999997</v>
      </c>
      <c r="N130" s="1"/>
      <c r="O130" s="1"/>
    </row>
    <row r="131" spans="1:15" ht="12.75" customHeight="1">
      <c r="A131" s="30">
        <v>121</v>
      </c>
      <c r="B131" s="315" t="s">
        <v>252</v>
      </c>
      <c r="C131" s="305">
        <v>52.65</v>
      </c>
      <c r="D131" s="306">
        <v>53.183333333333337</v>
      </c>
      <c r="E131" s="306">
        <v>51.466666666666676</v>
      </c>
      <c r="F131" s="306">
        <v>50.283333333333339</v>
      </c>
      <c r="G131" s="306">
        <v>48.566666666666677</v>
      </c>
      <c r="H131" s="306">
        <v>54.366666666666674</v>
      </c>
      <c r="I131" s="306">
        <v>56.083333333333343</v>
      </c>
      <c r="J131" s="306">
        <v>57.266666666666673</v>
      </c>
      <c r="K131" s="305">
        <v>54.9</v>
      </c>
      <c r="L131" s="305">
        <v>52</v>
      </c>
      <c r="M131" s="305">
        <v>14.2056</v>
      </c>
      <c r="N131" s="1"/>
      <c r="O131" s="1"/>
    </row>
    <row r="132" spans="1:15" ht="12.75" customHeight="1">
      <c r="A132" s="30">
        <v>122</v>
      </c>
      <c r="B132" s="315" t="s">
        <v>348</v>
      </c>
      <c r="C132" s="305">
        <v>707.45</v>
      </c>
      <c r="D132" s="306">
        <v>709.06666666666661</v>
      </c>
      <c r="E132" s="306">
        <v>703.08333333333326</v>
      </c>
      <c r="F132" s="306">
        <v>698.7166666666667</v>
      </c>
      <c r="G132" s="306">
        <v>692.73333333333335</v>
      </c>
      <c r="H132" s="306">
        <v>713.43333333333317</v>
      </c>
      <c r="I132" s="306">
        <v>719.41666666666652</v>
      </c>
      <c r="J132" s="306">
        <v>723.78333333333308</v>
      </c>
      <c r="K132" s="305">
        <v>715.05</v>
      </c>
      <c r="L132" s="305">
        <v>704.7</v>
      </c>
      <c r="M132" s="305">
        <v>0.20191999999999999</v>
      </c>
      <c r="N132" s="1"/>
      <c r="O132" s="1"/>
    </row>
    <row r="133" spans="1:15" ht="12.75" customHeight="1">
      <c r="A133" s="30">
        <v>123</v>
      </c>
      <c r="B133" s="315" t="s">
        <v>95</v>
      </c>
      <c r="C133" s="305">
        <v>3566.5</v>
      </c>
      <c r="D133" s="306">
        <v>3569.5666666666671</v>
      </c>
      <c r="E133" s="306">
        <v>3527.233333333334</v>
      </c>
      <c r="F133" s="306">
        <v>3487.9666666666672</v>
      </c>
      <c r="G133" s="306">
        <v>3445.6333333333341</v>
      </c>
      <c r="H133" s="306">
        <v>3608.8333333333339</v>
      </c>
      <c r="I133" s="306">
        <v>3651.166666666667</v>
      </c>
      <c r="J133" s="306">
        <v>3690.4333333333338</v>
      </c>
      <c r="K133" s="305">
        <v>3611.9</v>
      </c>
      <c r="L133" s="305">
        <v>3530.3</v>
      </c>
      <c r="M133" s="305">
        <v>8.38443</v>
      </c>
      <c r="N133" s="1"/>
      <c r="O133" s="1"/>
    </row>
    <row r="134" spans="1:15" ht="12.75" customHeight="1">
      <c r="A134" s="30">
        <v>124</v>
      </c>
      <c r="B134" s="315" t="s">
        <v>253</v>
      </c>
      <c r="C134" s="305">
        <v>3804.05</v>
      </c>
      <c r="D134" s="306">
        <v>3715.8833333333332</v>
      </c>
      <c r="E134" s="306">
        <v>3548.1666666666665</v>
      </c>
      <c r="F134" s="306">
        <v>3292.2833333333333</v>
      </c>
      <c r="G134" s="306">
        <v>3124.5666666666666</v>
      </c>
      <c r="H134" s="306">
        <v>3971.7666666666664</v>
      </c>
      <c r="I134" s="306">
        <v>4139.4833333333336</v>
      </c>
      <c r="J134" s="306">
        <v>4395.3666666666668</v>
      </c>
      <c r="K134" s="305">
        <v>3883.6</v>
      </c>
      <c r="L134" s="305">
        <v>3460</v>
      </c>
      <c r="M134" s="305">
        <v>10.09276</v>
      </c>
      <c r="N134" s="1"/>
      <c r="O134" s="1"/>
    </row>
    <row r="135" spans="1:15" ht="12.75" customHeight="1">
      <c r="A135" s="30">
        <v>125</v>
      </c>
      <c r="B135" s="315" t="s">
        <v>97</v>
      </c>
      <c r="C135" s="305">
        <v>346.85</v>
      </c>
      <c r="D135" s="306">
        <v>340.63333333333338</v>
      </c>
      <c r="E135" s="306">
        <v>333.41666666666674</v>
      </c>
      <c r="F135" s="306">
        <v>319.98333333333335</v>
      </c>
      <c r="G135" s="306">
        <v>312.76666666666671</v>
      </c>
      <c r="H135" s="306">
        <v>354.06666666666678</v>
      </c>
      <c r="I135" s="306">
        <v>361.28333333333336</v>
      </c>
      <c r="J135" s="306">
        <v>374.71666666666681</v>
      </c>
      <c r="K135" s="305">
        <v>347.85</v>
      </c>
      <c r="L135" s="305">
        <v>327.2</v>
      </c>
      <c r="M135" s="305">
        <v>95.683059999999998</v>
      </c>
      <c r="N135" s="1"/>
      <c r="O135" s="1"/>
    </row>
    <row r="136" spans="1:15" ht="12.75" customHeight="1">
      <c r="A136" s="30">
        <v>126</v>
      </c>
      <c r="B136" s="315" t="s">
        <v>244</v>
      </c>
      <c r="C136" s="305">
        <v>3796.4</v>
      </c>
      <c r="D136" s="306">
        <v>3755.4333333333329</v>
      </c>
      <c r="E136" s="306">
        <v>3685.9666666666658</v>
      </c>
      <c r="F136" s="306">
        <v>3575.5333333333328</v>
      </c>
      <c r="G136" s="306">
        <v>3506.0666666666657</v>
      </c>
      <c r="H136" s="306">
        <v>3865.8666666666659</v>
      </c>
      <c r="I136" s="306">
        <v>3935.333333333333</v>
      </c>
      <c r="J136" s="306">
        <v>4045.766666666666</v>
      </c>
      <c r="K136" s="305">
        <v>3824.9</v>
      </c>
      <c r="L136" s="305">
        <v>3645</v>
      </c>
      <c r="M136" s="305">
        <v>4.2998599999999998</v>
      </c>
      <c r="N136" s="1"/>
      <c r="O136" s="1"/>
    </row>
    <row r="137" spans="1:15" ht="12.75" customHeight="1">
      <c r="A137" s="30">
        <v>127</v>
      </c>
      <c r="B137" s="315" t="s">
        <v>98</v>
      </c>
      <c r="C137" s="305">
        <v>4370.3</v>
      </c>
      <c r="D137" s="306">
        <v>4382.7166666666662</v>
      </c>
      <c r="E137" s="306">
        <v>4338.6833333333325</v>
      </c>
      <c r="F137" s="306">
        <v>4307.0666666666666</v>
      </c>
      <c r="G137" s="306">
        <v>4263.0333333333328</v>
      </c>
      <c r="H137" s="306">
        <v>4414.3333333333321</v>
      </c>
      <c r="I137" s="306">
        <v>4458.3666666666668</v>
      </c>
      <c r="J137" s="306">
        <v>4489.9833333333318</v>
      </c>
      <c r="K137" s="305">
        <v>4426.75</v>
      </c>
      <c r="L137" s="305">
        <v>4351.1000000000004</v>
      </c>
      <c r="M137" s="305">
        <v>4.6480300000000003</v>
      </c>
      <c r="N137" s="1"/>
      <c r="O137" s="1"/>
    </row>
    <row r="138" spans="1:15" ht="12.75" customHeight="1">
      <c r="A138" s="30">
        <v>128</v>
      </c>
      <c r="B138" s="315" t="s">
        <v>561</v>
      </c>
      <c r="C138" s="305">
        <v>2117.4</v>
      </c>
      <c r="D138" s="306">
        <v>2100.7833333333333</v>
      </c>
      <c r="E138" s="306">
        <v>2066.6166666666668</v>
      </c>
      <c r="F138" s="306">
        <v>2015.8333333333335</v>
      </c>
      <c r="G138" s="306">
        <v>1981.666666666667</v>
      </c>
      <c r="H138" s="306">
        <v>2151.5666666666666</v>
      </c>
      <c r="I138" s="306">
        <v>2185.7333333333336</v>
      </c>
      <c r="J138" s="306">
        <v>2236.5166666666664</v>
      </c>
      <c r="K138" s="305">
        <v>2134.9499999999998</v>
      </c>
      <c r="L138" s="305">
        <v>2050</v>
      </c>
      <c r="M138" s="305">
        <v>0.67930999999999997</v>
      </c>
      <c r="N138" s="1"/>
      <c r="O138" s="1"/>
    </row>
    <row r="139" spans="1:15" ht="12.75" customHeight="1">
      <c r="A139" s="30">
        <v>129</v>
      </c>
      <c r="B139" s="315" t="s">
        <v>353</v>
      </c>
      <c r="C139" s="305">
        <v>55.5</v>
      </c>
      <c r="D139" s="306">
        <v>55.183333333333337</v>
      </c>
      <c r="E139" s="306">
        <v>54.366666666666674</v>
      </c>
      <c r="F139" s="306">
        <v>53.233333333333334</v>
      </c>
      <c r="G139" s="306">
        <v>52.416666666666671</v>
      </c>
      <c r="H139" s="306">
        <v>56.316666666666677</v>
      </c>
      <c r="I139" s="306">
        <v>57.13333333333334</v>
      </c>
      <c r="J139" s="306">
        <v>58.26666666666668</v>
      </c>
      <c r="K139" s="305">
        <v>56</v>
      </c>
      <c r="L139" s="305">
        <v>54.05</v>
      </c>
      <c r="M139" s="305">
        <v>18.670529999999999</v>
      </c>
      <c r="N139" s="1"/>
      <c r="O139" s="1"/>
    </row>
    <row r="140" spans="1:15" ht="12.75" customHeight="1">
      <c r="A140" s="30">
        <v>130</v>
      </c>
      <c r="B140" s="315" t="s">
        <v>99</v>
      </c>
      <c r="C140" s="305">
        <v>2758.45</v>
      </c>
      <c r="D140" s="306">
        <v>2765.7666666666664</v>
      </c>
      <c r="E140" s="306">
        <v>2735.5333333333328</v>
      </c>
      <c r="F140" s="306">
        <v>2712.6166666666663</v>
      </c>
      <c r="G140" s="306">
        <v>2682.3833333333328</v>
      </c>
      <c r="H140" s="306">
        <v>2788.6833333333329</v>
      </c>
      <c r="I140" s="306">
        <v>2818.9166666666665</v>
      </c>
      <c r="J140" s="306">
        <v>2841.833333333333</v>
      </c>
      <c r="K140" s="305">
        <v>2796</v>
      </c>
      <c r="L140" s="305">
        <v>2742.85</v>
      </c>
      <c r="M140" s="305">
        <v>5.8942300000000003</v>
      </c>
      <c r="N140" s="1"/>
      <c r="O140" s="1"/>
    </row>
    <row r="141" spans="1:15" ht="12.75" customHeight="1">
      <c r="A141" s="30">
        <v>131</v>
      </c>
      <c r="B141" s="315" t="s">
        <v>350</v>
      </c>
      <c r="C141" s="305">
        <v>558.04999999999995</v>
      </c>
      <c r="D141" s="306">
        <v>549.46666666666658</v>
      </c>
      <c r="E141" s="306">
        <v>529.13333333333321</v>
      </c>
      <c r="F141" s="306">
        <v>500.21666666666658</v>
      </c>
      <c r="G141" s="306">
        <v>479.88333333333321</v>
      </c>
      <c r="H141" s="306">
        <v>578.38333333333321</v>
      </c>
      <c r="I141" s="306">
        <v>598.71666666666647</v>
      </c>
      <c r="J141" s="306">
        <v>627.63333333333321</v>
      </c>
      <c r="K141" s="305">
        <v>569.79999999999995</v>
      </c>
      <c r="L141" s="305">
        <v>520.54999999999995</v>
      </c>
      <c r="M141" s="305">
        <v>17.896550000000001</v>
      </c>
      <c r="N141" s="1"/>
      <c r="O141" s="1"/>
    </row>
    <row r="142" spans="1:15" ht="12.75" customHeight="1">
      <c r="A142" s="30">
        <v>132</v>
      </c>
      <c r="B142" s="315" t="s">
        <v>351</v>
      </c>
      <c r="C142" s="305">
        <v>134.69999999999999</v>
      </c>
      <c r="D142" s="306">
        <v>132.78333333333333</v>
      </c>
      <c r="E142" s="306">
        <v>130.21666666666667</v>
      </c>
      <c r="F142" s="306">
        <v>125.73333333333335</v>
      </c>
      <c r="G142" s="306">
        <v>123.16666666666669</v>
      </c>
      <c r="H142" s="306">
        <v>137.26666666666665</v>
      </c>
      <c r="I142" s="306">
        <v>139.83333333333331</v>
      </c>
      <c r="J142" s="306">
        <v>144.31666666666663</v>
      </c>
      <c r="K142" s="305">
        <v>135.35</v>
      </c>
      <c r="L142" s="305">
        <v>128.30000000000001</v>
      </c>
      <c r="M142" s="305">
        <v>5.21157</v>
      </c>
      <c r="N142" s="1"/>
      <c r="O142" s="1"/>
    </row>
    <row r="143" spans="1:15" ht="12.75" customHeight="1">
      <c r="A143" s="30">
        <v>133</v>
      </c>
      <c r="B143" s="315" t="s">
        <v>354</v>
      </c>
      <c r="C143" s="305">
        <v>336.6</v>
      </c>
      <c r="D143" s="306">
        <v>339.18333333333334</v>
      </c>
      <c r="E143" s="306">
        <v>329.7166666666667</v>
      </c>
      <c r="F143" s="306">
        <v>322.83333333333337</v>
      </c>
      <c r="G143" s="306">
        <v>313.36666666666673</v>
      </c>
      <c r="H143" s="306">
        <v>346.06666666666666</v>
      </c>
      <c r="I143" s="306">
        <v>355.53333333333325</v>
      </c>
      <c r="J143" s="306">
        <v>362.41666666666663</v>
      </c>
      <c r="K143" s="305">
        <v>348.65</v>
      </c>
      <c r="L143" s="305">
        <v>332.3</v>
      </c>
      <c r="M143" s="305">
        <v>1.7856399999999999</v>
      </c>
      <c r="N143" s="1"/>
      <c r="O143" s="1"/>
    </row>
    <row r="144" spans="1:15" ht="12.75" customHeight="1">
      <c r="A144" s="30">
        <v>134</v>
      </c>
      <c r="B144" s="315" t="s">
        <v>254</v>
      </c>
      <c r="C144" s="305">
        <v>418.45</v>
      </c>
      <c r="D144" s="306">
        <v>417.08333333333331</v>
      </c>
      <c r="E144" s="306">
        <v>410.71666666666664</v>
      </c>
      <c r="F144" s="306">
        <v>402.98333333333335</v>
      </c>
      <c r="G144" s="306">
        <v>396.61666666666667</v>
      </c>
      <c r="H144" s="306">
        <v>424.81666666666661</v>
      </c>
      <c r="I144" s="306">
        <v>431.18333333333328</v>
      </c>
      <c r="J144" s="306">
        <v>438.91666666666657</v>
      </c>
      <c r="K144" s="305">
        <v>423.45</v>
      </c>
      <c r="L144" s="305">
        <v>409.35</v>
      </c>
      <c r="M144" s="305">
        <v>1.22218</v>
      </c>
      <c r="N144" s="1"/>
      <c r="O144" s="1"/>
    </row>
    <row r="145" spans="1:15" ht="12.75" customHeight="1">
      <c r="A145" s="30">
        <v>135</v>
      </c>
      <c r="B145" s="315" t="s">
        <v>255</v>
      </c>
      <c r="C145" s="305">
        <v>1271.0999999999999</v>
      </c>
      <c r="D145" s="306">
        <v>1277.2166666666665</v>
      </c>
      <c r="E145" s="306">
        <v>1255.4333333333329</v>
      </c>
      <c r="F145" s="306">
        <v>1239.7666666666664</v>
      </c>
      <c r="G145" s="306">
        <v>1217.9833333333329</v>
      </c>
      <c r="H145" s="306">
        <v>1292.883333333333</v>
      </c>
      <c r="I145" s="306">
        <v>1314.6666666666663</v>
      </c>
      <c r="J145" s="306">
        <v>1330.333333333333</v>
      </c>
      <c r="K145" s="305">
        <v>1299</v>
      </c>
      <c r="L145" s="305">
        <v>1261.55</v>
      </c>
      <c r="M145" s="305">
        <v>0.42776999999999998</v>
      </c>
      <c r="N145" s="1"/>
      <c r="O145" s="1"/>
    </row>
    <row r="146" spans="1:15" ht="12.75" customHeight="1">
      <c r="A146" s="30">
        <v>136</v>
      </c>
      <c r="B146" s="315" t="s">
        <v>355</v>
      </c>
      <c r="C146" s="305">
        <v>59.7</v>
      </c>
      <c r="D146" s="306">
        <v>59.816666666666663</v>
      </c>
      <c r="E146" s="306">
        <v>58.983333333333327</v>
      </c>
      <c r="F146" s="306">
        <v>58.266666666666666</v>
      </c>
      <c r="G146" s="306">
        <v>57.43333333333333</v>
      </c>
      <c r="H146" s="306">
        <v>60.533333333333324</v>
      </c>
      <c r="I146" s="306">
        <v>61.366666666666667</v>
      </c>
      <c r="J146" s="306">
        <v>62.083333333333321</v>
      </c>
      <c r="K146" s="305">
        <v>60.65</v>
      </c>
      <c r="L146" s="305">
        <v>59.1</v>
      </c>
      <c r="M146" s="305">
        <v>6.7689899999999996</v>
      </c>
      <c r="N146" s="1"/>
      <c r="O146" s="1"/>
    </row>
    <row r="147" spans="1:15" ht="12.75" customHeight="1">
      <c r="A147" s="30">
        <v>137</v>
      </c>
      <c r="B147" s="315" t="s">
        <v>352</v>
      </c>
      <c r="C147" s="305">
        <v>165.05</v>
      </c>
      <c r="D147" s="306">
        <v>164.35</v>
      </c>
      <c r="E147" s="306">
        <v>162.69999999999999</v>
      </c>
      <c r="F147" s="306">
        <v>160.35</v>
      </c>
      <c r="G147" s="306">
        <v>158.69999999999999</v>
      </c>
      <c r="H147" s="306">
        <v>166.7</v>
      </c>
      <c r="I147" s="306">
        <v>168.35000000000002</v>
      </c>
      <c r="J147" s="306">
        <v>170.7</v>
      </c>
      <c r="K147" s="305">
        <v>166</v>
      </c>
      <c r="L147" s="305">
        <v>162</v>
      </c>
      <c r="M147" s="305">
        <v>1.54091</v>
      </c>
      <c r="N147" s="1"/>
      <c r="O147" s="1"/>
    </row>
    <row r="148" spans="1:15" ht="12.75" customHeight="1">
      <c r="A148" s="30">
        <v>138</v>
      </c>
      <c r="B148" s="315" t="s">
        <v>356</v>
      </c>
      <c r="C148" s="305">
        <v>96.75</v>
      </c>
      <c r="D148" s="306">
        <v>96.3</v>
      </c>
      <c r="E148" s="306">
        <v>95</v>
      </c>
      <c r="F148" s="306">
        <v>93.25</v>
      </c>
      <c r="G148" s="306">
        <v>91.95</v>
      </c>
      <c r="H148" s="306">
        <v>98.05</v>
      </c>
      <c r="I148" s="306">
        <v>99.34999999999998</v>
      </c>
      <c r="J148" s="306">
        <v>101.1</v>
      </c>
      <c r="K148" s="305">
        <v>97.6</v>
      </c>
      <c r="L148" s="305">
        <v>94.55</v>
      </c>
      <c r="M148" s="305">
        <v>10.644299999999999</v>
      </c>
      <c r="N148" s="1"/>
      <c r="O148" s="1"/>
    </row>
    <row r="149" spans="1:15" ht="12.75" customHeight="1">
      <c r="A149" s="30">
        <v>139</v>
      </c>
      <c r="B149" s="315" t="s">
        <v>828</v>
      </c>
      <c r="C149" s="305">
        <v>43.3</v>
      </c>
      <c r="D149" s="306">
        <v>43.666666666666664</v>
      </c>
      <c r="E149" s="306">
        <v>42.383333333333326</v>
      </c>
      <c r="F149" s="306">
        <v>41.466666666666661</v>
      </c>
      <c r="G149" s="306">
        <v>40.183333333333323</v>
      </c>
      <c r="H149" s="306">
        <v>44.583333333333329</v>
      </c>
      <c r="I149" s="306">
        <v>45.866666666666674</v>
      </c>
      <c r="J149" s="306">
        <v>46.783333333333331</v>
      </c>
      <c r="K149" s="305">
        <v>44.95</v>
      </c>
      <c r="L149" s="305">
        <v>42.75</v>
      </c>
      <c r="M149" s="305">
        <v>38.180660000000003</v>
      </c>
      <c r="N149" s="1"/>
      <c r="O149" s="1"/>
    </row>
    <row r="150" spans="1:15" ht="12.75" customHeight="1">
      <c r="A150" s="30">
        <v>140</v>
      </c>
      <c r="B150" s="315" t="s">
        <v>357</v>
      </c>
      <c r="C150" s="305">
        <v>689.4</v>
      </c>
      <c r="D150" s="306">
        <v>693.58333333333337</v>
      </c>
      <c r="E150" s="306">
        <v>682.2166666666667</v>
      </c>
      <c r="F150" s="306">
        <v>675.0333333333333</v>
      </c>
      <c r="G150" s="306">
        <v>663.66666666666663</v>
      </c>
      <c r="H150" s="306">
        <v>700.76666666666677</v>
      </c>
      <c r="I150" s="306">
        <v>712.13333333333333</v>
      </c>
      <c r="J150" s="306">
        <v>719.31666666666683</v>
      </c>
      <c r="K150" s="305">
        <v>704.95</v>
      </c>
      <c r="L150" s="305">
        <v>686.4</v>
      </c>
      <c r="M150" s="305">
        <v>0.21253</v>
      </c>
      <c r="N150" s="1"/>
      <c r="O150" s="1"/>
    </row>
    <row r="151" spans="1:15" ht="12.75" customHeight="1">
      <c r="A151" s="30">
        <v>141</v>
      </c>
      <c r="B151" s="315" t="s">
        <v>100</v>
      </c>
      <c r="C151" s="305">
        <v>1637.95</v>
      </c>
      <c r="D151" s="306">
        <v>1636.6333333333334</v>
      </c>
      <c r="E151" s="306">
        <v>1622.1166666666668</v>
      </c>
      <c r="F151" s="306">
        <v>1606.2833333333333</v>
      </c>
      <c r="G151" s="306">
        <v>1591.7666666666667</v>
      </c>
      <c r="H151" s="306">
        <v>1652.4666666666669</v>
      </c>
      <c r="I151" s="306">
        <v>1666.9833333333338</v>
      </c>
      <c r="J151" s="306">
        <v>1682.8166666666671</v>
      </c>
      <c r="K151" s="305">
        <v>1651.15</v>
      </c>
      <c r="L151" s="305">
        <v>1620.8</v>
      </c>
      <c r="M151" s="305">
        <v>2.1053500000000001</v>
      </c>
      <c r="N151" s="1"/>
      <c r="O151" s="1"/>
    </row>
    <row r="152" spans="1:15" ht="12.75" customHeight="1">
      <c r="A152" s="30">
        <v>142</v>
      </c>
      <c r="B152" s="315" t="s">
        <v>101</v>
      </c>
      <c r="C152" s="305">
        <v>147.55000000000001</v>
      </c>
      <c r="D152" s="306">
        <v>147.01666666666665</v>
      </c>
      <c r="E152" s="306">
        <v>145.93333333333331</v>
      </c>
      <c r="F152" s="306">
        <v>144.31666666666666</v>
      </c>
      <c r="G152" s="306">
        <v>143.23333333333332</v>
      </c>
      <c r="H152" s="306">
        <v>148.6333333333333</v>
      </c>
      <c r="I152" s="306">
        <v>149.71666666666667</v>
      </c>
      <c r="J152" s="306">
        <v>151.33333333333329</v>
      </c>
      <c r="K152" s="305">
        <v>148.1</v>
      </c>
      <c r="L152" s="305">
        <v>145.4</v>
      </c>
      <c r="M152" s="305">
        <v>13.748670000000001</v>
      </c>
      <c r="N152" s="1"/>
      <c r="O152" s="1"/>
    </row>
    <row r="153" spans="1:15" ht="12.75" customHeight="1">
      <c r="A153" s="30">
        <v>143</v>
      </c>
      <c r="B153" s="315" t="s">
        <v>829</v>
      </c>
      <c r="C153" s="305">
        <v>123</v>
      </c>
      <c r="D153" s="306">
        <v>123.81666666666668</v>
      </c>
      <c r="E153" s="306">
        <v>121.33333333333336</v>
      </c>
      <c r="F153" s="306">
        <v>119.66666666666669</v>
      </c>
      <c r="G153" s="306">
        <v>117.18333333333337</v>
      </c>
      <c r="H153" s="306">
        <v>125.48333333333335</v>
      </c>
      <c r="I153" s="306">
        <v>127.96666666666667</v>
      </c>
      <c r="J153" s="306">
        <v>129.63333333333333</v>
      </c>
      <c r="K153" s="305">
        <v>126.3</v>
      </c>
      <c r="L153" s="305">
        <v>122.15</v>
      </c>
      <c r="M153" s="305">
        <v>2.0761799999999999</v>
      </c>
      <c r="N153" s="1"/>
      <c r="O153" s="1"/>
    </row>
    <row r="154" spans="1:15" ht="12.75" customHeight="1">
      <c r="A154" s="30">
        <v>144</v>
      </c>
      <c r="B154" s="315" t="s">
        <v>358</v>
      </c>
      <c r="C154" s="305">
        <v>245.05</v>
      </c>
      <c r="D154" s="306">
        <v>245.4</v>
      </c>
      <c r="E154" s="306">
        <v>243.9</v>
      </c>
      <c r="F154" s="306">
        <v>242.75</v>
      </c>
      <c r="G154" s="306">
        <v>241.25</v>
      </c>
      <c r="H154" s="306">
        <v>246.55</v>
      </c>
      <c r="I154" s="306">
        <v>248.05</v>
      </c>
      <c r="J154" s="306">
        <v>249.20000000000002</v>
      </c>
      <c r="K154" s="305">
        <v>246.9</v>
      </c>
      <c r="L154" s="305">
        <v>244.25</v>
      </c>
      <c r="M154" s="305">
        <v>0.53859000000000001</v>
      </c>
      <c r="N154" s="1"/>
      <c r="O154" s="1"/>
    </row>
    <row r="155" spans="1:15" ht="12.75" customHeight="1">
      <c r="A155" s="30">
        <v>145</v>
      </c>
      <c r="B155" s="315" t="s">
        <v>102</v>
      </c>
      <c r="C155" s="305">
        <v>90.15</v>
      </c>
      <c r="D155" s="306">
        <v>89.40000000000002</v>
      </c>
      <c r="E155" s="306">
        <v>88.350000000000037</v>
      </c>
      <c r="F155" s="306">
        <v>86.550000000000011</v>
      </c>
      <c r="G155" s="306">
        <v>85.500000000000028</v>
      </c>
      <c r="H155" s="306">
        <v>91.200000000000045</v>
      </c>
      <c r="I155" s="306">
        <v>92.250000000000028</v>
      </c>
      <c r="J155" s="306">
        <v>94.050000000000054</v>
      </c>
      <c r="K155" s="305">
        <v>90.45</v>
      </c>
      <c r="L155" s="305">
        <v>87.6</v>
      </c>
      <c r="M155" s="305">
        <v>103.33214</v>
      </c>
      <c r="N155" s="1"/>
      <c r="O155" s="1"/>
    </row>
    <row r="156" spans="1:15" ht="12.75" customHeight="1">
      <c r="A156" s="30">
        <v>146</v>
      </c>
      <c r="B156" s="315" t="s">
        <v>360</v>
      </c>
      <c r="C156" s="305">
        <v>373.2</v>
      </c>
      <c r="D156" s="306">
        <v>372.73333333333335</v>
      </c>
      <c r="E156" s="306">
        <v>365.4666666666667</v>
      </c>
      <c r="F156" s="306">
        <v>357.73333333333335</v>
      </c>
      <c r="G156" s="306">
        <v>350.4666666666667</v>
      </c>
      <c r="H156" s="306">
        <v>380.4666666666667</v>
      </c>
      <c r="I156" s="306">
        <v>387.73333333333335</v>
      </c>
      <c r="J156" s="306">
        <v>395.4666666666667</v>
      </c>
      <c r="K156" s="305">
        <v>380</v>
      </c>
      <c r="L156" s="305">
        <v>365</v>
      </c>
      <c r="M156" s="305">
        <v>4.8304499999999999</v>
      </c>
      <c r="N156" s="1"/>
      <c r="O156" s="1"/>
    </row>
    <row r="157" spans="1:15" ht="12.75" customHeight="1">
      <c r="A157" s="30">
        <v>147</v>
      </c>
      <c r="B157" s="315" t="s">
        <v>359</v>
      </c>
      <c r="C157" s="305">
        <v>4507.7</v>
      </c>
      <c r="D157" s="306">
        <v>4503.75</v>
      </c>
      <c r="E157" s="306">
        <v>4327.55</v>
      </c>
      <c r="F157" s="306">
        <v>4147.4000000000005</v>
      </c>
      <c r="G157" s="306">
        <v>3971.2000000000007</v>
      </c>
      <c r="H157" s="306">
        <v>4683.8999999999996</v>
      </c>
      <c r="I157" s="306">
        <v>4860.1000000000004</v>
      </c>
      <c r="J157" s="306">
        <v>5040.2499999999991</v>
      </c>
      <c r="K157" s="305">
        <v>4679.95</v>
      </c>
      <c r="L157" s="305">
        <v>4323.6000000000004</v>
      </c>
      <c r="M157" s="305">
        <v>3.2820100000000001</v>
      </c>
      <c r="N157" s="1"/>
      <c r="O157" s="1"/>
    </row>
    <row r="158" spans="1:15" ht="12.75" customHeight="1">
      <c r="A158" s="30">
        <v>148</v>
      </c>
      <c r="B158" s="315" t="s">
        <v>361</v>
      </c>
      <c r="C158" s="305">
        <v>153.1</v>
      </c>
      <c r="D158" s="306">
        <v>150.66666666666666</v>
      </c>
      <c r="E158" s="306">
        <v>146.83333333333331</v>
      </c>
      <c r="F158" s="306">
        <v>140.56666666666666</v>
      </c>
      <c r="G158" s="306">
        <v>136.73333333333332</v>
      </c>
      <c r="H158" s="306">
        <v>156.93333333333331</v>
      </c>
      <c r="I158" s="306">
        <v>160.76666666666662</v>
      </c>
      <c r="J158" s="306">
        <v>167.0333333333333</v>
      </c>
      <c r="K158" s="305">
        <v>154.5</v>
      </c>
      <c r="L158" s="305">
        <v>144.4</v>
      </c>
      <c r="M158" s="305">
        <v>4.6977799999999998</v>
      </c>
      <c r="N158" s="1"/>
      <c r="O158" s="1"/>
    </row>
    <row r="159" spans="1:15" ht="12.75" customHeight="1">
      <c r="A159" s="30">
        <v>149</v>
      </c>
      <c r="B159" s="315" t="s">
        <v>378</v>
      </c>
      <c r="C159" s="305">
        <v>2806.35</v>
      </c>
      <c r="D159" s="306">
        <v>2786.1166666666668</v>
      </c>
      <c r="E159" s="306">
        <v>2750.3333333333335</v>
      </c>
      <c r="F159" s="306">
        <v>2694.3166666666666</v>
      </c>
      <c r="G159" s="306">
        <v>2658.5333333333333</v>
      </c>
      <c r="H159" s="306">
        <v>2842.1333333333337</v>
      </c>
      <c r="I159" s="306">
        <v>2877.9166666666665</v>
      </c>
      <c r="J159" s="306">
        <v>2933.9333333333338</v>
      </c>
      <c r="K159" s="305">
        <v>2821.9</v>
      </c>
      <c r="L159" s="305">
        <v>2730.1</v>
      </c>
      <c r="M159" s="305">
        <v>0.73658999999999997</v>
      </c>
      <c r="N159" s="1"/>
      <c r="O159" s="1"/>
    </row>
    <row r="160" spans="1:15" ht="12.75" customHeight="1">
      <c r="A160" s="30">
        <v>150</v>
      </c>
      <c r="B160" s="315" t="s">
        <v>256</v>
      </c>
      <c r="C160" s="305">
        <v>244.7</v>
      </c>
      <c r="D160" s="306">
        <v>241.46666666666667</v>
      </c>
      <c r="E160" s="306">
        <v>237.23333333333335</v>
      </c>
      <c r="F160" s="306">
        <v>229.76666666666668</v>
      </c>
      <c r="G160" s="306">
        <v>225.53333333333336</v>
      </c>
      <c r="H160" s="306">
        <v>248.93333333333334</v>
      </c>
      <c r="I160" s="306">
        <v>253.16666666666663</v>
      </c>
      <c r="J160" s="306">
        <v>260.63333333333333</v>
      </c>
      <c r="K160" s="305">
        <v>245.7</v>
      </c>
      <c r="L160" s="305">
        <v>234</v>
      </c>
      <c r="M160" s="305">
        <v>10.219950000000001</v>
      </c>
      <c r="N160" s="1"/>
      <c r="O160" s="1"/>
    </row>
    <row r="161" spans="1:15" ht="12.75" customHeight="1">
      <c r="A161" s="30">
        <v>151</v>
      </c>
      <c r="B161" s="315" t="s">
        <v>364</v>
      </c>
      <c r="C161" s="305">
        <v>8.5500000000000007</v>
      </c>
      <c r="D161" s="306">
        <v>8.5500000000000007</v>
      </c>
      <c r="E161" s="306">
        <v>8.5500000000000007</v>
      </c>
      <c r="F161" s="306">
        <v>8.5500000000000007</v>
      </c>
      <c r="G161" s="306">
        <v>8.5500000000000007</v>
      </c>
      <c r="H161" s="306">
        <v>8.5500000000000007</v>
      </c>
      <c r="I161" s="306">
        <v>8.5500000000000007</v>
      </c>
      <c r="J161" s="306">
        <v>8.5500000000000007</v>
      </c>
      <c r="K161" s="305">
        <v>8.5500000000000007</v>
      </c>
      <c r="L161" s="305">
        <v>8.5500000000000007</v>
      </c>
      <c r="M161" s="305">
        <v>6.2958800000000004</v>
      </c>
      <c r="N161" s="1"/>
      <c r="O161" s="1"/>
    </row>
    <row r="162" spans="1:15" ht="12.75" customHeight="1">
      <c r="A162" s="30">
        <v>152</v>
      </c>
      <c r="B162" s="315" t="s">
        <v>362</v>
      </c>
      <c r="C162" s="305">
        <v>110.8</v>
      </c>
      <c r="D162" s="306">
        <v>110.16666666666667</v>
      </c>
      <c r="E162" s="306">
        <v>109.08333333333334</v>
      </c>
      <c r="F162" s="306">
        <v>107.36666666666667</v>
      </c>
      <c r="G162" s="306">
        <v>106.28333333333335</v>
      </c>
      <c r="H162" s="306">
        <v>111.88333333333334</v>
      </c>
      <c r="I162" s="306">
        <v>112.96666666666668</v>
      </c>
      <c r="J162" s="306">
        <v>114.68333333333334</v>
      </c>
      <c r="K162" s="305">
        <v>111.25</v>
      </c>
      <c r="L162" s="305">
        <v>108.45</v>
      </c>
      <c r="M162" s="305">
        <v>24.844069999999999</v>
      </c>
      <c r="N162" s="1"/>
      <c r="O162" s="1"/>
    </row>
    <row r="163" spans="1:15" ht="12.75" customHeight="1">
      <c r="A163" s="30">
        <v>153</v>
      </c>
      <c r="B163" s="315" t="s">
        <v>377</v>
      </c>
      <c r="C163" s="305">
        <v>339.8</v>
      </c>
      <c r="D163" s="306">
        <v>330.96666666666664</v>
      </c>
      <c r="E163" s="306">
        <v>316.93333333333328</v>
      </c>
      <c r="F163" s="306">
        <v>294.06666666666666</v>
      </c>
      <c r="G163" s="306">
        <v>280.0333333333333</v>
      </c>
      <c r="H163" s="306">
        <v>353.83333333333326</v>
      </c>
      <c r="I163" s="306">
        <v>367.86666666666667</v>
      </c>
      <c r="J163" s="306">
        <v>390.73333333333323</v>
      </c>
      <c r="K163" s="305">
        <v>345</v>
      </c>
      <c r="L163" s="305">
        <v>308.10000000000002</v>
      </c>
      <c r="M163" s="305">
        <v>20.134709999999998</v>
      </c>
      <c r="N163" s="1"/>
      <c r="O163" s="1"/>
    </row>
    <row r="164" spans="1:15" ht="12.75" customHeight="1">
      <c r="A164" s="30">
        <v>154</v>
      </c>
      <c r="B164" s="315" t="s">
        <v>103</v>
      </c>
      <c r="C164" s="305">
        <v>143.75</v>
      </c>
      <c r="D164" s="306">
        <v>143.75</v>
      </c>
      <c r="E164" s="306">
        <v>141.5</v>
      </c>
      <c r="F164" s="306">
        <v>139.25</v>
      </c>
      <c r="G164" s="306">
        <v>137</v>
      </c>
      <c r="H164" s="306">
        <v>146</v>
      </c>
      <c r="I164" s="306">
        <v>148.25</v>
      </c>
      <c r="J164" s="306">
        <v>150.5</v>
      </c>
      <c r="K164" s="305">
        <v>146</v>
      </c>
      <c r="L164" s="305">
        <v>141.5</v>
      </c>
      <c r="M164" s="305">
        <v>101.72233</v>
      </c>
      <c r="N164" s="1"/>
      <c r="O164" s="1"/>
    </row>
    <row r="165" spans="1:15" ht="12.75" customHeight="1">
      <c r="A165" s="30">
        <v>155</v>
      </c>
      <c r="B165" s="315" t="s">
        <v>366</v>
      </c>
      <c r="C165" s="305">
        <v>2896.2</v>
      </c>
      <c r="D165" s="306">
        <v>2881.5333333333333</v>
      </c>
      <c r="E165" s="306">
        <v>2844.6666666666665</v>
      </c>
      <c r="F165" s="306">
        <v>2793.1333333333332</v>
      </c>
      <c r="G165" s="306">
        <v>2756.2666666666664</v>
      </c>
      <c r="H165" s="306">
        <v>2933.0666666666666</v>
      </c>
      <c r="I165" s="306">
        <v>2969.9333333333334</v>
      </c>
      <c r="J165" s="306">
        <v>3021.4666666666667</v>
      </c>
      <c r="K165" s="305">
        <v>2918.4</v>
      </c>
      <c r="L165" s="305">
        <v>2830</v>
      </c>
      <c r="M165" s="305">
        <v>0.13996</v>
      </c>
      <c r="N165" s="1"/>
      <c r="O165" s="1"/>
    </row>
    <row r="166" spans="1:15" ht="12.75" customHeight="1">
      <c r="A166" s="30">
        <v>156</v>
      </c>
      <c r="B166" s="315" t="s">
        <v>367</v>
      </c>
      <c r="C166" s="305">
        <v>2957.6</v>
      </c>
      <c r="D166" s="306">
        <v>2918.9833333333336</v>
      </c>
      <c r="E166" s="306">
        <v>2869.9666666666672</v>
      </c>
      <c r="F166" s="306">
        <v>2782.3333333333335</v>
      </c>
      <c r="G166" s="306">
        <v>2733.3166666666671</v>
      </c>
      <c r="H166" s="306">
        <v>3006.6166666666672</v>
      </c>
      <c r="I166" s="306">
        <v>3055.6333333333337</v>
      </c>
      <c r="J166" s="306">
        <v>3143.2666666666673</v>
      </c>
      <c r="K166" s="305">
        <v>2968</v>
      </c>
      <c r="L166" s="305">
        <v>2831.35</v>
      </c>
      <c r="M166" s="305">
        <v>0.12716</v>
      </c>
      <c r="N166" s="1"/>
      <c r="O166" s="1"/>
    </row>
    <row r="167" spans="1:15" ht="12.75" customHeight="1">
      <c r="A167" s="30">
        <v>157</v>
      </c>
      <c r="B167" s="315" t="s">
        <v>373</v>
      </c>
      <c r="C167" s="305">
        <v>402.5</v>
      </c>
      <c r="D167" s="306">
        <v>402.93333333333334</v>
      </c>
      <c r="E167" s="306">
        <v>396.76666666666665</v>
      </c>
      <c r="F167" s="306">
        <v>391.0333333333333</v>
      </c>
      <c r="G167" s="306">
        <v>384.86666666666662</v>
      </c>
      <c r="H167" s="306">
        <v>408.66666666666669</v>
      </c>
      <c r="I167" s="306">
        <v>414.83333333333331</v>
      </c>
      <c r="J167" s="306">
        <v>420.56666666666672</v>
      </c>
      <c r="K167" s="305">
        <v>409.1</v>
      </c>
      <c r="L167" s="305">
        <v>397.2</v>
      </c>
      <c r="M167" s="305">
        <v>2.9433699999999998</v>
      </c>
      <c r="N167" s="1"/>
      <c r="O167" s="1"/>
    </row>
    <row r="168" spans="1:15" ht="12.75" customHeight="1">
      <c r="A168" s="30">
        <v>158</v>
      </c>
      <c r="B168" s="315" t="s">
        <v>368</v>
      </c>
      <c r="C168" s="305">
        <v>119.95</v>
      </c>
      <c r="D168" s="306">
        <v>120.25</v>
      </c>
      <c r="E168" s="306">
        <v>117.7</v>
      </c>
      <c r="F168" s="306">
        <v>115.45</v>
      </c>
      <c r="G168" s="306">
        <v>112.9</v>
      </c>
      <c r="H168" s="306">
        <v>122.5</v>
      </c>
      <c r="I168" s="306">
        <v>125.05000000000001</v>
      </c>
      <c r="J168" s="306">
        <v>127.3</v>
      </c>
      <c r="K168" s="305">
        <v>122.8</v>
      </c>
      <c r="L168" s="305">
        <v>118</v>
      </c>
      <c r="M168" s="305">
        <v>24.321960000000001</v>
      </c>
      <c r="N168" s="1"/>
      <c r="O168" s="1"/>
    </row>
    <row r="169" spans="1:15" ht="12.75" customHeight="1">
      <c r="A169" s="30">
        <v>159</v>
      </c>
      <c r="B169" s="315" t="s">
        <v>369</v>
      </c>
      <c r="C169" s="305">
        <v>4865.2</v>
      </c>
      <c r="D169" s="306">
        <v>4865.5</v>
      </c>
      <c r="E169" s="306">
        <v>4835</v>
      </c>
      <c r="F169" s="306">
        <v>4804.8</v>
      </c>
      <c r="G169" s="306">
        <v>4774.3</v>
      </c>
      <c r="H169" s="306">
        <v>4895.7</v>
      </c>
      <c r="I169" s="306">
        <v>4926.2</v>
      </c>
      <c r="J169" s="306">
        <v>4956.3999999999996</v>
      </c>
      <c r="K169" s="305">
        <v>4896</v>
      </c>
      <c r="L169" s="305">
        <v>4835.3</v>
      </c>
      <c r="M169" s="305">
        <v>0.12316000000000001</v>
      </c>
      <c r="N169" s="1"/>
      <c r="O169" s="1"/>
    </row>
    <row r="170" spans="1:15" ht="12.75" customHeight="1">
      <c r="A170" s="30">
        <v>160</v>
      </c>
      <c r="B170" s="315" t="s">
        <v>257</v>
      </c>
      <c r="C170" s="305">
        <v>2919.95</v>
      </c>
      <c r="D170" s="306">
        <v>2921.75</v>
      </c>
      <c r="E170" s="306">
        <v>2866.5</v>
      </c>
      <c r="F170" s="306">
        <v>2813.05</v>
      </c>
      <c r="G170" s="306">
        <v>2757.8</v>
      </c>
      <c r="H170" s="306">
        <v>2975.2</v>
      </c>
      <c r="I170" s="306">
        <v>3030.45</v>
      </c>
      <c r="J170" s="306">
        <v>3083.8999999999996</v>
      </c>
      <c r="K170" s="305">
        <v>2977</v>
      </c>
      <c r="L170" s="305">
        <v>2868.3</v>
      </c>
      <c r="M170" s="305">
        <v>1.2122900000000001</v>
      </c>
      <c r="N170" s="1"/>
      <c r="O170" s="1"/>
    </row>
    <row r="171" spans="1:15" ht="12.75" customHeight="1">
      <c r="A171" s="30">
        <v>161</v>
      </c>
      <c r="B171" s="315" t="s">
        <v>370</v>
      </c>
      <c r="C171" s="305">
        <v>1518.5</v>
      </c>
      <c r="D171" s="306">
        <v>1523.55</v>
      </c>
      <c r="E171" s="306">
        <v>1509.9499999999998</v>
      </c>
      <c r="F171" s="306">
        <v>1501.3999999999999</v>
      </c>
      <c r="G171" s="306">
        <v>1487.7999999999997</v>
      </c>
      <c r="H171" s="306">
        <v>1532.1</v>
      </c>
      <c r="I171" s="306">
        <v>1545.6999999999998</v>
      </c>
      <c r="J171" s="306">
        <v>1554.25</v>
      </c>
      <c r="K171" s="305">
        <v>1537.15</v>
      </c>
      <c r="L171" s="305">
        <v>1515</v>
      </c>
      <c r="M171" s="305">
        <v>0.17305000000000001</v>
      </c>
      <c r="N171" s="1"/>
      <c r="O171" s="1"/>
    </row>
    <row r="172" spans="1:15" ht="12.75" customHeight="1">
      <c r="A172" s="30">
        <v>162</v>
      </c>
      <c r="B172" s="315" t="s">
        <v>104</v>
      </c>
      <c r="C172" s="305">
        <v>409.45</v>
      </c>
      <c r="D172" s="306">
        <v>402.91666666666669</v>
      </c>
      <c r="E172" s="306">
        <v>394.83333333333337</v>
      </c>
      <c r="F172" s="306">
        <v>380.2166666666667</v>
      </c>
      <c r="G172" s="306">
        <v>372.13333333333338</v>
      </c>
      <c r="H172" s="306">
        <v>417.53333333333336</v>
      </c>
      <c r="I172" s="306">
        <v>425.61666666666673</v>
      </c>
      <c r="J172" s="306">
        <v>440.23333333333335</v>
      </c>
      <c r="K172" s="305">
        <v>411</v>
      </c>
      <c r="L172" s="305">
        <v>388.3</v>
      </c>
      <c r="M172" s="305">
        <v>14.611050000000001</v>
      </c>
      <c r="N172" s="1"/>
      <c r="O172" s="1"/>
    </row>
    <row r="173" spans="1:15" ht="12.75" customHeight="1">
      <c r="A173" s="30">
        <v>163</v>
      </c>
      <c r="B173" s="315" t="s">
        <v>365</v>
      </c>
      <c r="C173" s="305">
        <v>4173.45</v>
      </c>
      <c r="D173" s="306">
        <v>4190.166666666667</v>
      </c>
      <c r="E173" s="306">
        <v>4135.1333333333341</v>
      </c>
      <c r="F173" s="306">
        <v>4096.8166666666675</v>
      </c>
      <c r="G173" s="306">
        <v>4041.7833333333347</v>
      </c>
      <c r="H173" s="306">
        <v>4228.4833333333336</v>
      </c>
      <c r="I173" s="306">
        <v>4283.5166666666664</v>
      </c>
      <c r="J173" s="306">
        <v>4321.833333333333</v>
      </c>
      <c r="K173" s="305">
        <v>4245.2</v>
      </c>
      <c r="L173" s="305">
        <v>4151.8500000000004</v>
      </c>
      <c r="M173" s="305">
        <v>0.40994000000000003</v>
      </c>
      <c r="N173" s="1"/>
      <c r="O173" s="1"/>
    </row>
    <row r="174" spans="1:15" ht="12.75" customHeight="1">
      <c r="A174" s="30">
        <v>164</v>
      </c>
      <c r="B174" s="315" t="s">
        <v>379</v>
      </c>
      <c r="C174" s="305">
        <v>654.85</v>
      </c>
      <c r="D174" s="306">
        <v>647.80000000000007</v>
      </c>
      <c r="E174" s="306">
        <v>638.25000000000011</v>
      </c>
      <c r="F174" s="306">
        <v>621.65000000000009</v>
      </c>
      <c r="G174" s="306">
        <v>612.10000000000014</v>
      </c>
      <c r="H174" s="306">
        <v>664.40000000000009</v>
      </c>
      <c r="I174" s="306">
        <v>673.95</v>
      </c>
      <c r="J174" s="306">
        <v>690.55000000000007</v>
      </c>
      <c r="K174" s="305">
        <v>657.35</v>
      </c>
      <c r="L174" s="305">
        <v>631.20000000000005</v>
      </c>
      <c r="M174" s="305">
        <v>19.10643</v>
      </c>
      <c r="N174" s="1"/>
      <c r="O174" s="1"/>
    </row>
    <row r="175" spans="1:15" ht="12.75" customHeight="1">
      <c r="A175" s="30">
        <v>165</v>
      </c>
      <c r="B175" s="315" t="s">
        <v>371</v>
      </c>
      <c r="C175" s="305">
        <v>1189.55</v>
      </c>
      <c r="D175" s="306">
        <v>1203.7499999999998</v>
      </c>
      <c r="E175" s="306">
        <v>1160.8999999999996</v>
      </c>
      <c r="F175" s="306">
        <v>1132.2499999999998</v>
      </c>
      <c r="G175" s="306">
        <v>1089.3999999999996</v>
      </c>
      <c r="H175" s="306">
        <v>1232.3999999999996</v>
      </c>
      <c r="I175" s="306">
        <v>1275.2499999999995</v>
      </c>
      <c r="J175" s="306">
        <v>1303.8999999999996</v>
      </c>
      <c r="K175" s="305">
        <v>1246.5999999999999</v>
      </c>
      <c r="L175" s="305">
        <v>1175.0999999999999</v>
      </c>
      <c r="M175" s="305">
        <v>0.41776999999999997</v>
      </c>
      <c r="N175" s="1"/>
      <c r="O175" s="1"/>
    </row>
    <row r="176" spans="1:15" ht="12.75" customHeight="1">
      <c r="A176" s="30">
        <v>166</v>
      </c>
      <c r="B176" s="315" t="s">
        <v>258</v>
      </c>
      <c r="C176" s="305">
        <v>525.35</v>
      </c>
      <c r="D176" s="306">
        <v>526.56666666666672</v>
      </c>
      <c r="E176" s="306">
        <v>521.83333333333348</v>
      </c>
      <c r="F176" s="306">
        <v>518.31666666666672</v>
      </c>
      <c r="G176" s="306">
        <v>513.58333333333348</v>
      </c>
      <c r="H176" s="306">
        <v>530.08333333333348</v>
      </c>
      <c r="I176" s="306">
        <v>534.81666666666683</v>
      </c>
      <c r="J176" s="306">
        <v>538.33333333333348</v>
      </c>
      <c r="K176" s="305">
        <v>531.29999999999995</v>
      </c>
      <c r="L176" s="305">
        <v>523.04999999999995</v>
      </c>
      <c r="M176" s="305">
        <v>0.95889000000000002</v>
      </c>
      <c r="N176" s="1"/>
      <c r="O176" s="1"/>
    </row>
    <row r="177" spans="1:15" ht="12.75" customHeight="1">
      <c r="A177" s="30">
        <v>167</v>
      </c>
      <c r="B177" s="315" t="s">
        <v>107</v>
      </c>
      <c r="C177" s="305">
        <v>796.5</v>
      </c>
      <c r="D177" s="306">
        <v>793.65</v>
      </c>
      <c r="E177" s="306">
        <v>786.94999999999993</v>
      </c>
      <c r="F177" s="306">
        <v>777.4</v>
      </c>
      <c r="G177" s="306">
        <v>770.69999999999993</v>
      </c>
      <c r="H177" s="306">
        <v>803.19999999999993</v>
      </c>
      <c r="I177" s="306">
        <v>809.9</v>
      </c>
      <c r="J177" s="306">
        <v>819.44999999999993</v>
      </c>
      <c r="K177" s="305">
        <v>800.35</v>
      </c>
      <c r="L177" s="305">
        <v>784.1</v>
      </c>
      <c r="M177" s="305">
        <v>9.7485700000000008</v>
      </c>
      <c r="N177" s="1"/>
      <c r="O177" s="1"/>
    </row>
    <row r="178" spans="1:15" ht="12.75" customHeight="1">
      <c r="A178" s="30">
        <v>168</v>
      </c>
      <c r="B178" s="315" t="s">
        <v>259</v>
      </c>
      <c r="C178" s="305">
        <v>484.3</v>
      </c>
      <c r="D178" s="306">
        <v>479.95</v>
      </c>
      <c r="E178" s="306">
        <v>472</v>
      </c>
      <c r="F178" s="306">
        <v>459.7</v>
      </c>
      <c r="G178" s="306">
        <v>451.75</v>
      </c>
      <c r="H178" s="306">
        <v>492.25</v>
      </c>
      <c r="I178" s="306">
        <v>500.19999999999993</v>
      </c>
      <c r="J178" s="306">
        <v>512.5</v>
      </c>
      <c r="K178" s="305">
        <v>487.9</v>
      </c>
      <c r="L178" s="305">
        <v>467.65</v>
      </c>
      <c r="M178" s="305">
        <v>3.7820800000000001</v>
      </c>
      <c r="N178" s="1"/>
      <c r="O178" s="1"/>
    </row>
    <row r="179" spans="1:15" ht="12.75" customHeight="1">
      <c r="A179" s="30">
        <v>169</v>
      </c>
      <c r="B179" s="315" t="s">
        <v>108</v>
      </c>
      <c r="C179" s="305">
        <v>1356.85</v>
      </c>
      <c r="D179" s="306">
        <v>1344.3166666666666</v>
      </c>
      <c r="E179" s="306">
        <v>1328.6333333333332</v>
      </c>
      <c r="F179" s="306">
        <v>1300.4166666666665</v>
      </c>
      <c r="G179" s="306">
        <v>1284.7333333333331</v>
      </c>
      <c r="H179" s="306">
        <v>1372.5333333333333</v>
      </c>
      <c r="I179" s="306">
        <v>1388.2166666666667</v>
      </c>
      <c r="J179" s="306">
        <v>1416.4333333333334</v>
      </c>
      <c r="K179" s="305">
        <v>1360</v>
      </c>
      <c r="L179" s="305">
        <v>1316.1</v>
      </c>
      <c r="M179" s="305">
        <v>5.2926799999999998</v>
      </c>
      <c r="N179" s="1"/>
      <c r="O179" s="1"/>
    </row>
    <row r="180" spans="1:15" ht="12.75" customHeight="1">
      <c r="A180" s="30">
        <v>170</v>
      </c>
      <c r="B180" s="315" t="s">
        <v>380</v>
      </c>
      <c r="C180" s="305">
        <v>81.05</v>
      </c>
      <c r="D180" s="306">
        <v>81.316666666666663</v>
      </c>
      <c r="E180" s="306">
        <v>80.583333333333329</v>
      </c>
      <c r="F180" s="306">
        <v>80.11666666666666</v>
      </c>
      <c r="G180" s="306">
        <v>79.383333333333326</v>
      </c>
      <c r="H180" s="306">
        <v>81.783333333333331</v>
      </c>
      <c r="I180" s="306">
        <v>82.51666666666668</v>
      </c>
      <c r="J180" s="306">
        <v>82.983333333333334</v>
      </c>
      <c r="K180" s="305">
        <v>82.05</v>
      </c>
      <c r="L180" s="305">
        <v>80.849999999999994</v>
      </c>
      <c r="M180" s="305">
        <v>3.1860499999999998</v>
      </c>
      <c r="N180" s="1"/>
      <c r="O180" s="1"/>
    </row>
    <row r="181" spans="1:15" ht="12.75" customHeight="1">
      <c r="A181" s="30">
        <v>171</v>
      </c>
      <c r="B181" s="315" t="s">
        <v>109</v>
      </c>
      <c r="C181" s="305">
        <v>271.39999999999998</v>
      </c>
      <c r="D181" s="306">
        <v>271.33333333333331</v>
      </c>
      <c r="E181" s="306">
        <v>267.06666666666661</v>
      </c>
      <c r="F181" s="306">
        <v>262.73333333333329</v>
      </c>
      <c r="G181" s="306">
        <v>258.46666666666658</v>
      </c>
      <c r="H181" s="306">
        <v>275.66666666666663</v>
      </c>
      <c r="I181" s="306">
        <v>279.93333333333339</v>
      </c>
      <c r="J181" s="306">
        <v>284.26666666666665</v>
      </c>
      <c r="K181" s="305">
        <v>275.60000000000002</v>
      </c>
      <c r="L181" s="305">
        <v>267</v>
      </c>
      <c r="M181" s="305">
        <v>10.207610000000001</v>
      </c>
      <c r="N181" s="1"/>
      <c r="O181" s="1"/>
    </row>
    <row r="182" spans="1:15" ht="12.75" customHeight="1">
      <c r="A182" s="30">
        <v>172</v>
      </c>
      <c r="B182" s="315" t="s">
        <v>372</v>
      </c>
      <c r="C182" s="305">
        <v>448.25</v>
      </c>
      <c r="D182" s="306">
        <v>449.7833333333333</v>
      </c>
      <c r="E182" s="306">
        <v>439.56666666666661</v>
      </c>
      <c r="F182" s="306">
        <v>430.88333333333333</v>
      </c>
      <c r="G182" s="306">
        <v>420.66666666666663</v>
      </c>
      <c r="H182" s="306">
        <v>458.46666666666658</v>
      </c>
      <c r="I182" s="306">
        <v>468.68333333333328</v>
      </c>
      <c r="J182" s="306">
        <v>477.36666666666656</v>
      </c>
      <c r="K182" s="305">
        <v>460</v>
      </c>
      <c r="L182" s="305">
        <v>441.1</v>
      </c>
      <c r="M182" s="305">
        <v>5.3738599999999996</v>
      </c>
      <c r="N182" s="1"/>
      <c r="O182" s="1"/>
    </row>
    <row r="183" spans="1:15" ht="12.75" customHeight="1">
      <c r="A183" s="30">
        <v>173</v>
      </c>
      <c r="B183" s="315" t="s">
        <v>110</v>
      </c>
      <c r="C183" s="305">
        <v>1441</v>
      </c>
      <c r="D183" s="306">
        <v>1431.0333333333335</v>
      </c>
      <c r="E183" s="306">
        <v>1413.0666666666671</v>
      </c>
      <c r="F183" s="306">
        <v>1385.1333333333334</v>
      </c>
      <c r="G183" s="306">
        <v>1367.166666666667</v>
      </c>
      <c r="H183" s="306">
        <v>1458.9666666666672</v>
      </c>
      <c r="I183" s="306">
        <v>1476.9333333333338</v>
      </c>
      <c r="J183" s="306">
        <v>1504.8666666666672</v>
      </c>
      <c r="K183" s="305">
        <v>1449</v>
      </c>
      <c r="L183" s="305">
        <v>1403.1</v>
      </c>
      <c r="M183" s="305">
        <v>7.81271</v>
      </c>
      <c r="N183" s="1"/>
      <c r="O183" s="1"/>
    </row>
    <row r="184" spans="1:15" ht="12.75" customHeight="1">
      <c r="A184" s="30">
        <v>174</v>
      </c>
      <c r="B184" s="315" t="s">
        <v>374</v>
      </c>
      <c r="C184" s="305">
        <v>153.25</v>
      </c>
      <c r="D184" s="306">
        <v>153.70000000000002</v>
      </c>
      <c r="E184" s="306">
        <v>150.70000000000005</v>
      </c>
      <c r="F184" s="306">
        <v>148.15000000000003</v>
      </c>
      <c r="G184" s="306">
        <v>145.15000000000006</v>
      </c>
      <c r="H184" s="306">
        <v>156.25000000000003</v>
      </c>
      <c r="I184" s="306">
        <v>159.24999999999997</v>
      </c>
      <c r="J184" s="306">
        <v>161.80000000000001</v>
      </c>
      <c r="K184" s="305">
        <v>156.69999999999999</v>
      </c>
      <c r="L184" s="305">
        <v>151.15</v>
      </c>
      <c r="M184" s="305">
        <v>9.5080299999999998</v>
      </c>
      <c r="N184" s="1"/>
      <c r="O184" s="1"/>
    </row>
    <row r="185" spans="1:15" ht="12.75" customHeight="1">
      <c r="A185" s="30">
        <v>175</v>
      </c>
      <c r="B185" s="315" t="s">
        <v>375</v>
      </c>
      <c r="C185" s="305">
        <v>1773.85</v>
      </c>
      <c r="D185" s="306">
        <v>1769.6499999999999</v>
      </c>
      <c r="E185" s="306">
        <v>1745.2999999999997</v>
      </c>
      <c r="F185" s="306">
        <v>1716.7499999999998</v>
      </c>
      <c r="G185" s="306">
        <v>1692.3999999999996</v>
      </c>
      <c r="H185" s="306">
        <v>1798.1999999999998</v>
      </c>
      <c r="I185" s="306">
        <v>1822.5499999999997</v>
      </c>
      <c r="J185" s="306">
        <v>1851.1</v>
      </c>
      <c r="K185" s="305">
        <v>1794</v>
      </c>
      <c r="L185" s="305">
        <v>1741.1</v>
      </c>
      <c r="M185" s="305">
        <v>0.53588000000000002</v>
      </c>
      <c r="N185" s="1"/>
      <c r="O185" s="1"/>
    </row>
    <row r="186" spans="1:15" ht="12.75" customHeight="1">
      <c r="A186" s="30">
        <v>176</v>
      </c>
      <c r="B186" s="315" t="s">
        <v>381</v>
      </c>
      <c r="C186" s="305">
        <v>157.35</v>
      </c>
      <c r="D186" s="306">
        <v>157.24999999999997</v>
      </c>
      <c r="E186" s="306">
        <v>156.04999999999995</v>
      </c>
      <c r="F186" s="306">
        <v>154.74999999999997</v>
      </c>
      <c r="G186" s="306">
        <v>153.54999999999995</v>
      </c>
      <c r="H186" s="306">
        <v>158.54999999999995</v>
      </c>
      <c r="I186" s="306">
        <v>159.74999999999994</v>
      </c>
      <c r="J186" s="306">
        <v>161.04999999999995</v>
      </c>
      <c r="K186" s="305">
        <v>158.44999999999999</v>
      </c>
      <c r="L186" s="305">
        <v>155.94999999999999</v>
      </c>
      <c r="M186" s="305">
        <v>9.5713299999999997</v>
      </c>
      <c r="N186" s="1"/>
      <c r="O186" s="1"/>
    </row>
    <row r="187" spans="1:15" ht="12.75" customHeight="1">
      <c r="A187" s="30">
        <v>177</v>
      </c>
      <c r="B187" s="315" t="s">
        <v>260</v>
      </c>
      <c r="C187" s="305">
        <v>259.45</v>
      </c>
      <c r="D187" s="306">
        <v>260.29999999999995</v>
      </c>
      <c r="E187" s="306">
        <v>257.69999999999993</v>
      </c>
      <c r="F187" s="306">
        <v>255.95</v>
      </c>
      <c r="G187" s="306">
        <v>253.34999999999997</v>
      </c>
      <c r="H187" s="306">
        <v>262.0499999999999</v>
      </c>
      <c r="I187" s="306">
        <v>264.64999999999992</v>
      </c>
      <c r="J187" s="306">
        <v>266.39999999999986</v>
      </c>
      <c r="K187" s="305">
        <v>262.89999999999998</v>
      </c>
      <c r="L187" s="305">
        <v>258.55</v>
      </c>
      <c r="M187" s="305">
        <v>4.6456099999999996</v>
      </c>
      <c r="N187" s="1"/>
      <c r="O187" s="1"/>
    </row>
    <row r="188" spans="1:15" ht="12.75" customHeight="1">
      <c r="A188" s="30">
        <v>178</v>
      </c>
      <c r="B188" s="315" t="s">
        <v>376</v>
      </c>
      <c r="C188" s="305">
        <v>814.9</v>
      </c>
      <c r="D188" s="306">
        <v>812.15</v>
      </c>
      <c r="E188" s="306">
        <v>797.84999999999991</v>
      </c>
      <c r="F188" s="306">
        <v>780.8</v>
      </c>
      <c r="G188" s="306">
        <v>766.49999999999989</v>
      </c>
      <c r="H188" s="306">
        <v>829.19999999999993</v>
      </c>
      <c r="I188" s="306">
        <v>843.49999999999989</v>
      </c>
      <c r="J188" s="306">
        <v>860.55</v>
      </c>
      <c r="K188" s="305">
        <v>826.45</v>
      </c>
      <c r="L188" s="305">
        <v>795.1</v>
      </c>
      <c r="M188" s="305">
        <v>5.8653300000000002</v>
      </c>
      <c r="N188" s="1"/>
      <c r="O188" s="1"/>
    </row>
    <row r="189" spans="1:15" ht="12.75" customHeight="1">
      <c r="A189" s="30">
        <v>179</v>
      </c>
      <c r="B189" s="315" t="s">
        <v>111</v>
      </c>
      <c r="C189" s="305">
        <v>556.20000000000005</v>
      </c>
      <c r="D189" s="306">
        <v>556.73333333333335</v>
      </c>
      <c r="E189" s="306">
        <v>548.9666666666667</v>
      </c>
      <c r="F189" s="306">
        <v>541.73333333333335</v>
      </c>
      <c r="G189" s="306">
        <v>533.9666666666667</v>
      </c>
      <c r="H189" s="306">
        <v>563.9666666666667</v>
      </c>
      <c r="I189" s="306">
        <v>571.73333333333335</v>
      </c>
      <c r="J189" s="306">
        <v>578.9666666666667</v>
      </c>
      <c r="K189" s="305">
        <v>564.5</v>
      </c>
      <c r="L189" s="305">
        <v>549.5</v>
      </c>
      <c r="M189" s="305">
        <v>24.756609999999998</v>
      </c>
      <c r="N189" s="1"/>
      <c r="O189" s="1"/>
    </row>
    <row r="190" spans="1:15" ht="12.75" customHeight="1">
      <c r="A190" s="30">
        <v>180</v>
      </c>
      <c r="B190" s="315" t="s">
        <v>261</v>
      </c>
      <c r="C190" s="305">
        <v>1821.9</v>
      </c>
      <c r="D190" s="306">
        <v>1823.45</v>
      </c>
      <c r="E190" s="306">
        <v>1800.65</v>
      </c>
      <c r="F190" s="306">
        <v>1779.4</v>
      </c>
      <c r="G190" s="306">
        <v>1756.6000000000001</v>
      </c>
      <c r="H190" s="306">
        <v>1844.7</v>
      </c>
      <c r="I190" s="306">
        <v>1867.4999999999998</v>
      </c>
      <c r="J190" s="306">
        <v>1888.75</v>
      </c>
      <c r="K190" s="305">
        <v>1846.25</v>
      </c>
      <c r="L190" s="305">
        <v>1802.2</v>
      </c>
      <c r="M190" s="305">
        <v>6.9292699999999998</v>
      </c>
      <c r="N190" s="1"/>
      <c r="O190" s="1"/>
    </row>
    <row r="191" spans="1:15" ht="12.75" customHeight="1">
      <c r="A191" s="30">
        <v>181</v>
      </c>
      <c r="B191" s="315" t="s">
        <v>385</v>
      </c>
      <c r="C191" s="305">
        <v>896.3</v>
      </c>
      <c r="D191" s="306">
        <v>890.63333333333321</v>
      </c>
      <c r="E191" s="306">
        <v>878.71666666666647</v>
      </c>
      <c r="F191" s="306">
        <v>861.13333333333321</v>
      </c>
      <c r="G191" s="306">
        <v>849.21666666666647</v>
      </c>
      <c r="H191" s="306">
        <v>908.21666666666647</v>
      </c>
      <c r="I191" s="306">
        <v>920.13333333333321</v>
      </c>
      <c r="J191" s="306">
        <v>937.71666666666647</v>
      </c>
      <c r="K191" s="305">
        <v>902.55</v>
      </c>
      <c r="L191" s="305">
        <v>873.05</v>
      </c>
      <c r="M191" s="305">
        <v>4.1497099999999998</v>
      </c>
      <c r="N191" s="1"/>
      <c r="O191" s="1"/>
    </row>
    <row r="192" spans="1:15" ht="12.75" customHeight="1">
      <c r="A192" s="30">
        <v>182</v>
      </c>
      <c r="B192" s="315" t="s">
        <v>830</v>
      </c>
      <c r="C192" s="305">
        <v>18.05</v>
      </c>
      <c r="D192" s="306">
        <v>17.916666666666668</v>
      </c>
      <c r="E192" s="306">
        <v>17.633333333333336</v>
      </c>
      <c r="F192" s="306">
        <v>17.216666666666669</v>
      </c>
      <c r="G192" s="306">
        <v>16.933333333333337</v>
      </c>
      <c r="H192" s="306">
        <v>18.333333333333336</v>
      </c>
      <c r="I192" s="306">
        <v>18.616666666666667</v>
      </c>
      <c r="J192" s="306">
        <v>19.033333333333335</v>
      </c>
      <c r="K192" s="305">
        <v>18.2</v>
      </c>
      <c r="L192" s="305">
        <v>17.5</v>
      </c>
      <c r="M192" s="305">
        <v>19.082059999999998</v>
      </c>
      <c r="N192" s="1"/>
      <c r="O192" s="1"/>
    </row>
    <row r="193" spans="1:15" ht="12.75" customHeight="1">
      <c r="A193" s="30">
        <v>183</v>
      </c>
      <c r="B193" s="315" t="s">
        <v>386</v>
      </c>
      <c r="C193" s="305">
        <v>897.25</v>
      </c>
      <c r="D193" s="306">
        <v>894.6</v>
      </c>
      <c r="E193" s="306">
        <v>878.2</v>
      </c>
      <c r="F193" s="306">
        <v>859.15</v>
      </c>
      <c r="G193" s="306">
        <v>842.75</v>
      </c>
      <c r="H193" s="306">
        <v>913.65000000000009</v>
      </c>
      <c r="I193" s="306">
        <v>930.05</v>
      </c>
      <c r="J193" s="306">
        <v>949.10000000000014</v>
      </c>
      <c r="K193" s="305">
        <v>911</v>
      </c>
      <c r="L193" s="305">
        <v>875.55</v>
      </c>
      <c r="M193" s="305">
        <v>0.32329000000000002</v>
      </c>
      <c r="N193" s="1"/>
      <c r="O193" s="1"/>
    </row>
    <row r="194" spans="1:15" ht="12.75" customHeight="1">
      <c r="A194" s="30">
        <v>184</v>
      </c>
      <c r="B194" s="315" t="s">
        <v>112</v>
      </c>
      <c r="C194" s="305">
        <v>1217.5999999999999</v>
      </c>
      <c r="D194" s="306">
        <v>1210.5</v>
      </c>
      <c r="E194" s="306">
        <v>1194.0999999999999</v>
      </c>
      <c r="F194" s="306">
        <v>1170.5999999999999</v>
      </c>
      <c r="G194" s="306">
        <v>1154.1999999999998</v>
      </c>
      <c r="H194" s="306">
        <v>1234</v>
      </c>
      <c r="I194" s="306">
        <v>1250.4000000000001</v>
      </c>
      <c r="J194" s="306">
        <v>1273.9000000000001</v>
      </c>
      <c r="K194" s="305">
        <v>1226.9000000000001</v>
      </c>
      <c r="L194" s="305">
        <v>1187</v>
      </c>
      <c r="M194" s="305">
        <v>6.15374</v>
      </c>
      <c r="N194" s="1"/>
      <c r="O194" s="1"/>
    </row>
    <row r="195" spans="1:15" ht="12.75" customHeight="1">
      <c r="A195" s="30">
        <v>185</v>
      </c>
      <c r="B195" s="315" t="s">
        <v>113</v>
      </c>
      <c r="C195" s="305">
        <v>1039.9000000000001</v>
      </c>
      <c r="D195" s="306">
        <v>1036.3</v>
      </c>
      <c r="E195" s="306">
        <v>1019.25</v>
      </c>
      <c r="F195" s="306">
        <v>998.6</v>
      </c>
      <c r="G195" s="306">
        <v>981.55000000000007</v>
      </c>
      <c r="H195" s="306">
        <v>1056.9499999999998</v>
      </c>
      <c r="I195" s="306">
        <v>1073.9999999999995</v>
      </c>
      <c r="J195" s="306">
        <v>1094.6499999999999</v>
      </c>
      <c r="K195" s="305">
        <v>1053.3499999999999</v>
      </c>
      <c r="L195" s="305">
        <v>1015.65</v>
      </c>
      <c r="M195" s="305">
        <v>35.629689999999997</v>
      </c>
      <c r="N195" s="1"/>
      <c r="O195" s="1"/>
    </row>
    <row r="196" spans="1:15" ht="12.75" customHeight="1">
      <c r="A196" s="30">
        <v>186</v>
      </c>
      <c r="B196" s="315" t="s">
        <v>114</v>
      </c>
      <c r="C196" s="305">
        <v>2367.25</v>
      </c>
      <c r="D196" s="306">
        <v>2372.5166666666669</v>
      </c>
      <c r="E196" s="306">
        <v>2357.0333333333338</v>
      </c>
      <c r="F196" s="306">
        <v>2346.8166666666671</v>
      </c>
      <c r="G196" s="306">
        <v>2331.3333333333339</v>
      </c>
      <c r="H196" s="306">
        <v>2382.7333333333336</v>
      </c>
      <c r="I196" s="306">
        <v>2398.2166666666662</v>
      </c>
      <c r="J196" s="306">
        <v>2408.4333333333334</v>
      </c>
      <c r="K196" s="305">
        <v>2388</v>
      </c>
      <c r="L196" s="305">
        <v>2362.3000000000002</v>
      </c>
      <c r="M196" s="305">
        <v>54.235579999999999</v>
      </c>
      <c r="N196" s="1"/>
      <c r="O196" s="1"/>
    </row>
    <row r="197" spans="1:15" ht="12.75" customHeight="1">
      <c r="A197" s="30">
        <v>187</v>
      </c>
      <c r="B197" s="315" t="s">
        <v>115</v>
      </c>
      <c r="C197" s="305">
        <v>1835.3</v>
      </c>
      <c r="D197" s="306">
        <v>1829.4166666666667</v>
      </c>
      <c r="E197" s="306">
        <v>1815.0833333333335</v>
      </c>
      <c r="F197" s="306">
        <v>1794.8666666666668</v>
      </c>
      <c r="G197" s="306">
        <v>1780.5333333333335</v>
      </c>
      <c r="H197" s="306">
        <v>1849.6333333333334</v>
      </c>
      <c r="I197" s="306">
        <v>1863.9666666666669</v>
      </c>
      <c r="J197" s="306">
        <v>1884.1833333333334</v>
      </c>
      <c r="K197" s="305">
        <v>1843.75</v>
      </c>
      <c r="L197" s="305">
        <v>1809.2</v>
      </c>
      <c r="M197" s="305">
        <v>7.3150199999999996</v>
      </c>
      <c r="N197" s="1"/>
      <c r="O197" s="1"/>
    </row>
    <row r="198" spans="1:15" ht="12.75" customHeight="1">
      <c r="A198" s="30">
        <v>188</v>
      </c>
      <c r="B198" s="315" t="s">
        <v>116</v>
      </c>
      <c r="C198" s="305">
        <v>1401.55</v>
      </c>
      <c r="D198" s="306">
        <v>1406.8333333333333</v>
      </c>
      <c r="E198" s="306">
        <v>1393.1666666666665</v>
      </c>
      <c r="F198" s="306">
        <v>1384.7833333333333</v>
      </c>
      <c r="G198" s="306">
        <v>1371.1166666666666</v>
      </c>
      <c r="H198" s="306">
        <v>1415.2166666666665</v>
      </c>
      <c r="I198" s="306">
        <v>1428.883333333333</v>
      </c>
      <c r="J198" s="306">
        <v>1437.2666666666664</v>
      </c>
      <c r="K198" s="305">
        <v>1420.5</v>
      </c>
      <c r="L198" s="305">
        <v>1398.45</v>
      </c>
      <c r="M198" s="305">
        <v>63.123370000000001</v>
      </c>
      <c r="N198" s="1"/>
      <c r="O198" s="1"/>
    </row>
    <row r="199" spans="1:15" ht="12.75" customHeight="1">
      <c r="A199" s="30">
        <v>189</v>
      </c>
      <c r="B199" s="315" t="s">
        <v>117</v>
      </c>
      <c r="C199" s="305">
        <v>608.9</v>
      </c>
      <c r="D199" s="306">
        <v>607.19999999999993</v>
      </c>
      <c r="E199" s="306">
        <v>600.99999999999989</v>
      </c>
      <c r="F199" s="306">
        <v>593.09999999999991</v>
      </c>
      <c r="G199" s="306">
        <v>586.89999999999986</v>
      </c>
      <c r="H199" s="306">
        <v>615.09999999999991</v>
      </c>
      <c r="I199" s="306">
        <v>621.29999999999995</v>
      </c>
      <c r="J199" s="306">
        <v>629.19999999999993</v>
      </c>
      <c r="K199" s="305">
        <v>613.4</v>
      </c>
      <c r="L199" s="305">
        <v>599.29999999999995</v>
      </c>
      <c r="M199" s="305">
        <v>53.992710000000002</v>
      </c>
      <c r="N199" s="1"/>
      <c r="O199" s="1"/>
    </row>
    <row r="200" spans="1:15" ht="12.75" customHeight="1">
      <c r="A200" s="30">
        <v>190</v>
      </c>
      <c r="B200" s="315" t="s">
        <v>383</v>
      </c>
      <c r="C200" s="305">
        <v>1112.05</v>
      </c>
      <c r="D200" s="306">
        <v>1115.6499999999999</v>
      </c>
      <c r="E200" s="306">
        <v>1100.3499999999997</v>
      </c>
      <c r="F200" s="306">
        <v>1088.6499999999999</v>
      </c>
      <c r="G200" s="306">
        <v>1073.3499999999997</v>
      </c>
      <c r="H200" s="306">
        <v>1127.3499999999997</v>
      </c>
      <c r="I200" s="306">
        <v>1142.6499999999999</v>
      </c>
      <c r="J200" s="306">
        <v>1154.3499999999997</v>
      </c>
      <c r="K200" s="305">
        <v>1130.95</v>
      </c>
      <c r="L200" s="305">
        <v>1103.95</v>
      </c>
      <c r="M200" s="305">
        <v>1.6352</v>
      </c>
      <c r="N200" s="1"/>
      <c r="O200" s="1"/>
    </row>
    <row r="201" spans="1:15" ht="12.75" customHeight="1">
      <c r="A201" s="30">
        <v>191</v>
      </c>
      <c r="B201" s="315" t="s">
        <v>387</v>
      </c>
      <c r="C201" s="305">
        <v>182.5</v>
      </c>
      <c r="D201" s="306">
        <v>181.6</v>
      </c>
      <c r="E201" s="306">
        <v>175.89999999999998</v>
      </c>
      <c r="F201" s="306">
        <v>169.29999999999998</v>
      </c>
      <c r="G201" s="306">
        <v>163.59999999999997</v>
      </c>
      <c r="H201" s="306">
        <v>188.2</v>
      </c>
      <c r="I201" s="306">
        <v>193.89999999999998</v>
      </c>
      <c r="J201" s="306">
        <v>200.5</v>
      </c>
      <c r="K201" s="305">
        <v>187.3</v>
      </c>
      <c r="L201" s="305">
        <v>175</v>
      </c>
      <c r="M201" s="305">
        <v>2.4373800000000001</v>
      </c>
      <c r="N201" s="1"/>
      <c r="O201" s="1"/>
    </row>
    <row r="202" spans="1:15" ht="12.75" customHeight="1">
      <c r="A202" s="30">
        <v>192</v>
      </c>
      <c r="B202" s="315" t="s">
        <v>388</v>
      </c>
      <c r="C202" s="305">
        <v>103.8</v>
      </c>
      <c r="D202" s="306">
        <v>103.65000000000002</v>
      </c>
      <c r="E202" s="306">
        <v>102.80000000000004</v>
      </c>
      <c r="F202" s="306">
        <v>101.80000000000003</v>
      </c>
      <c r="G202" s="306">
        <v>100.95000000000005</v>
      </c>
      <c r="H202" s="306">
        <v>104.65000000000003</v>
      </c>
      <c r="I202" s="306">
        <v>105.50000000000003</v>
      </c>
      <c r="J202" s="306">
        <v>106.50000000000003</v>
      </c>
      <c r="K202" s="305">
        <v>104.5</v>
      </c>
      <c r="L202" s="305">
        <v>102.65</v>
      </c>
      <c r="M202" s="305">
        <v>3.8274499999999998</v>
      </c>
      <c r="N202" s="1"/>
      <c r="O202" s="1"/>
    </row>
    <row r="203" spans="1:15" ht="12.75" customHeight="1">
      <c r="A203" s="30">
        <v>193</v>
      </c>
      <c r="B203" s="315" t="s">
        <v>118</v>
      </c>
      <c r="C203" s="305">
        <v>2770.55</v>
      </c>
      <c r="D203" s="306">
        <v>2760.6666666666665</v>
      </c>
      <c r="E203" s="306">
        <v>2733.8833333333332</v>
      </c>
      <c r="F203" s="306">
        <v>2697.2166666666667</v>
      </c>
      <c r="G203" s="306">
        <v>2670.4333333333334</v>
      </c>
      <c r="H203" s="306">
        <v>2797.333333333333</v>
      </c>
      <c r="I203" s="306">
        <v>2824.1166666666668</v>
      </c>
      <c r="J203" s="306">
        <v>2860.7833333333328</v>
      </c>
      <c r="K203" s="305">
        <v>2787.45</v>
      </c>
      <c r="L203" s="305">
        <v>2724</v>
      </c>
      <c r="M203" s="305">
        <v>9.2424400000000002</v>
      </c>
      <c r="N203" s="1"/>
      <c r="O203" s="1"/>
    </row>
    <row r="204" spans="1:15" ht="12.75" customHeight="1">
      <c r="A204" s="30">
        <v>194</v>
      </c>
      <c r="B204" s="315" t="s">
        <v>384</v>
      </c>
      <c r="C204" s="305">
        <v>62.95</v>
      </c>
      <c r="D204" s="306">
        <v>63.066666666666663</v>
      </c>
      <c r="E204" s="306">
        <v>62.483333333333327</v>
      </c>
      <c r="F204" s="306">
        <v>62.016666666666666</v>
      </c>
      <c r="G204" s="306">
        <v>61.43333333333333</v>
      </c>
      <c r="H204" s="306">
        <v>63.533333333333324</v>
      </c>
      <c r="I204" s="306">
        <v>64.116666666666674</v>
      </c>
      <c r="J204" s="306">
        <v>64.583333333333314</v>
      </c>
      <c r="K204" s="305">
        <v>63.65</v>
      </c>
      <c r="L204" s="305">
        <v>62.6</v>
      </c>
      <c r="M204" s="305">
        <v>32.709139999999998</v>
      </c>
      <c r="N204" s="1"/>
      <c r="O204" s="1"/>
    </row>
    <row r="205" spans="1:15" ht="12.75" customHeight="1">
      <c r="A205" s="30">
        <v>195</v>
      </c>
      <c r="B205" s="315" t="s">
        <v>831</v>
      </c>
      <c r="C205" s="305">
        <v>946.9</v>
      </c>
      <c r="D205" s="306">
        <v>954.65</v>
      </c>
      <c r="E205" s="306">
        <v>934.25</v>
      </c>
      <c r="F205" s="306">
        <v>921.6</v>
      </c>
      <c r="G205" s="306">
        <v>901.2</v>
      </c>
      <c r="H205" s="306">
        <v>967.3</v>
      </c>
      <c r="I205" s="306">
        <v>987.69999999999982</v>
      </c>
      <c r="J205" s="306">
        <v>1000.3499999999999</v>
      </c>
      <c r="K205" s="305">
        <v>975.05</v>
      </c>
      <c r="L205" s="305">
        <v>942</v>
      </c>
      <c r="M205" s="305">
        <v>0.72768999999999995</v>
      </c>
      <c r="N205" s="1"/>
      <c r="O205" s="1"/>
    </row>
    <row r="206" spans="1:15" ht="12.75" customHeight="1">
      <c r="A206" s="30">
        <v>196</v>
      </c>
      <c r="B206" s="315" t="s">
        <v>820</v>
      </c>
      <c r="C206" s="305">
        <v>353.2</v>
      </c>
      <c r="D206" s="306">
        <v>355.25</v>
      </c>
      <c r="E206" s="306">
        <v>346.25</v>
      </c>
      <c r="F206" s="306">
        <v>339.3</v>
      </c>
      <c r="G206" s="306">
        <v>330.3</v>
      </c>
      <c r="H206" s="306">
        <v>362.2</v>
      </c>
      <c r="I206" s="306">
        <v>371.2</v>
      </c>
      <c r="J206" s="306">
        <v>378.15</v>
      </c>
      <c r="K206" s="305">
        <v>364.25</v>
      </c>
      <c r="L206" s="305">
        <v>348.3</v>
      </c>
      <c r="M206" s="305">
        <v>6.7404400000000004</v>
      </c>
      <c r="N206" s="1"/>
      <c r="O206" s="1"/>
    </row>
    <row r="207" spans="1:15" ht="12.75" customHeight="1">
      <c r="A207" s="30">
        <v>197</v>
      </c>
      <c r="B207" s="315" t="s">
        <v>120</v>
      </c>
      <c r="C207" s="305">
        <v>416.75</v>
      </c>
      <c r="D207" s="306">
        <v>413.95</v>
      </c>
      <c r="E207" s="306">
        <v>408.4</v>
      </c>
      <c r="F207" s="306">
        <v>400.05</v>
      </c>
      <c r="G207" s="306">
        <v>394.5</v>
      </c>
      <c r="H207" s="306">
        <v>422.29999999999995</v>
      </c>
      <c r="I207" s="306">
        <v>427.85</v>
      </c>
      <c r="J207" s="306">
        <v>436.19999999999993</v>
      </c>
      <c r="K207" s="305">
        <v>419.5</v>
      </c>
      <c r="L207" s="305">
        <v>405.6</v>
      </c>
      <c r="M207" s="305">
        <v>71.610820000000004</v>
      </c>
      <c r="N207" s="1"/>
      <c r="O207" s="1"/>
    </row>
    <row r="208" spans="1:15" ht="12.75" customHeight="1">
      <c r="A208" s="30">
        <v>198</v>
      </c>
      <c r="B208" s="315" t="s">
        <v>389</v>
      </c>
      <c r="C208" s="305">
        <v>102.9</v>
      </c>
      <c r="D208" s="306">
        <v>101.64999999999999</v>
      </c>
      <c r="E208" s="306">
        <v>99.549999999999983</v>
      </c>
      <c r="F208" s="306">
        <v>96.199999999999989</v>
      </c>
      <c r="G208" s="306">
        <v>94.09999999999998</v>
      </c>
      <c r="H208" s="306">
        <v>104.99999999999999</v>
      </c>
      <c r="I208" s="306">
        <v>107.09999999999998</v>
      </c>
      <c r="J208" s="306">
        <v>110.44999999999999</v>
      </c>
      <c r="K208" s="305">
        <v>103.75</v>
      </c>
      <c r="L208" s="305">
        <v>98.3</v>
      </c>
      <c r="M208" s="305">
        <v>50.898150000000001</v>
      </c>
      <c r="N208" s="1"/>
      <c r="O208" s="1"/>
    </row>
    <row r="209" spans="1:15" ht="12.75" customHeight="1">
      <c r="A209" s="30">
        <v>199</v>
      </c>
      <c r="B209" s="315" t="s">
        <v>121</v>
      </c>
      <c r="C209" s="305">
        <v>231.85</v>
      </c>
      <c r="D209" s="306">
        <v>231.28333333333333</v>
      </c>
      <c r="E209" s="306">
        <v>229.16666666666666</v>
      </c>
      <c r="F209" s="306">
        <v>226.48333333333332</v>
      </c>
      <c r="G209" s="306">
        <v>224.36666666666665</v>
      </c>
      <c r="H209" s="306">
        <v>233.96666666666667</v>
      </c>
      <c r="I209" s="306">
        <v>236.08333333333334</v>
      </c>
      <c r="J209" s="306">
        <v>238.76666666666668</v>
      </c>
      <c r="K209" s="305">
        <v>233.4</v>
      </c>
      <c r="L209" s="305">
        <v>228.6</v>
      </c>
      <c r="M209" s="305">
        <v>54.441780000000001</v>
      </c>
      <c r="N209" s="1"/>
      <c r="O209" s="1"/>
    </row>
    <row r="210" spans="1:15" ht="12.75" customHeight="1">
      <c r="A210" s="30">
        <v>200</v>
      </c>
      <c r="B210" s="315" t="s">
        <v>122</v>
      </c>
      <c r="C210" s="305">
        <v>2348.9499999999998</v>
      </c>
      <c r="D210" s="306">
        <v>2348.3166666666666</v>
      </c>
      <c r="E210" s="306">
        <v>2331.6333333333332</v>
      </c>
      <c r="F210" s="306">
        <v>2314.3166666666666</v>
      </c>
      <c r="G210" s="306">
        <v>2297.6333333333332</v>
      </c>
      <c r="H210" s="306">
        <v>2365.6333333333332</v>
      </c>
      <c r="I210" s="306">
        <v>2382.3166666666666</v>
      </c>
      <c r="J210" s="306">
        <v>2399.6333333333332</v>
      </c>
      <c r="K210" s="305">
        <v>2365</v>
      </c>
      <c r="L210" s="305">
        <v>2331</v>
      </c>
      <c r="M210" s="305">
        <v>9.3956199999999992</v>
      </c>
      <c r="N210" s="1"/>
      <c r="O210" s="1"/>
    </row>
    <row r="211" spans="1:15" ht="12.75" customHeight="1">
      <c r="A211" s="30">
        <v>201</v>
      </c>
      <c r="B211" s="315" t="s">
        <v>262</v>
      </c>
      <c r="C211" s="305">
        <v>298.3</v>
      </c>
      <c r="D211" s="306">
        <v>298.18333333333334</v>
      </c>
      <c r="E211" s="306">
        <v>296.76666666666665</v>
      </c>
      <c r="F211" s="306">
        <v>295.23333333333329</v>
      </c>
      <c r="G211" s="306">
        <v>293.81666666666661</v>
      </c>
      <c r="H211" s="306">
        <v>299.7166666666667</v>
      </c>
      <c r="I211" s="306">
        <v>301.13333333333333</v>
      </c>
      <c r="J211" s="306">
        <v>302.66666666666674</v>
      </c>
      <c r="K211" s="305">
        <v>299.60000000000002</v>
      </c>
      <c r="L211" s="305">
        <v>296.64999999999998</v>
      </c>
      <c r="M211" s="305">
        <v>2.4735999999999998</v>
      </c>
      <c r="N211" s="1"/>
      <c r="O211" s="1"/>
    </row>
    <row r="212" spans="1:15" ht="12.75" customHeight="1">
      <c r="A212" s="30">
        <v>202</v>
      </c>
      <c r="B212" s="315" t="s">
        <v>832</v>
      </c>
      <c r="C212" s="305">
        <v>802</v>
      </c>
      <c r="D212" s="306">
        <v>804.11666666666667</v>
      </c>
      <c r="E212" s="306">
        <v>791.23333333333335</v>
      </c>
      <c r="F212" s="306">
        <v>780.4666666666667</v>
      </c>
      <c r="G212" s="306">
        <v>767.58333333333337</v>
      </c>
      <c r="H212" s="306">
        <v>814.88333333333333</v>
      </c>
      <c r="I212" s="306">
        <v>827.76666666666677</v>
      </c>
      <c r="J212" s="306">
        <v>838.5333333333333</v>
      </c>
      <c r="K212" s="305">
        <v>817</v>
      </c>
      <c r="L212" s="305">
        <v>793.35</v>
      </c>
      <c r="M212" s="305">
        <v>0.55891999999999997</v>
      </c>
      <c r="N212" s="1"/>
      <c r="O212" s="1"/>
    </row>
    <row r="213" spans="1:15" ht="12.75" customHeight="1">
      <c r="A213" s="30">
        <v>203</v>
      </c>
      <c r="B213" s="315" t="s">
        <v>390</v>
      </c>
      <c r="C213" s="305">
        <v>31279.5</v>
      </c>
      <c r="D213" s="306">
        <v>31432.183333333334</v>
      </c>
      <c r="E213" s="306">
        <v>30947.316666666669</v>
      </c>
      <c r="F213" s="306">
        <v>30615.133333333335</v>
      </c>
      <c r="G213" s="306">
        <v>30130.26666666667</v>
      </c>
      <c r="H213" s="306">
        <v>31764.366666666669</v>
      </c>
      <c r="I213" s="306">
        <v>32249.233333333337</v>
      </c>
      <c r="J213" s="306">
        <v>32581.416666666668</v>
      </c>
      <c r="K213" s="305">
        <v>31917.05</v>
      </c>
      <c r="L213" s="305">
        <v>31100</v>
      </c>
      <c r="M213" s="305">
        <v>8.1159999999999996E-2</v>
      </c>
      <c r="N213" s="1"/>
      <c r="O213" s="1"/>
    </row>
    <row r="214" spans="1:15" ht="12.75" customHeight="1">
      <c r="A214" s="30">
        <v>204</v>
      </c>
      <c r="B214" s="315" t="s">
        <v>391</v>
      </c>
      <c r="C214" s="305">
        <v>35.5</v>
      </c>
      <c r="D214" s="306">
        <v>35.4</v>
      </c>
      <c r="E214" s="306">
        <v>34.799999999999997</v>
      </c>
      <c r="F214" s="306">
        <v>34.1</v>
      </c>
      <c r="G214" s="306">
        <v>33.5</v>
      </c>
      <c r="H214" s="306">
        <v>36.099999999999994</v>
      </c>
      <c r="I214" s="306">
        <v>36.700000000000003</v>
      </c>
      <c r="J214" s="306">
        <v>37.399999999999991</v>
      </c>
      <c r="K214" s="305">
        <v>36</v>
      </c>
      <c r="L214" s="305">
        <v>34.700000000000003</v>
      </c>
      <c r="M214" s="305">
        <v>43.353659999999998</v>
      </c>
      <c r="N214" s="1"/>
      <c r="O214" s="1"/>
    </row>
    <row r="215" spans="1:15" ht="12.75" customHeight="1">
      <c r="A215" s="30">
        <v>205</v>
      </c>
      <c r="B215" s="315" t="s">
        <v>403</v>
      </c>
      <c r="C215" s="305">
        <v>71.7</v>
      </c>
      <c r="D215" s="306">
        <v>72.416666666666671</v>
      </c>
      <c r="E215" s="306">
        <v>70.333333333333343</v>
      </c>
      <c r="F215" s="306">
        <v>68.966666666666669</v>
      </c>
      <c r="G215" s="306">
        <v>66.88333333333334</v>
      </c>
      <c r="H215" s="306">
        <v>73.783333333333346</v>
      </c>
      <c r="I215" s="306">
        <v>75.866666666666688</v>
      </c>
      <c r="J215" s="306">
        <v>77.233333333333348</v>
      </c>
      <c r="K215" s="305">
        <v>74.5</v>
      </c>
      <c r="L215" s="305">
        <v>71.05</v>
      </c>
      <c r="M215" s="305">
        <v>119.36252</v>
      </c>
      <c r="N215" s="1"/>
      <c r="O215" s="1"/>
    </row>
    <row r="216" spans="1:15" ht="12.75" customHeight="1">
      <c r="A216" s="30">
        <v>206</v>
      </c>
      <c r="B216" s="315" t="s">
        <v>123</v>
      </c>
      <c r="C216" s="305">
        <v>120.55</v>
      </c>
      <c r="D216" s="306">
        <v>120.06666666666666</v>
      </c>
      <c r="E216" s="306">
        <v>118.23333333333332</v>
      </c>
      <c r="F216" s="306">
        <v>115.91666666666666</v>
      </c>
      <c r="G216" s="306">
        <v>114.08333333333331</v>
      </c>
      <c r="H216" s="306">
        <v>122.38333333333333</v>
      </c>
      <c r="I216" s="306">
        <v>124.21666666666667</v>
      </c>
      <c r="J216" s="306">
        <v>126.53333333333333</v>
      </c>
      <c r="K216" s="305">
        <v>121.9</v>
      </c>
      <c r="L216" s="305">
        <v>117.75</v>
      </c>
      <c r="M216" s="305">
        <v>79.575299999999999</v>
      </c>
      <c r="N216" s="1"/>
      <c r="O216" s="1"/>
    </row>
    <row r="217" spans="1:15" ht="12.75" customHeight="1">
      <c r="A217" s="30">
        <v>207</v>
      </c>
      <c r="B217" s="315" t="s">
        <v>124</v>
      </c>
      <c r="C217" s="305">
        <v>748.5</v>
      </c>
      <c r="D217" s="306">
        <v>748.25</v>
      </c>
      <c r="E217" s="306">
        <v>744.55</v>
      </c>
      <c r="F217" s="306">
        <v>740.59999999999991</v>
      </c>
      <c r="G217" s="306">
        <v>736.89999999999986</v>
      </c>
      <c r="H217" s="306">
        <v>752.2</v>
      </c>
      <c r="I217" s="306">
        <v>755.90000000000009</v>
      </c>
      <c r="J217" s="306">
        <v>759.85000000000014</v>
      </c>
      <c r="K217" s="305">
        <v>751.95</v>
      </c>
      <c r="L217" s="305">
        <v>744.3</v>
      </c>
      <c r="M217" s="305">
        <v>76.285150000000002</v>
      </c>
      <c r="N217" s="1"/>
      <c r="O217" s="1"/>
    </row>
    <row r="218" spans="1:15" ht="12.75" customHeight="1">
      <c r="A218" s="30">
        <v>208</v>
      </c>
      <c r="B218" s="315" t="s">
        <v>125</v>
      </c>
      <c r="C218" s="305">
        <v>1290.3</v>
      </c>
      <c r="D218" s="306">
        <v>1281.7166666666665</v>
      </c>
      <c r="E218" s="306">
        <v>1268.883333333333</v>
      </c>
      <c r="F218" s="306">
        <v>1247.4666666666665</v>
      </c>
      <c r="G218" s="306">
        <v>1234.633333333333</v>
      </c>
      <c r="H218" s="306">
        <v>1303.133333333333</v>
      </c>
      <c r="I218" s="306">
        <v>1315.9666666666665</v>
      </c>
      <c r="J218" s="306">
        <v>1337.383333333333</v>
      </c>
      <c r="K218" s="305">
        <v>1294.55</v>
      </c>
      <c r="L218" s="305">
        <v>1260.3</v>
      </c>
      <c r="M218" s="305">
        <v>3.5157500000000002</v>
      </c>
      <c r="N218" s="1"/>
      <c r="O218" s="1"/>
    </row>
    <row r="219" spans="1:15" ht="12.75" customHeight="1">
      <c r="A219" s="30">
        <v>209</v>
      </c>
      <c r="B219" s="315" t="s">
        <v>126</v>
      </c>
      <c r="C219" s="305">
        <v>530.4</v>
      </c>
      <c r="D219" s="306">
        <v>530.75</v>
      </c>
      <c r="E219" s="306">
        <v>526.5</v>
      </c>
      <c r="F219" s="306">
        <v>522.6</v>
      </c>
      <c r="G219" s="306">
        <v>518.35</v>
      </c>
      <c r="H219" s="306">
        <v>534.65</v>
      </c>
      <c r="I219" s="306">
        <v>538.9</v>
      </c>
      <c r="J219" s="306">
        <v>542.79999999999995</v>
      </c>
      <c r="K219" s="305">
        <v>535</v>
      </c>
      <c r="L219" s="305">
        <v>526.85</v>
      </c>
      <c r="M219" s="305">
        <v>5.7691499999999998</v>
      </c>
      <c r="N219" s="1"/>
      <c r="O219" s="1"/>
    </row>
    <row r="220" spans="1:15" ht="12.75" customHeight="1">
      <c r="A220" s="30">
        <v>210</v>
      </c>
      <c r="B220" s="315" t="s">
        <v>407</v>
      </c>
      <c r="C220" s="305">
        <v>143.6</v>
      </c>
      <c r="D220" s="306">
        <v>144.5</v>
      </c>
      <c r="E220" s="306">
        <v>140.1</v>
      </c>
      <c r="F220" s="306">
        <v>136.6</v>
      </c>
      <c r="G220" s="306">
        <v>132.19999999999999</v>
      </c>
      <c r="H220" s="306">
        <v>148</v>
      </c>
      <c r="I220" s="306">
        <v>152.39999999999998</v>
      </c>
      <c r="J220" s="306">
        <v>155.9</v>
      </c>
      <c r="K220" s="305">
        <v>148.9</v>
      </c>
      <c r="L220" s="305">
        <v>141</v>
      </c>
      <c r="M220" s="305">
        <v>3.17625</v>
      </c>
      <c r="N220" s="1"/>
      <c r="O220" s="1"/>
    </row>
    <row r="221" spans="1:15" ht="12.75" customHeight="1">
      <c r="A221" s="30">
        <v>211</v>
      </c>
      <c r="B221" s="315" t="s">
        <v>393</v>
      </c>
      <c r="C221" s="305">
        <v>35.950000000000003</v>
      </c>
      <c r="D221" s="306">
        <v>35.733333333333334</v>
      </c>
      <c r="E221" s="306">
        <v>35.016666666666666</v>
      </c>
      <c r="F221" s="306">
        <v>34.083333333333329</v>
      </c>
      <c r="G221" s="306">
        <v>33.36666666666666</v>
      </c>
      <c r="H221" s="306">
        <v>36.666666666666671</v>
      </c>
      <c r="I221" s="306">
        <v>37.38333333333334</v>
      </c>
      <c r="J221" s="306">
        <v>38.316666666666677</v>
      </c>
      <c r="K221" s="305">
        <v>36.450000000000003</v>
      </c>
      <c r="L221" s="305">
        <v>34.799999999999997</v>
      </c>
      <c r="M221" s="305">
        <v>95.529039999999995</v>
      </c>
      <c r="N221" s="1"/>
      <c r="O221" s="1"/>
    </row>
    <row r="222" spans="1:15" ht="12.75" customHeight="1">
      <c r="A222" s="30">
        <v>212</v>
      </c>
      <c r="B222" s="315" t="s">
        <v>127</v>
      </c>
      <c r="C222" s="305">
        <v>9.3000000000000007</v>
      </c>
      <c r="D222" s="306">
        <v>9.2333333333333325</v>
      </c>
      <c r="E222" s="306">
        <v>9.0166666666666657</v>
      </c>
      <c r="F222" s="306">
        <v>8.7333333333333325</v>
      </c>
      <c r="G222" s="306">
        <v>8.5166666666666657</v>
      </c>
      <c r="H222" s="306">
        <v>9.5166666666666657</v>
      </c>
      <c r="I222" s="306">
        <v>9.7333333333333307</v>
      </c>
      <c r="J222" s="306">
        <v>10.016666666666666</v>
      </c>
      <c r="K222" s="305">
        <v>9.4499999999999993</v>
      </c>
      <c r="L222" s="305">
        <v>8.9499999999999993</v>
      </c>
      <c r="M222" s="305">
        <v>1799.51331</v>
      </c>
      <c r="N222" s="1"/>
      <c r="O222" s="1"/>
    </row>
    <row r="223" spans="1:15" ht="12.75" customHeight="1">
      <c r="A223" s="30">
        <v>213</v>
      </c>
      <c r="B223" s="315" t="s">
        <v>394</v>
      </c>
      <c r="C223" s="305">
        <v>49.8</v>
      </c>
      <c r="D223" s="306">
        <v>49.583333333333336</v>
      </c>
      <c r="E223" s="306">
        <v>49.116666666666674</v>
      </c>
      <c r="F223" s="306">
        <v>48.433333333333337</v>
      </c>
      <c r="G223" s="306">
        <v>47.966666666666676</v>
      </c>
      <c r="H223" s="306">
        <v>50.266666666666673</v>
      </c>
      <c r="I223" s="306">
        <v>50.733333333333327</v>
      </c>
      <c r="J223" s="306">
        <v>51.416666666666671</v>
      </c>
      <c r="K223" s="305">
        <v>50.05</v>
      </c>
      <c r="L223" s="305">
        <v>48.9</v>
      </c>
      <c r="M223" s="305">
        <v>21.710850000000001</v>
      </c>
      <c r="N223" s="1"/>
      <c r="O223" s="1"/>
    </row>
    <row r="224" spans="1:15" ht="12.75" customHeight="1">
      <c r="A224" s="30">
        <v>214</v>
      </c>
      <c r="B224" s="315" t="s">
        <v>128</v>
      </c>
      <c r="C224" s="305">
        <v>36.450000000000003</v>
      </c>
      <c r="D224" s="306">
        <v>36.266666666666666</v>
      </c>
      <c r="E224" s="306">
        <v>35.983333333333334</v>
      </c>
      <c r="F224" s="306">
        <v>35.516666666666666</v>
      </c>
      <c r="G224" s="306">
        <v>35.233333333333334</v>
      </c>
      <c r="H224" s="306">
        <v>36.733333333333334</v>
      </c>
      <c r="I224" s="306">
        <v>37.016666666666666</v>
      </c>
      <c r="J224" s="306">
        <v>37.483333333333334</v>
      </c>
      <c r="K224" s="305">
        <v>36.549999999999997</v>
      </c>
      <c r="L224" s="305">
        <v>35.799999999999997</v>
      </c>
      <c r="M224" s="305">
        <v>184.30364</v>
      </c>
      <c r="N224" s="1"/>
      <c r="O224" s="1"/>
    </row>
    <row r="225" spans="1:15" ht="12.75" customHeight="1">
      <c r="A225" s="30">
        <v>215</v>
      </c>
      <c r="B225" s="315" t="s">
        <v>405</v>
      </c>
      <c r="C225" s="305">
        <v>192.35</v>
      </c>
      <c r="D225" s="306">
        <v>190.43333333333331</v>
      </c>
      <c r="E225" s="306">
        <v>187.11666666666662</v>
      </c>
      <c r="F225" s="306">
        <v>181.8833333333333</v>
      </c>
      <c r="G225" s="306">
        <v>178.56666666666661</v>
      </c>
      <c r="H225" s="306">
        <v>195.66666666666663</v>
      </c>
      <c r="I225" s="306">
        <v>198.98333333333329</v>
      </c>
      <c r="J225" s="306">
        <v>204.21666666666664</v>
      </c>
      <c r="K225" s="305">
        <v>193.75</v>
      </c>
      <c r="L225" s="305">
        <v>185.2</v>
      </c>
      <c r="M225" s="305">
        <v>59.611669999999997</v>
      </c>
      <c r="N225" s="1"/>
      <c r="O225" s="1"/>
    </row>
    <row r="226" spans="1:15" ht="12.75" customHeight="1">
      <c r="A226" s="30">
        <v>216</v>
      </c>
      <c r="B226" s="315" t="s">
        <v>395</v>
      </c>
      <c r="C226" s="305">
        <v>857.25</v>
      </c>
      <c r="D226" s="306">
        <v>855.91666666666663</v>
      </c>
      <c r="E226" s="306">
        <v>837.38333333333321</v>
      </c>
      <c r="F226" s="306">
        <v>817.51666666666654</v>
      </c>
      <c r="G226" s="306">
        <v>798.98333333333312</v>
      </c>
      <c r="H226" s="306">
        <v>875.7833333333333</v>
      </c>
      <c r="I226" s="306">
        <v>894.31666666666683</v>
      </c>
      <c r="J226" s="306">
        <v>914.18333333333339</v>
      </c>
      <c r="K226" s="305">
        <v>874.45</v>
      </c>
      <c r="L226" s="305">
        <v>836.05</v>
      </c>
      <c r="M226" s="305">
        <v>0.98507</v>
      </c>
      <c r="N226" s="1"/>
      <c r="O226" s="1"/>
    </row>
    <row r="227" spans="1:15" ht="12.75" customHeight="1">
      <c r="A227" s="30">
        <v>217</v>
      </c>
      <c r="B227" s="315" t="s">
        <v>129</v>
      </c>
      <c r="C227" s="305">
        <v>376.45</v>
      </c>
      <c r="D227" s="306">
        <v>374.45</v>
      </c>
      <c r="E227" s="306">
        <v>370.09999999999997</v>
      </c>
      <c r="F227" s="306">
        <v>363.75</v>
      </c>
      <c r="G227" s="306">
        <v>359.4</v>
      </c>
      <c r="H227" s="306">
        <v>380.79999999999995</v>
      </c>
      <c r="I227" s="306">
        <v>385.15</v>
      </c>
      <c r="J227" s="306">
        <v>391.49999999999994</v>
      </c>
      <c r="K227" s="305">
        <v>378.8</v>
      </c>
      <c r="L227" s="305">
        <v>368.1</v>
      </c>
      <c r="M227" s="305">
        <v>11.62598</v>
      </c>
      <c r="N227" s="1"/>
      <c r="O227" s="1"/>
    </row>
    <row r="228" spans="1:15" ht="12.75" customHeight="1">
      <c r="A228" s="30">
        <v>218</v>
      </c>
      <c r="B228" s="315" t="s">
        <v>396</v>
      </c>
      <c r="C228" s="305">
        <v>305.8</v>
      </c>
      <c r="D228" s="306">
        <v>307.71666666666664</v>
      </c>
      <c r="E228" s="306">
        <v>301.23333333333329</v>
      </c>
      <c r="F228" s="306">
        <v>296.66666666666663</v>
      </c>
      <c r="G228" s="306">
        <v>290.18333333333328</v>
      </c>
      <c r="H228" s="306">
        <v>312.2833333333333</v>
      </c>
      <c r="I228" s="306">
        <v>318.76666666666665</v>
      </c>
      <c r="J228" s="306">
        <v>323.33333333333331</v>
      </c>
      <c r="K228" s="305">
        <v>314.2</v>
      </c>
      <c r="L228" s="305">
        <v>303.14999999999998</v>
      </c>
      <c r="M228" s="305">
        <v>3.0900500000000002</v>
      </c>
      <c r="N228" s="1"/>
      <c r="O228" s="1"/>
    </row>
    <row r="229" spans="1:15" ht="12.75" customHeight="1">
      <c r="A229" s="30">
        <v>219</v>
      </c>
      <c r="B229" s="315" t="s">
        <v>397</v>
      </c>
      <c r="C229" s="305">
        <v>1518</v>
      </c>
      <c r="D229" s="306">
        <v>1518.3999999999999</v>
      </c>
      <c r="E229" s="306">
        <v>1502.1999999999998</v>
      </c>
      <c r="F229" s="306">
        <v>1486.3999999999999</v>
      </c>
      <c r="G229" s="306">
        <v>1470.1999999999998</v>
      </c>
      <c r="H229" s="306">
        <v>1534.1999999999998</v>
      </c>
      <c r="I229" s="306">
        <v>1550.4</v>
      </c>
      <c r="J229" s="306">
        <v>1566.1999999999998</v>
      </c>
      <c r="K229" s="305">
        <v>1534.6</v>
      </c>
      <c r="L229" s="305">
        <v>1502.6</v>
      </c>
      <c r="M229" s="305">
        <v>7.9509999999999997E-2</v>
      </c>
      <c r="N229" s="1"/>
      <c r="O229" s="1"/>
    </row>
    <row r="230" spans="1:15" ht="12.75" customHeight="1">
      <c r="A230" s="30">
        <v>220</v>
      </c>
      <c r="B230" s="315" t="s">
        <v>130</v>
      </c>
      <c r="C230" s="305">
        <v>237.8</v>
      </c>
      <c r="D230" s="306">
        <v>234.86666666666667</v>
      </c>
      <c r="E230" s="306">
        <v>230.23333333333335</v>
      </c>
      <c r="F230" s="306">
        <v>222.66666666666669</v>
      </c>
      <c r="G230" s="306">
        <v>218.03333333333336</v>
      </c>
      <c r="H230" s="306">
        <v>242.43333333333334</v>
      </c>
      <c r="I230" s="306">
        <v>247.06666666666666</v>
      </c>
      <c r="J230" s="306">
        <v>254.63333333333333</v>
      </c>
      <c r="K230" s="305">
        <v>239.5</v>
      </c>
      <c r="L230" s="305">
        <v>227.3</v>
      </c>
      <c r="M230" s="305">
        <v>90.227789999999999</v>
      </c>
      <c r="N230" s="1"/>
      <c r="O230" s="1"/>
    </row>
    <row r="231" spans="1:15" ht="12.75" customHeight="1">
      <c r="A231" s="30">
        <v>221</v>
      </c>
      <c r="B231" s="315" t="s">
        <v>402</v>
      </c>
      <c r="C231" s="305">
        <v>171.3</v>
      </c>
      <c r="D231" s="306">
        <v>169.46666666666667</v>
      </c>
      <c r="E231" s="306">
        <v>165.03333333333333</v>
      </c>
      <c r="F231" s="306">
        <v>158.76666666666665</v>
      </c>
      <c r="G231" s="306">
        <v>154.33333333333331</v>
      </c>
      <c r="H231" s="306">
        <v>175.73333333333335</v>
      </c>
      <c r="I231" s="306">
        <v>180.16666666666669</v>
      </c>
      <c r="J231" s="306">
        <v>186.43333333333337</v>
      </c>
      <c r="K231" s="305">
        <v>173.9</v>
      </c>
      <c r="L231" s="305">
        <v>163.19999999999999</v>
      </c>
      <c r="M231" s="305">
        <v>44.178840000000001</v>
      </c>
      <c r="N231" s="1"/>
      <c r="O231" s="1"/>
    </row>
    <row r="232" spans="1:15" ht="12.75" customHeight="1">
      <c r="A232" s="30">
        <v>222</v>
      </c>
      <c r="B232" s="315" t="s">
        <v>264</v>
      </c>
      <c r="C232" s="305">
        <v>4546.45</v>
      </c>
      <c r="D232" s="306">
        <v>4583.9666666666662</v>
      </c>
      <c r="E232" s="306">
        <v>4485.8333333333321</v>
      </c>
      <c r="F232" s="306">
        <v>4425.2166666666662</v>
      </c>
      <c r="G232" s="306">
        <v>4327.0833333333321</v>
      </c>
      <c r="H232" s="306">
        <v>4644.5833333333321</v>
      </c>
      <c r="I232" s="306">
        <v>4742.7166666666653</v>
      </c>
      <c r="J232" s="306">
        <v>4803.3333333333321</v>
      </c>
      <c r="K232" s="305">
        <v>4682.1000000000004</v>
      </c>
      <c r="L232" s="305">
        <v>4523.3500000000004</v>
      </c>
      <c r="M232" s="305">
        <v>1.7331300000000001</v>
      </c>
      <c r="N232" s="1"/>
      <c r="O232" s="1"/>
    </row>
    <row r="233" spans="1:15" ht="12.75" customHeight="1">
      <c r="A233" s="30">
        <v>223</v>
      </c>
      <c r="B233" s="315" t="s">
        <v>404</v>
      </c>
      <c r="C233" s="305">
        <v>167.55</v>
      </c>
      <c r="D233" s="306">
        <v>167.03333333333333</v>
      </c>
      <c r="E233" s="306">
        <v>165.01666666666665</v>
      </c>
      <c r="F233" s="306">
        <v>162.48333333333332</v>
      </c>
      <c r="G233" s="306">
        <v>160.46666666666664</v>
      </c>
      <c r="H233" s="306">
        <v>169.56666666666666</v>
      </c>
      <c r="I233" s="306">
        <v>171.58333333333337</v>
      </c>
      <c r="J233" s="306">
        <v>174.11666666666667</v>
      </c>
      <c r="K233" s="305">
        <v>169.05</v>
      </c>
      <c r="L233" s="305">
        <v>164.5</v>
      </c>
      <c r="M233" s="305">
        <v>17.39246</v>
      </c>
      <c r="N233" s="1"/>
      <c r="O233" s="1"/>
    </row>
    <row r="234" spans="1:15" ht="12.75" customHeight="1">
      <c r="A234" s="30">
        <v>224</v>
      </c>
      <c r="B234" s="315" t="s">
        <v>131</v>
      </c>
      <c r="C234" s="305">
        <v>1808.9</v>
      </c>
      <c r="D234" s="306">
        <v>1810.5333333333335</v>
      </c>
      <c r="E234" s="306">
        <v>1786.0666666666671</v>
      </c>
      <c r="F234" s="306">
        <v>1763.2333333333336</v>
      </c>
      <c r="G234" s="306">
        <v>1738.7666666666671</v>
      </c>
      <c r="H234" s="306">
        <v>1833.366666666667</v>
      </c>
      <c r="I234" s="306">
        <v>1857.8333333333337</v>
      </c>
      <c r="J234" s="306">
        <v>1880.666666666667</v>
      </c>
      <c r="K234" s="305">
        <v>1835</v>
      </c>
      <c r="L234" s="305">
        <v>1787.7</v>
      </c>
      <c r="M234" s="305">
        <v>6.20207</v>
      </c>
      <c r="N234" s="1"/>
      <c r="O234" s="1"/>
    </row>
    <row r="235" spans="1:15" ht="12.75" customHeight="1">
      <c r="A235" s="30">
        <v>225</v>
      </c>
      <c r="B235" s="315" t="s">
        <v>833</v>
      </c>
      <c r="C235" s="305">
        <v>1575.25</v>
      </c>
      <c r="D235" s="306">
        <v>1582.7666666666667</v>
      </c>
      <c r="E235" s="306">
        <v>1554.9333333333334</v>
      </c>
      <c r="F235" s="306">
        <v>1534.6166666666668</v>
      </c>
      <c r="G235" s="306">
        <v>1506.7833333333335</v>
      </c>
      <c r="H235" s="306">
        <v>1603.0833333333333</v>
      </c>
      <c r="I235" s="306">
        <v>1630.9166666666667</v>
      </c>
      <c r="J235" s="306">
        <v>1651.2333333333331</v>
      </c>
      <c r="K235" s="305">
        <v>1610.6</v>
      </c>
      <c r="L235" s="305">
        <v>1562.45</v>
      </c>
      <c r="M235" s="305">
        <v>0.13446</v>
      </c>
      <c r="N235" s="1"/>
      <c r="O235" s="1"/>
    </row>
    <row r="236" spans="1:15" ht="12.75" customHeight="1">
      <c r="A236" s="30">
        <v>226</v>
      </c>
      <c r="B236" s="315" t="s">
        <v>408</v>
      </c>
      <c r="C236" s="305">
        <v>351.7</v>
      </c>
      <c r="D236" s="306">
        <v>353.01666666666665</v>
      </c>
      <c r="E236" s="306">
        <v>348.98333333333329</v>
      </c>
      <c r="F236" s="306">
        <v>346.26666666666665</v>
      </c>
      <c r="G236" s="306">
        <v>342.23333333333329</v>
      </c>
      <c r="H236" s="306">
        <v>355.73333333333329</v>
      </c>
      <c r="I236" s="306">
        <v>359.76666666666659</v>
      </c>
      <c r="J236" s="306">
        <v>362.48333333333329</v>
      </c>
      <c r="K236" s="305">
        <v>357.05</v>
      </c>
      <c r="L236" s="305">
        <v>350.3</v>
      </c>
      <c r="M236" s="305">
        <v>0.23488999999999999</v>
      </c>
      <c r="N236" s="1"/>
      <c r="O236" s="1"/>
    </row>
    <row r="237" spans="1:15" ht="12.75" customHeight="1">
      <c r="A237" s="30">
        <v>227</v>
      </c>
      <c r="B237" s="315" t="s">
        <v>132</v>
      </c>
      <c r="C237" s="305">
        <v>936.2</v>
      </c>
      <c r="D237" s="306">
        <v>938.25</v>
      </c>
      <c r="E237" s="306">
        <v>930.05</v>
      </c>
      <c r="F237" s="306">
        <v>923.9</v>
      </c>
      <c r="G237" s="306">
        <v>915.69999999999993</v>
      </c>
      <c r="H237" s="306">
        <v>944.4</v>
      </c>
      <c r="I237" s="306">
        <v>952.6</v>
      </c>
      <c r="J237" s="306">
        <v>958.75</v>
      </c>
      <c r="K237" s="305">
        <v>946.45</v>
      </c>
      <c r="L237" s="305">
        <v>932.1</v>
      </c>
      <c r="M237" s="305">
        <v>20.363379999999999</v>
      </c>
      <c r="N237" s="1"/>
      <c r="O237" s="1"/>
    </row>
    <row r="238" spans="1:15" ht="12.75" customHeight="1">
      <c r="A238" s="30">
        <v>228</v>
      </c>
      <c r="B238" s="315" t="s">
        <v>133</v>
      </c>
      <c r="C238" s="305">
        <v>200.45</v>
      </c>
      <c r="D238" s="306">
        <v>201.43333333333331</v>
      </c>
      <c r="E238" s="306">
        <v>199.21666666666661</v>
      </c>
      <c r="F238" s="306">
        <v>197.98333333333329</v>
      </c>
      <c r="G238" s="306">
        <v>195.76666666666659</v>
      </c>
      <c r="H238" s="306">
        <v>202.66666666666663</v>
      </c>
      <c r="I238" s="306">
        <v>204.88333333333333</v>
      </c>
      <c r="J238" s="306">
        <v>206.11666666666665</v>
      </c>
      <c r="K238" s="305">
        <v>203.65</v>
      </c>
      <c r="L238" s="305">
        <v>200.2</v>
      </c>
      <c r="M238" s="305">
        <v>11.48579</v>
      </c>
      <c r="N238" s="1"/>
      <c r="O238" s="1"/>
    </row>
    <row r="239" spans="1:15" ht="12.75" customHeight="1">
      <c r="A239" s="30">
        <v>229</v>
      </c>
      <c r="B239" s="315" t="s">
        <v>409</v>
      </c>
      <c r="C239" s="305">
        <v>15.15</v>
      </c>
      <c r="D239" s="306">
        <v>15.183333333333332</v>
      </c>
      <c r="E239" s="306">
        <v>14.916666666666664</v>
      </c>
      <c r="F239" s="306">
        <v>14.683333333333332</v>
      </c>
      <c r="G239" s="306">
        <v>14.416666666666664</v>
      </c>
      <c r="H239" s="306">
        <v>15.416666666666664</v>
      </c>
      <c r="I239" s="306">
        <v>15.683333333333334</v>
      </c>
      <c r="J239" s="306">
        <v>15.916666666666664</v>
      </c>
      <c r="K239" s="305">
        <v>15.45</v>
      </c>
      <c r="L239" s="305">
        <v>14.95</v>
      </c>
      <c r="M239" s="305">
        <v>16.71039</v>
      </c>
      <c r="N239" s="1"/>
      <c r="O239" s="1"/>
    </row>
    <row r="240" spans="1:15" ht="12.75" customHeight="1">
      <c r="A240" s="30">
        <v>230</v>
      </c>
      <c r="B240" s="315" t="s">
        <v>134</v>
      </c>
      <c r="C240" s="305">
        <v>1526.8</v>
      </c>
      <c r="D240" s="306">
        <v>1513.9333333333334</v>
      </c>
      <c r="E240" s="306">
        <v>1497.8666666666668</v>
      </c>
      <c r="F240" s="306">
        <v>1468.9333333333334</v>
      </c>
      <c r="G240" s="306">
        <v>1452.8666666666668</v>
      </c>
      <c r="H240" s="306">
        <v>1542.8666666666668</v>
      </c>
      <c r="I240" s="306">
        <v>1558.9333333333334</v>
      </c>
      <c r="J240" s="306">
        <v>1587.8666666666668</v>
      </c>
      <c r="K240" s="305">
        <v>1530</v>
      </c>
      <c r="L240" s="305">
        <v>1485</v>
      </c>
      <c r="M240" s="305">
        <v>109.04213</v>
      </c>
      <c r="N240" s="1"/>
      <c r="O240" s="1"/>
    </row>
    <row r="241" spans="1:15" ht="12.75" customHeight="1">
      <c r="A241" s="30">
        <v>231</v>
      </c>
      <c r="B241" s="315" t="s">
        <v>410</v>
      </c>
      <c r="C241" s="305">
        <v>1564.35</v>
      </c>
      <c r="D241" s="306">
        <v>1555.5333333333335</v>
      </c>
      <c r="E241" s="306">
        <v>1531.0666666666671</v>
      </c>
      <c r="F241" s="306">
        <v>1497.7833333333335</v>
      </c>
      <c r="G241" s="306">
        <v>1473.3166666666671</v>
      </c>
      <c r="H241" s="306">
        <v>1588.8166666666671</v>
      </c>
      <c r="I241" s="306">
        <v>1613.2833333333338</v>
      </c>
      <c r="J241" s="306">
        <v>1646.5666666666671</v>
      </c>
      <c r="K241" s="305">
        <v>1580</v>
      </c>
      <c r="L241" s="305">
        <v>1522.25</v>
      </c>
      <c r="M241" s="305">
        <v>0.11521000000000001</v>
      </c>
      <c r="N241" s="1"/>
      <c r="O241" s="1"/>
    </row>
    <row r="242" spans="1:15" ht="12.75" customHeight="1">
      <c r="A242" s="30">
        <v>232</v>
      </c>
      <c r="B242" s="315" t="s">
        <v>411</v>
      </c>
      <c r="C242" s="305">
        <v>507</v>
      </c>
      <c r="D242" s="306">
        <v>501</v>
      </c>
      <c r="E242" s="306">
        <v>492</v>
      </c>
      <c r="F242" s="306">
        <v>477</v>
      </c>
      <c r="G242" s="306">
        <v>468</v>
      </c>
      <c r="H242" s="306">
        <v>516</v>
      </c>
      <c r="I242" s="306">
        <v>525</v>
      </c>
      <c r="J242" s="306">
        <v>540</v>
      </c>
      <c r="K242" s="305">
        <v>510</v>
      </c>
      <c r="L242" s="305">
        <v>486</v>
      </c>
      <c r="M242" s="305">
        <v>8.4848199999999991</v>
      </c>
      <c r="N242" s="1"/>
      <c r="O242" s="1"/>
    </row>
    <row r="243" spans="1:15" ht="12.75" customHeight="1">
      <c r="A243" s="30">
        <v>233</v>
      </c>
      <c r="B243" s="315" t="s">
        <v>412</v>
      </c>
      <c r="C243" s="305">
        <v>673.85</v>
      </c>
      <c r="D243" s="306">
        <v>661.08333333333337</v>
      </c>
      <c r="E243" s="306">
        <v>643.36666666666679</v>
      </c>
      <c r="F243" s="306">
        <v>612.88333333333344</v>
      </c>
      <c r="G243" s="306">
        <v>595.16666666666686</v>
      </c>
      <c r="H243" s="306">
        <v>691.56666666666672</v>
      </c>
      <c r="I243" s="306">
        <v>709.28333333333319</v>
      </c>
      <c r="J243" s="306">
        <v>739.76666666666665</v>
      </c>
      <c r="K243" s="305">
        <v>678.8</v>
      </c>
      <c r="L243" s="305">
        <v>630.6</v>
      </c>
      <c r="M243" s="305">
        <v>13.40188</v>
      </c>
      <c r="N243" s="1"/>
      <c r="O243" s="1"/>
    </row>
    <row r="244" spans="1:15" ht="12.75" customHeight="1">
      <c r="A244" s="30">
        <v>234</v>
      </c>
      <c r="B244" s="315" t="s">
        <v>406</v>
      </c>
      <c r="C244" s="305">
        <v>18.25</v>
      </c>
      <c r="D244" s="306">
        <v>18.016666666666666</v>
      </c>
      <c r="E244" s="306">
        <v>17.633333333333333</v>
      </c>
      <c r="F244" s="306">
        <v>17.016666666666666</v>
      </c>
      <c r="G244" s="306">
        <v>16.633333333333333</v>
      </c>
      <c r="H244" s="306">
        <v>18.633333333333333</v>
      </c>
      <c r="I244" s="306">
        <v>19.016666666666666</v>
      </c>
      <c r="J244" s="306">
        <v>19.633333333333333</v>
      </c>
      <c r="K244" s="305">
        <v>18.399999999999999</v>
      </c>
      <c r="L244" s="305">
        <v>17.399999999999999</v>
      </c>
      <c r="M244" s="305">
        <v>42.844859999999997</v>
      </c>
      <c r="N244" s="1"/>
      <c r="O244" s="1"/>
    </row>
    <row r="245" spans="1:15" ht="12.75" customHeight="1">
      <c r="A245" s="30">
        <v>235</v>
      </c>
      <c r="B245" s="315" t="s">
        <v>135</v>
      </c>
      <c r="C245" s="305">
        <v>116.1</v>
      </c>
      <c r="D245" s="306">
        <v>115.46666666666665</v>
      </c>
      <c r="E245" s="306">
        <v>114.68333333333331</v>
      </c>
      <c r="F245" s="306">
        <v>113.26666666666665</v>
      </c>
      <c r="G245" s="306">
        <v>112.48333333333331</v>
      </c>
      <c r="H245" s="306">
        <v>116.88333333333331</v>
      </c>
      <c r="I245" s="306">
        <v>117.66666666666664</v>
      </c>
      <c r="J245" s="306">
        <v>119.08333333333331</v>
      </c>
      <c r="K245" s="305">
        <v>116.25</v>
      </c>
      <c r="L245" s="305">
        <v>114.05</v>
      </c>
      <c r="M245" s="305">
        <v>81.484189999999998</v>
      </c>
      <c r="N245" s="1"/>
      <c r="O245" s="1"/>
    </row>
    <row r="246" spans="1:15" ht="12.75" customHeight="1">
      <c r="A246" s="30">
        <v>236</v>
      </c>
      <c r="B246" s="315" t="s">
        <v>398</v>
      </c>
      <c r="C246" s="305">
        <v>386.45</v>
      </c>
      <c r="D246" s="306">
        <v>386.60000000000008</v>
      </c>
      <c r="E246" s="306">
        <v>377.20000000000016</v>
      </c>
      <c r="F246" s="306">
        <v>367.9500000000001</v>
      </c>
      <c r="G246" s="306">
        <v>358.55000000000018</v>
      </c>
      <c r="H246" s="306">
        <v>395.85000000000014</v>
      </c>
      <c r="I246" s="306">
        <v>405.25000000000011</v>
      </c>
      <c r="J246" s="306">
        <v>414.50000000000011</v>
      </c>
      <c r="K246" s="305">
        <v>396</v>
      </c>
      <c r="L246" s="305">
        <v>377.35</v>
      </c>
      <c r="M246" s="305">
        <v>2.08839</v>
      </c>
      <c r="N246" s="1"/>
      <c r="O246" s="1"/>
    </row>
    <row r="247" spans="1:15" ht="12.75" customHeight="1">
      <c r="A247" s="30">
        <v>237</v>
      </c>
      <c r="B247" s="315" t="s">
        <v>265</v>
      </c>
      <c r="C247" s="305">
        <v>900.35</v>
      </c>
      <c r="D247" s="306">
        <v>897.88333333333321</v>
      </c>
      <c r="E247" s="306">
        <v>886.76666666666642</v>
      </c>
      <c r="F247" s="306">
        <v>873.18333333333317</v>
      </c>
      <c r="G247" s="306">
        <v>862.06666666666638</v>
      </c>
      <c r="H247" s="306">
        <v>911.46666666666647</v>
      </c>
      <c r="I247" s="306">
        <v>922.58333333333326</v>
      </c>
      <c r="J247" s="306">
        <v>936.16666666666652</v>
      </c>
      <c r="K247" s="305">
        <v>909</v>
      </c>
      <c r="L247" s="305">
        <v>884.3</v>
      </c>
      <c r="M247" s="305">
        <v>6.7395899999999997</v>
      </c>
      <c r="N247" s="1"/>
      <c r="O247" s="1"/>
    </row>
    <row r="248" spans="1:15" ht="12.75" customHeight="1">
      <c r="A248" s="30">
        <v>238</v>
      </c>
      <c r="B248" s="315" t="s">
        <v>399</v>
      </c>
      <c r="C248" s="305">
        <v>224.15</v>
      </c>
      <c r="D248" s="306">
        <v>226.58333333333334</v>
      </c>
      <c r="E248" s="306">
        <v>220.06666666666669</v>
      </c>
      <c r="F248" s="306">
        <v>215.98333333333335</v>
      </c>
      <c r="G248" s="306">
        <v>209.4666666666667</v>
      </c>
      <c r="H248" s="306">
        <v>230.66666666666669</v>
      </c>
      <c r="I248" s="306">
        <v>237.18333333333334</v>
      </c>
      <c r="J248" s="306">
        <v>241.26666666666668</v>
      </c>
      <c r="K248" s="305">
        <v>233.1</v>
      </c>
      <c r="L248" s="305">
        <v>222.5</v>
      </c>
      <c r="M248" s="305">
        <v>9.58779</v>
      </c>
      <c r="N248" s="1"/>
      <c r="O248" s="1"/>
    </row>
    <row r="249" spans="1:15" ht="12.75" customHeight="1">
      <c r="A249" s="30">
        <v>239</v>
      </c>
      <c r="B249" s="315" t="s">
        <v>400</v>
      </c>
      <c r="C249" s="305">
        <v>39.9</v>
      </c>
      <c r="D249" s="306">
        <v>39.983333333333334</v>
      </c>
      <c r="E249" s="306">
        <v>39.716666666666669</v>
      </c>
      <c r="F249" s="306">
        <v>39.533333333333331</v>
      </c>
      <c r="G249" s="306">
        <v>39.266666666666666</v>
      </c>
      <c r="H249" s="306">
        <v>40.166666666666671</v>
      </c>
      <c r="I249" s="306">
        <v>40.433333333333337</v>
      </c>
      <c r="J249" s="306">
        <v>40.616666666666674</v>
      </c>
      <c r="K249" s="305">
        <v>40.25</v>
      </c>
      <c r="L249" s="305">
        <v>39.799999999999997</v>
      </c>
      <c r="M249" s="305">
        <v>5.4441100000000002</v>
      </c>
      <c r="N249" s="1"/>
      <c r="O249" s="1"/>
    </row>
    <row r="250" spans="1:15" ht="12.75" customHeight="1">
      <c r="A250" s="30">
        <v>240</v>
      </c>
      <c r="B250" s="315" t="s">
        <v>136</v>
      </c>
      <c r="C250" s="305">
        <v>695.1</v>
      </c>
      <c r="D250" s="306">
        <v>690.31666666666661</v>
      </c>
      <c r="E250" s="306">
        <v>667.63333333333321</v>
      </c>
      <c r="F250" s="306">
        <v>640.16666666666663</v>
      </c>
      <c r="G250" s="306">
        <v>617.48333333333323</v>
      </c>
      <c r="H250" s="306">
        <v>717.78333333333319</v>
      </c>
      <c r="I250" s="306">
        <v>740.46666666666658</v>
      </c>
      <c r="J250" s="306">
        <v>767.93333333333317</v>
      </c>
      <c r="K250" s="305">
        <v>713</v>
      </c>
      <c r="L250" s="305">
        <v>662.85</v>
      </c>
      <c r="M250" s="305">
        <v>78.125749999999996</v>
      </c>
      <c r="N250" s="1"/>
      <c r="O250" s="1"/>
    </row>
    <row r="251" spans="1:15" ht="12.75" customHeight="1">
      <c r="A251" s="30">
        <v>241</v>
      </c>
      <c r="B251" s="315" t="s">
        <v>826</v>
      </c>
      <c r="C251" s="305">
        <v>21.25</v>
      </c>
      <c r="D251" s="306">
        <v>21.266666666666666</v>
      </c>
      <c r="E251" s="306">
        <v>21.18333333333333</v>
      </c>
      <c r="F251" s="306">
        <v>21.116666666666664</v>
      </c>
      <c r="G251" s="306">
        <v>21.033333333333328</v>
      </c>
      <c r="H251" s="306">
        <v>21.333333333333332</v>
      </c>
      <c r="I251" s="306">
        <v>21.416666666666668</v>
      </c>
      <c r="J251" s="306">
        <v>21.483333333333334</v>
      </c>
      <c r="K251" s="305">
        <v>21.35</v>
      </c>
      <c r="L251" s="305">
        <v>21.2</v>
      </c>
      <c r="M251" s="305">
        <v>30.85932</v>
      </c>
      <c r="N251" s="1"/>
      <c r="O251" s="1"/>
    </row>
    <row r="252" spans="1:15" ht="12.75" customHeight="1">
      <c r="A252" s="30">
        <v>242</v>
      </c>
      <c r="B252" s="315" t="s">
        <v>263</v>
      </c>
      <c r="C252" s="305">
        <v>446.3</v>
      </c>
      <c r="D252" s="306">
        <v>442.34999999999997</v>
      </c>
      <c r="E252" s="306">
        <v>434.69999999999993</v>
      </c>
      <c r="F252" s="306">
        <v>423.09999999999997</v>
      </c>
      <c r="G252" s="306">
        <v>415.44999999999993</v>
      </c>
      <c r="H252" s="306">
        <v>453.94999999999993</v>
      </c>
      <c r="I252" s="306">
        <v>461.59999999999991</v>
      </c>
      <c r="J252" s="306">
        <v>473.19999999999993</v>
      </c>
      <c r="K252" s="305">
        <v>450</v>
      </c>
      <c r="L252" s="305">
        <v>430.75</v>
      </c>
      <c r="M252" s="305">
        <v>4.6500500000000002</v>
      </c>
      <c r="N252" s="1"/>
      <c r="O252" s="1"/>
    </row>
    <row r="253" spans="1:15" ht="12.75" customHeight="1">
      <c r="A253" s="30">
        <v>243</v>
      </c>
      <c r="B253" s="315" t="s">
        <v>137</v>
      </c>
      <c r="C253" s="305">
        <v>269.05</v>
      </c>
      <c r="D253" s="306">
        <v>269.21666666666664</v>
      </c>
      <c r="E253" s="306">
        <v>267.43333333333328</v>
      </c>
      <c r="F253" s="306">
        <v>265.81666666666666</v>
      </c>
      <c r="G253" s="306">
        <v>264.0333333333333</v>
      </c>
      <c r="H253" s="306">
        <v>270.83333333333326</v>
      </c>
      <c r="I253" s="306">
        <v>272.61666666666667</v>
      </c>
      <c r="J253" s="306">
        <v>274.23333333333323</v>
      </c>
      <c r="K253" s="305">
        <v>271</v>
      </c>
      <c r="L253" s="305">
        <v>267.60000000000002</v>
      </c>
      <c r="M253" s="305">
        <v>118.19101999999999</v>
      </c>
      <c r="N253" s="1"/>
      <c r="O253" s="1"/>
    </row>
    <row r="254" spans="1:15" ht="12.75" customHeight="1">
      <c r="A254" s="30">
        <v>244</v>
      </c>
      <c r="B254" s="315" t="s">
        <v>401</v>
      </c>
      <c r="C254" s="305">
        <v>93.2</v>
      </c>
      <c r="D254" s="306">
        <v>93.666666666666671</v>
      </c>
      <c r="E254" s="306">
        <v>91.733333333333348</v>
      </c>
      <c r="F254" s="306">
        <v>90.26666666666668</v>
      </c>
      <c r="G254" s="306">
        <v>88.333333333333357</v>
      </c>
      <c r="H254" s="306">
        <v>95.13333333333334</v>
      </c>
      <c r="I254" s="306">
        <v>97.066666666666649</v>
      </c>
      <c r="J254" s="306">
        <v>98.533333333333331</v>
      </c>
      <c r="K254" s="305">
        <v>95.6</v>
      </c>
      <c r="L254" s="305">
        <v>92.2</v>
      </c>
      <c r="M254" s="305">
        <v>6.1112099999999998</v>
      </c>
      <c r="N254" s="1"/>
      <c r="O254" s="1"/>
    </row>
    <row r="255" spans="1:15" ht="12.75" customHeight="1">
      <c r="A255" s="30">
        <v>245</v>
      </c>
      <c r="B255" s="315" t="s">
        <v>419</v>
      </c>
      <c r="C255" s="305">
        <v>113.3</v>
      </c>
      <c r="D255" s="306">
        <v>113.26666666666665</v>
      </c>
      <c r="E255" s="306">
        <v>112.43333333333331</v>
      </c>
      <c r="F255" s="306">
        <v>111.56666666666666</v>
      </c>
      <c r="G255" s="306">
        <v>110.73333333333332</v>
      </c>
      <c r="H255" s="306">
        <v>114.1333333333333</v>
      </c>
      <c r="I255" s="306">
        <v>114.96666666666664</v>
      </c>
      <c r="J255" s="306">
        <v>115.83333333333329</v>
      </c>
      <c r="K255" s="305">
        <v>114.1</v>
      </c>
      <c r="L255" s="305">
        <v>112.4</v>
      </c>
      <c r="M255" s="305">
        <v>7.0754799999999998</v>
      </c>
      <c r="N255" s="1"/>
      <c r="O255" s="1"/>
    </row>
    <row r="256" spans="1:15" ht="12.75" customHeight="1">
      <c r="A256" s="30">
        <v>246</v>
      </c>
      <c r="B256" s="315" t="s">
        <v>413</v>
      </c>
      <c r="C256" s="305">
        <v>1646.05</v>
      </c>
      <c r="D256" s="306">
        <v>1639.1000000000001</v>
      </c>
      <c r="E256" s="306">
        <v>1614.2000000000003</v>
      </c>
      <c r="F256" s="306">
        <v>1582.3500000000001</v>
      </c>
      <c r="G256" s="306">
        <v>1557.4500000000003</v>
      </c>
      <c r="H256" s="306">
        <v>1670.9500000000003</v>
      </c>
      <c r="I256" s="306">
        <v>1695.8500000000004</v>
      </c>
      <c r="J256" s="306">
        <v>1727.7000000000003</v>
      </c>
      <c r="K256" s="305">
        <v>1664</v>
      </c>
      <c r="L256" s="305">
        <v>1607.25</v>
      </c>
      <c r="M256" s="305">
        <v>0.22281999999999999</v>
      </c>
      <c r="N256" s="1"/>
      <c r="O256" s="1"/>
    </row>
    <row r="257" spans="1:15" ht="12.75" customHeight="1">
      <c r="A257" s="30">
        <v>247</v>
      </c>
      <c r="B257" s="315" t="s">
        <v>423</v>
      </c>
      <c r="C257" s="305">
        <v>1792.75</v>
      </c>
      <c r="D257" s="306">
        <v>1781.5833333333333</v>
      </c>
      <c r="E257" s="306">
        <v>1765.1666666666665</v>
      </c>
      <c r="F257" s="306">
        <v>1737.5833333333333</v>
      </c>
      <c r="G257" s="306">
        <v>1721.1666666666665</v>
      </c>
      <c r="H257" s="306">
        <v>1809.1666666666665</v>
      </c>
      <c r="I257" s="306">
        <v>1825.583333333333</v>
      </c>
      <c r="J257" s="306">
        <v>1853.1666666666665</v>
      </c>
      <c r="K257" s="305">
        <v>1798</v>
      </c>
      <c r="L257" s="305">
        <v>1754</v>
      </c>
      <c r="M257" s="305">
        <v>2.4479999999999998E-2</v>
      </c>
      <c r="N257" s="1"/>
      <c r="O257" s="1"/>
    </row>
    <row r="258" spans="1:15" ht="12.75" customHeight="1">
      <c r="A258" s="30">
        <v>248</v>
      </c>
      <c r="B258" s="315" t="s">
        <v>420</v>
      </c>
      <c r="C258" s="305">
        <v>85.6</v>
      </c>
      <c r="D258" s="306">
        <v>85.616666666666674</v>
      </c>
      <c r="E258" s="306">
        <v>84.133333333333354</v>
      </c>
      <c r="F258" s="306">
        <v>82.666666666666686</v>
      </c>
      <c r="G258" s="306">
        <v>81.183333333333366</v>
      </c>
      <c r="H258" s="306">
        <v>87.083333333333343</v>
      </c>
      <c r="I258" s="306">
        <v>88.566666666666663</v>
      </c>
      <c r="J258" s="306">
        <v>90.033333333333331</v>
      </c>
      <c r="K258" s="305">
        <v>87.1</v>
      </c>
      <c r="L258" s="305">
        <v>84.15</v>
      </c>
      <c r="M258" s="305">
        <v>3.2218200000000001</v>
      </c>
      <c r="N258" s="1"/>
      <c r="O258" s="1"/>
    </row>
    <row r="259" spans="1:15" ht="12.75" customHeight="1">
      <c r="A259" s="30">
        <v>249</v>
      </c>
      <c r="B259" s="315" t="s">
        <v>138</v>
      </c>
      <c r="C259" s="305">
        <v>386.95</v>
      </c>
      <c r="D259" s="306">
        <v>389.5333333333333</v>
      </c>
      <c r="E259" s="306">
        <v>377.76666666666659</v>
      </c>
      <c r="F259" s="306">
        <v>368.58333333333331</v>
      </c>
      <c r="G259" s="306">
        <v>356.81666666666661</v>
      </c>
      <c r="H259" s="306">
        <v>398.71666666666658</v>
      </c>
      <c r="I259" s="306">
        <v>410.48333333333323</v>
      </c>
      <c r="J259" s="306">
        <v>419.66666666666657</v>
      </c>
      <c r="K259" s="305">
        <v>401.3</v>
      </c>
      <c r="L259" s="305">
        <v>380.35</v>
      </c>
      <c r="M259" s="305">
        <v>86.295389999999998</v>
      </c>
      <c r="N259" s="1"/>
      <c r="O259" s="1"/>
    </row>
    <row r="260" spans="1:15" ht="12.75" customHeight="1">
      <c r="A260" s="30">
        <v>250</v>
      </c>
      <c r="B260" s="315" t="s">
        <v>414</v>
      </c>
      <c r="C260" s="305">
        <v>2425</v>
      </c>
      <c r="D260" s="306">
        <v>2403.3333333333335</v>
      </c>
      <c r="E260" s="306">
        <v>2366.666666666667</v>
      </c>
      <c r="F260" s="306">
        <v>2308.3333333333335</v>
      </c>
      <c r="G260" s="306">
        <v>2271.666666666667</v>
      </c>
      <c r="H260" s="306">
        <v>2461.666666666667</v>
      </c>
      <c r="I260" s="306">
        <v>2498.3333333333339</v>
      </c>
      <c r="J260" s="306">
        <v>2556.666666666667</v>
      </c>
      <c r="K260" s="305">
        <v>2440</v>
      </c>
      <c r="L260" s="305">
        <v>2345</v>
      </c>
      <c r="M260" s="305">
        <v>0.76953000000000005</v>
      </c>
      <c r="N260" s="1"/>
      <c r="O260" s="1"/>
    </row>
    <row r="261" spans="1:15" ht="12.75" customHeight="1">
      <c r="A261" s="30">
        <v>251</v>
      </c>
      <c r="B261" s="315" t="s">
        <v>415</v>
      </c>
      <c r="C261" s="305">
        <v>451.65</v>
      </c>
      <c r="D261" s="306">
        <v>453.51666666666665</v>
      </c>
      <c r="E261" s="306">
        <v>447.13333333333333</v>
      </c>
      <c r="F261" s="306">
        <v>442.61666666666667</v>
      </c>
      <c r="G261" s="306">
        <v>436.23333333333335</v>
      </c>
      <c r="H261" s="306">
        <v>458.0333333333333</v>
      </c>
      <c r="I261" s="306">
        <v>464.41666666666663</v>
      </c>
      <c r="J261" s="306">
        <v>468.93333333333328</v>
      </c>
      <c r="K261" s="305">
        <v>459.9</v>
      </c>
      <c r="L261" s="305">
        <v>449</v>
      </c>
      <c r="M261" s="305">
        <v>1.35154</v>
      </c>
      <c r="N261" s="1"/>
      <c r="O261" s="1"/>
    </row>
    <row r="262" spans="1:15" ht="12.75" customHeight="1">
      <c r="A262" s="30">
        <v>252</v>
      </c>
      <c r="B262" s="315" t="s">
        <v>416</v>
      </c>
      <c r="C262" s="305">
        <v>342.1</v>
      </c>
      <c r="D262" s="306">
        <v>339.95</v>
      </c>
      <c r="E262" s="306">
        <v>335.9</v>
      </c>
      <c r="F262" s="306">
        <v>329.7</v>
      </c>
      <c r="G262" s="306">
        <v>325.64999999999998</v>
      </c>
      <c r="H262" s="306">
        <v>346.15</v>
      </c>
      <c r="I262" s="306">
        <v>350.20000000000005</v>
      </c>
      <c r="J262" s="306">
        <v>356.4</v>
      </c>
      <c r="K262" s="305">
        <v>344</v>
      </c>
      <c r="L262" s="305">
        <v>333.75</v>
      </c>
      <c r="M262" s="305">
        <v>7.5337199999999998</v>
      </c>
      <c r="N262" s="1"/>
      <c r="O262" s="1"/>
    </row>
    <row r="263" spans="1:15" ht="12.75" customHeight="1">
      <c r="A263" s="30">
        <v>253</v>
      </c>
      <c r="B263" s="315" t="s">
        <v>417</v>
      </c>
      <c r="C263" s="305">
        <v>115.8</v>
      </c>
      <c r="D263" s="306">
        <v>115.48333333333333</v>
      </c>
      <c r="E263" s="306">
        <v>114.61666666666667</v>
      </c>
      <c r="F263" s="306">
        <v>113.43333333333334</v>
      </c>
      <c r="G263" s="306">
        <v>112.56666666666668</v>
      </c>
      <c r="H263" s="306">
        <v>116.66666666666667</v>
      </c>
      <c r="I263" s="306">
        <v>117.53333333333332</v>
      </c>
      <c r="J263" s="306">
        <v>118.71666666666667</v>
      </c>
      <c r="K263" s="305">
        <v>116.35</v>
      </c>
      <c r="L263" s="305">
        <v>114.3</v>
      </c>
      <c r="M263" s="305">
        <v>4.1209199999999999</v>
      </c>
      <c r="N263" s="1"/>
      <c r="O263" s="1"/>
    </row>
    <row r="264" spans="1:15" ht="12.75" customHeight="1">
      <c r="A264" s="30">
        <v>254</v>
      </c>
      <c r="B264" s="315" t="s">
        <v>418</v>
      </c>
      <c r="C264" s="305">
        <v>63.15</v>
      </c>
      <c r="D264" s="306">
        <v>63.083333333333336</v>
      </c>
      <c r="E264" s="306">
        <v>62.416666666666671</v>
      </c>
      <c r="F264" s="306">
        <v>61.683333333333337</v>
      </c>
      <c r="G264" s="306">
        <v>61.016666666666673</v>
      </c>
      <c r="H264" s="306">
        <v>63.81666666666667</v>
      </c>
      <c r="I264" s="306">
        <v>64.483333333333348</v>
      </c>
      <c r="J264" s="306">
        <v>65.216666666666669</v>
      </c>
      <c r="K264" s="305">
        <v>63.75</v>
      </c>
      <c r="L264" s="305">
        <v>62.35</v>
      </c>
      <c r="M264" s="305">
        <v>4.5763400000000001</v>
      </c>
      <c r="N264" s="1"/>
      <c r="O264" s="1"/>
    </row>
    <row r="265" spans="1:15" ht="12.75" customHeight="1">
      <c r="A265" s="30">
        <v>255</v>
      </c>
      <c r="B265" s="315" t="s">
        <v>422</v>
      </c>
      <c r="C265" s="305">
        <v>115.15</v>
      </c>
      <c r="D265" s="306">
        <v>116.48333333333333</v>
      </c>
      <c r="E265" s="306">
        <v>112.71666666666667</v>
      </c>
      <c r="F265" s="306">
        <v>110.28333333333333</v>
      </c>
      <c r="G265" s="306">
        <v>106.51666666666667</v>
      </c>
      <c r="H265" s="306">
        <v>118.91666666666667</v>
      </c>
      <c r="I265" s="306">
        <v>122.68333333333335</v>
      </c>
      <c r="J265" s="306">
        <v>125.11666666666667</v>
      </c>
      <c r="K265" s="305">
        <v>120.25</v>
      </c>
      <c r="L265" s="305">
        <v>114.05</v>
      </c>
      <c r="M265" s="305">
        <v>15.353350000000001</v>
      </c>
      <c r="N265" s="1"/>
      <c r="O265" s="1"/>
    </row>
    <row r="266" spans="1:15" ht="12.75" customHeight="1">
      <c r="A266" s="30">
        <v>256</v>
      </c>
      <c r="B266" s="315" t="s">
        <v>421</v>
      </c>
      <c r="C266" s="305">
        <v>232.4</v>
      </c>
      <c r="D266" s="306">
        <v>233.93333333333331</v>
      </c>
      <c r="E266" s="306">
        <v>223.46666666666661</v>
      </c>
      <c r="F266" s="306">
        <v>214.5333333333333</v>
      </c>
      <c r="G266" s="306">
        <v>204.06666666666661</v>
      </c>
      <c r="H266" s="306">
        <v>242.86666666666662</v>
      </c>
      <c r="I266" s="306">
        <v>253.33333333333331</v>
      </c>
      <c r="J266" s="306">
        <v>262.26666666666665</v>
      </c>
      <c r="K266" s="305">
        <v>244.4</v>
      </c>
      <c r="L266" s="305">
        <v>225</v>
      </c>
      <c r="M266" s="305">
        <v>3.7117100000000001</v>
      </c>
      <c r="N266" s="1"/>
      <c r="O266" s="1"/>
    </row>
    <row r="267" spans="1:15" ht="12.75" customHeight="1">
      <c r="A267" s="30">
        <v>257</v>
      </c>
      <c r="B267" s="315" t="s">
        <v>266</v>
      </c>
      <c r="C267" s="305">
        <v>284.45</v>
      </c>
      <c r="D267" s="306">
        <v>285.8</v>
      </c>
      <c r="E267" s="306">
        <v>280.65000000000003</v>
      </c>
      <c r="F267" s="306">
        <v>276.85000000000002</v>
      </c>
      <c r="G267" s="306">
        <v>271.70000000000005</v>
      </c>
      <c r="H267" s="306">
        <v>289.60000000000002</v>
      </c>
      <c r="I267" s="306">
        <v>294.75</v>
      </c>
      <c r="J267" s="306">
        <v>298.55</v>
      </c>
      <c r="K267" s="305">
        <v>290.95</v>
      </c>
      <c r="L267" s="305">
        <v>282</v>
      </c>
      <c r="M267" s="305">
        <v>3.7585700000000002</v>
      </c>
      <c r="N267" s="1"/>
      <c r="O267" s="1"/>
    </row>
    <row r="268" spans="1:15" ht="12.75" customHeight="1">
      <c r="A268" s="30">
        <v>258</v>
      </c>
      <c r="B268" s="315" t="s">
        <v>139</v>
      </c>
      <c r="C268" s="305">
        <v>538.85</v>
      </c>
      <c r="D268" s="306">
        <v>536.4</v>
      </c>
      <c r="E268" s="306">
        <v>528.04999999999995</v>
      </c>
      <c r="F268" s="306">
        <v>517.25</v>
      </c>
      <c r="G268" s="306">
        <v>508.9</v>
      </c>
      <c r="H268" s="306">
        <v>547.19999999999993</v>
      </c>
      <c r="I268" s="306">
        <v>555.55000000000007</v>
      </c>
      <c r="J268" s="306">
        <v>566.34999999999991</v>
      </c>
      <c r="K268" s="305">
        <v>544.75</v>
      </c>
      <c r="L268" s="305">
        <v>525.6</v>
      </c>
      <c r="M268" s="305">
        <v>122.11769</v>
      </c>
      <c r="N268" s="1"/>
      <c r="O268" s="1"/>
    </row>
    <row r="269" spans="1:15" ht="12.75" customHeight="1">
      <c r="A269" s="30">
        <v>259</v>
      </c>
      <c r="B269" s="315" t="s">
        <v>140</v>
      </c>
      <c r="C269" s="305">
        <v>566.85</v>
      </c>
      <c r="D269" s="306">
        <v>550.69999999999993</v>
      </c>
      <c r="E269" s="306">
        <v>527.64999999999986</v>
      </c>
      <c r="F269" s="306">
        <v>488.44999999999993</v>
      </c>
      <c r="G269" s="306">
        <v>465.39999999999986</v>
      </c>
      <c r="H269" s="306">
        <v>589.89999999999986</v>
      </c>
      <c r="I269" s="306">
        <v>612.94999999999982</v>
      </c>
      <c r="J269" s="306">
        <v>652.14999999999986</v>
      </c>
      <c r="K269" s="305">
        <v>573.75</v>
      </c>
      <c r="L269" s="305">
        <v>511.5</v>
      </c>
      <c r="M269" s="305">
        <v>166.80978999999999</v>
      </c>
      <c r="N269" s="1"/>
      <c r="O269" s="1"/>
    </row>
    <row r="270" spans="1:15" ht="12.75" customHeight="1">
      <c r="A270" s="30">
        <v>260</v>
      </c>
      <c r="B270" s="315" t="s">
        <v>834</v>
      </c>
      <c r="C270" s="305">
        <v>491.8</v>
      </c>
      <c r="D270" s="306">
        <v>486.01666666666665</v>
      </c>
      <c r="E270" s="306">
        <v>477.0333333333333</v>
      </c>
      <c r="F270" s="306">
        <v>462.26666666666665</v>
      </c>
      <c r="G270" s="306">
        <v>453.2833333333333</v>
      </c>
      <c r="H270" s="306">
        <v>500.7833333333333</v>
      </c>
      <c r="I270" s="306">
        <v>509.76666666666665</v>
      </c>
      <c r="J270" s="306">
        <v>524.5333333333333</v>
      </c>
      <c r="K270" s="305">
        <v>495</v>
      </c>
      <c r="L270" s="305">
        <v>471.25</v>
      </c>
      <c r="M270" s="305">
        <v>6.6859500000000001</v>
      </c>
      <c r="N270" s="1"/>
      <c r="O270" s="1"/>
    </row>
    <row r="271" spans="1:15" ht="12.75" customHeight="1">
      <c r="A271" s="30">
        <v>261</v>
      </c>
      <c r="B271" s="315" t="s">
        <v>835</v>
      </c>
      <c r="C271" s="305">
        <v>407.1</v>
      </c>
      <c r="D271" s="306">
        <v>409.2166666666667</v>
      </c>
      <c r="E271" s="306">
        <v>400.43333333333339</v>
      </c>
      <c r="F271" s="306">
        <v>393.76666666666671</v>
      </c>
      <c r="G271" s="306">
        <v>384.98333333333341</v>
      </c>
      <c r="H271" s="306">
        <v>415.88333333333338</v>
      </c>
      <c r="I271" s="306">
        <v>424.66666666666669</v>
      </c>
      <c r="J271" s="306">
        <v>431.33333333333337</v>
      </c>
      <c r="K271" s="305">
        <v>418</v>
      </c>
      <c r="L271" s="305">
        <v>402.55</v>
      </c>
      <c r="M271" s="305">
        <v>1.0222100000000001</v>
      </c>
      <c r="N271" s="1"/>
      <c r="O271" s="1"/>
    </row>
    <row r="272" spans="1:15" ht="12.75" customHeight="1">
      <c r="A272" s="30">
        <v>262</v>
      </c>
      <c r="B272" s="315" t="s">
        <v>424</v>
      </c>
      <c r="C272" s="305">
        <v>688.05</v>
      </c>
      <c r="D272" s="306">
        <v>691.01666666666677</v>
      </c>
      <c r="E272" s="306">
        <v>682.03333333333353</v>
      </c>
      <c r="F272" s="306">
        <v>676.01666666666677</v>
      </c>
      <c r="G272" s="306">
        <v>667.03333333333353</v>
      </c>
      <c r="H272" s="306">
        <v>697.03333333333353</v>
      </c>
      <c r="I272" s="306">
        <v>706.01666666666688</v>
      </c>
      <c r="J272" s="306">
        <v>712.03333333333353</v>
      </c>
      <c r="K272" s="305">
        <v>700</v>
      </c>
      <c r="L272" s="305">
        <v>685</v>
      </c>
      <c r="M272" s="305">
        <v>2.1384500000000002</v>
      </c>
      <c r="N272" s="1"/>
      <c r="O272" s="1"/>
    </row>
    <row r="273" spans="1:15" ht="12.75" customHeight="1">
      <c r="A273" s="30">
        <v>263</v>
      </c>
      <c r="B273" s="315" t="s">
        <v>425</v>
      </c>
      <c r="C273" s="305">
        <v>155</v>
      </c>
      <c r="D273" s="306">
        <v>155.11666666666667</v>
      </c>
      <c r="E273" s="306">
        <v>153.48333333333335</v>
      </c>
      <c r="F273" s="306">
        <v>151.96666666666667</v>
      </c>
      <c r="G273" s="306">
        <v>150.33333333333334</v>
      </c>
      <c r="H273" s="306">
        <v>156.63333333333335</v>
      </c>
      <c r="I273" s="306">
        <v>158.26666666666668</v>
      </c>
      <c r="J273" s="306">
        <v>159.78333333333336</v>
      </c>
      <c r="K273" s="305">
        <v>156.75</v>
      </c>
      <c r="L273" s="305">
        <v>153.6</v>
      </c>
      <c r="M273" s="305">
        <v>2.3180299999999998</v>
      </c>
      <c r="N273" s="1"/>
      <c r="O273" s="1"/>
    </row>
    <row r="274" spans="1:15" ht="12.75" customHeight="1">
      <c r="A274" s="30">
        <v>264</v>
      </c>
      <c r="B274" s="315" t="s">
        <v>432</v>
      </c>
      <c r="C274" s="305">
        <v>1072.9000000000001</v>
      </c>
      <c r="D274" s="306">
        <v>1068.5</v>
      </c>
      <c r="E274" s="306">
        <v>1059.4000000000001</v>
      </c>
      <c r="F274" s="306">
        <v>1045.9000000000001</v>
      </c>
      <c r="G274" s="306">
        <v>1036.8000000000002</v>
      </c>
      <c r="H274" s="306">
        <v>1082</v>
      </c>
      <c r="I274" s="306">
        <v>1091.0999999999999</v>
      </c>
      <c r="J274" s="306">
        <v>1104.5999999999999</v>
      </c>
      <c r="K274" s="305">
        <v>1077.5999999999999</v>
      </c>
      <c r="L274" s="305">
        <v>1055</v>
      </c>
      <c r="M274" s="305">
        <v>1.69217</v>
      </c>
      <c r="N274" s="1"/>
      <c r="O274" s="1"/>
    </row>
    <row r="275" spans="1:15" ht="12.75" customHeight="1">
      <c r="A275" s="30">
        <v>265</v>
      </c>
      <c r="B275" s="315" t="s">
        <v>433</v>
      </c>
      <c r="C275" s="305">
        <v>358.75</v>
      </c>
      <c r="D275" s="306">
        <v>358.7166666666667</v>
      </c>
      <c r="E275" s="306">
        <v>355.63333333333338</v>
      </c>
      <c r="F275" s="306">
        <v>352.51666666666671</v>
      </c>
      <c r="G275" s="306">
        <v>349.43333333333339</v>
      </c>
      <c r="H275" s="306">
        <v>361.83333333333337</v>
      </c>
      <c r="I275" s="306">
        <v>364.91666666666663</v>
      </c>
      <c r="J275" s="306">
        <v>368.03333333333336</v>
      </c>
      <c r="K275" s="305">
        <v>361.8</v>
      </c>
      <c r="L275" s="305">
        <v>355.6</v>
      </c>
      <c r="M275" s="305">
        <v>0.64668999999999999</v>
      </c>
      <c r="N275" s="1"/>
      <c r="O275" s="1"/>
    </row>
    <row r="276" spans="1:15" ht="12.75" customHeight="1">
      <c r="A276" s="30">
        <v>266</v>
      </c>
      <c r="B276" s="315" t="s">
        <v>836</v>
      </c>
      <c r="C276" s="305">
        <v>59.4</v>
      </c>
      <c r="D276" s="306">
        <v>59.383333333333333</v>
      </c>
      <c r="E276" s="306">
        <v>59.016666666666666</v>
      </c>
      <c r="F276" s="306">
        <v>58.633333333333333</v>
      </c>
      <c r="G276" s="306">
        <v>58.266666666666666</v>
      </c>
      <c r="H276" s="306">
        <v>59.766666666666666</v>
      </c>
      <c r="I276" s="306">
        <v>60.133333333333326</v>
      </c>
      <c r="J276" s="306">
        <v>60.516666666666666</v>
      </c>
      <c r="K276" s="305">
        <v>59.75</v>
      </c>
      <c r="L276" s="305">
        <v>59</v>
      </c>
      <c r="M276" s="305">
        <v>3.9561700000000002</v>
      </c>
      <c r="N276" s="1"/>
      <c r="O276" s="1"/>
    </row>
    <row r="277" spans="1:15" ht="12.75" customHeight="1">
      <c r="A277" s="30">
        <v>267</v>
      </c>
      <c r="B277" s="315" t="s">
        <v>434</v>
      </c>
      <c r="C277" s="305">
        <v>404.25</v>
      </c>
      <c r="D277" s="306">
        <v>405.59999999999997</v>
      </c>
      <c r="E277" s="306">
        <v>401.69999999999993</v>
      </c>
      <c r="F277" s="306">
        <v>399.15</v>
      </c>
      <c r="G277" s="306">
        <v>395.24999999999994</v>
      </c>
      <c r="H277" s="306">
        <v>408.14999999999992</v>
      </c>
      <c r="I277" s="306">
        <v>412.0499999999999</v>
      </c>
      <c r="J277" s="306">
        <v>414.59999999999991</v>
      </c>
      <c r="K277" s="305">
        <v>409.5</v>
      </c>
      <c r="L277" s="305">
        <v>403.05</v>
      </c>
      <c r="M277" s="305">
        <v>4.4551100000000003</v>
      </c>
      <c r="N277" s="1"/>
      <c r="O277" s="1"/>
    </row>
    <row r="278" spans="1:15" ht="12.75" customHeight="1">
      <c r="A278" s="30">
        <v>268</v>
      </c>
      <c r="B278" s="315" t="s">
        <v>435</v>
      </c>
      <c r="C278" s="305">
        <v>45.8</v>
      </c>
      <c r="D278" s="306">
        <v>45.883333333333333</v>
      </c>
      <c r="E278" s="306">
        <v>45.316666666666663</v>
      </c>
      <c r="F278" s="306">
        <v>44.833333333333329</v>
      </c>
      <c r="G278" s="306">
        <v>44.266666666666659</v>
      </c>
      <c r="H278" s="306">
        <v>46.366666666666667</v>
      </c>
      <c r="I278" s="306">
        <v>46.933333333333344</v>
      </c>
      <c r="J278" s="306">
        <v>47.416666666666671</v>
      </c>
      <c r="K278" s="305">
        <v>46.45</v>
      </c>
      <c r="L278" s="305">
        <v>45.4</v>
      </c>
      <c r="M278" s="305">
        <v>18.934830000000002</v>
      </c>
      <c r="N278" s="1"/>
      <c r="O278" s="1"/>
    </row>
    <row r="279" spans="1:15" ht="12.75" customHeight="1">
      <c r="A279" s="30">
        <v>269</v>
      </c>
      <c r="B279" s="315" t="s">
        <v>437</v>
      </c>
      <c r="C279" s="305">
        <v>385.45</v>
      </c>
      <c r="D279" s="306">
        <v>385.09999999999997</v>
      </c>
      <c r="E279" s="306">
        <v>381.34999999999991</v>
      </c>
      <c r="F279" s="306">
        <v>377.24999999999994</v>
      </c>
      <c r="G279" s="306">
        <v>373.49999999999989</v>
      </c>
      <c r="H279" s="306">
        <v>389.19999999999993</v>
      </c>
      <c r="I279" s="306">
        <v>392.95000000000005</v>
      </c>
      <c r="J279" s="306">
        <v>397.04999999999995</v>
      </c>
      <c r="K279" s="305">
        <v>388.85</v>
      </c>
      <c r="L279" s="305">
        <v>381</v>
      </c>
      <c r="M279" s="305">
        <v>0.49564000000000002</v>
      </c>
      <c r="N279" s="1"/>
      <c r="O279" s="1"/>
    </row>
    <row r="280" spans="1:15" ht="12.75" customHeight="1">
      <c r="A280" s="30">
        <v>270</v>
      </c>
      <c r="B280" s="315" t="s">
        <v>427</v>
      </c>
      <c r="C280" s="305">
        <v>1244.3499999999999</v>
      </c>
      <c r="D280" s="306">
        <v>1238.5666666666666</v>
      </c>
      <c r="E280" s="306">
        <v>1229.1333333333332</v>
      </c>
      <c r="F280" s="306">
        <v>1213.9166666666665</v>
      </c>
      <c r="G280" s="306">
        <v>1204.4833333333331</v>
      </c>
      <c r="H280" s="306">
        <v>1253.7833333333333</v>
      </c>
      <c r="I280" s="306">
        <v>1263.2166666666667</v>
      </c>
      <c r="J280" s="306">
        <v>1278.4333333333334</v>
      </c>
      <c r="K280" s="305">
        <v>1248</v>
      </c>
      <c r="L280" s="305">
        <v>1223.3499999999999</v>
      </c>
      <c r="M280" s="305">
        <v>1.3034399999999999</v>
      </c>
      <c r="N280" s="1"/>
      <c r="O280" s="1"/>
    </row>
    <row r="281" spans="1:15" ht="12.75" customHeight="1">
      <c r="A281" s="30">
        <v>271</v>
      </c>
      <c r="B281" s="315" t="s">
        <v>428</v>
      </c>
      <c r="C281" s="305">
        <v>244.05</v>
      </c>
      <c r="D281" s="306">
        <v>242.15</v>
      </c>
      <c r="E281" s="306">
        <v>238.35000000000002</v>
      </c>
      <c r="F281" s="306">
        <v>232.65</v>
      </c>
      <c r="G281" s="306">
        <v>228.85000000000002</v>
      </c>
      <c r="H281" s="306">
        <v>247.85000000000002</v>
      </c>
      <c r="I281" s="306">
        <v>251.65000000000003</v>
      </c>
      <c r="J281" s="306">
        <v>257.35000000000002</v>
      </c>
      <c r="K281" s="305">
        <v>245.95</v>
      </c>
      <c r="L281" s="305">
        <v>236.45</v>
      </c>
      <c r="M281" s="305">
        <v>1.3522400000000001</v>
      </c>
      <c r="N281" s="1"/>
      <c r="O281" s="1"/>
    </row>
    <row r="282" spans="1:15" ht="12.75" customHeight="1">
      <c r="A282" s="30">
        <v>272</v>
      </c>
      <c r="B282" s="315" t="s">
        <v>141</v>
      </c>
      <c r="C282" s="305">
        <v>1903.2</v>
      </c>
      <c r="D282" s="306">
        <v>1916.8333333333333</v>
      </c>
      <c r="E282" s="306">
        <v>1881.9166666666665</v>
      </c>
      <c r="F282" s="306">
        <v>1860.6333333333332</v>
      </c>
      <c r="G282" s="306">
        <v>1825.7166666666665</v>
      </c>
      <c r="H282" s="306">
        <v>1938.1166666666666</v>
      </c>
      <c r="I282" s="306">
        <v>1973.0333333333331</v>
      </c>
      <c r="J282" s="306">
        <v>1994.3166666666666</v>
      </c>
      <c r="K282" s="305">
        <v>1951.75</v>
      </c>
      <c r="L282" s="305">
        <v>1895.55</v>
      </c>
      <c r="M282" s="305">
        <v>39.878</v>
      </c>
      <c r="N282" s="1"/>
      <c r="O282" s="1"/>
    </row>
    <row r="283" spans="1:15" ht="12.75" customHeight="1">
      <c r="A283" s="30">
        <v>273</v>
      </c>
      <c r="B283" s="315" t="s">
        <v>429</v>
      </c>
      <c r="C283" s="305">
        <v>521.70000000000005</v>
      </c>
      <c r="D283" s="306">
        <v>510.76666666666671</v>
      </c>
      <c r="E283" s="306">
        <v>496.53333333333342</v>
      </c>
      <c r="F283" s="306">
        <v>471.36666666666673</v>
      </c>
      <c r="G283" s="306">
        <v>457.13333333333344</v>
      </c>
      <c r="H283" s="306">
        <v>535.93333333333339</v>
      </c>
      <c r="I283" s="306">
        <v>550.16666666666663</v>
      </c>
      <c r="J283" s="306">
        <v>575.33333333333337</v>
      </c>
      <c r="K283" s="305">
        <v>525</v>
      </c>
      <c r="L283" s="305">
        <v>485.6</v>
      </c>
      <c r="M283" s="305">
        <v>22.043589999999998</v>
      </c>
      <c r="N283" s="1"/>
      <c r="O283" s="1"/>
    </row>
    <row r="284" spans="1:15" ht="12.75" customHeight="1">
      <c r="A284" s="30">
        <v>274</v>
      </c>
      <c r="B284" s="315" t="s">
        <v>426</v>
      </c>
      <c r="C284" s="305">
        <v>604.6</v>
      </c>
      <c r="D284" s="306">
        <v>598</v>
      </c>
      <c r="E284" s="306">
        <v>586.20000000000005</v>
      </c>
      <c r="F284" s="306">
        <v>567.80000000000007</v>
      </c>
      <c r="G284" s="306">
        <v>556.00000000000011</v>
      </c>
      <c r="H284" s="306">
        <v>616.4</v>
      </c>
      <c r="I284" s="306">
        <v>628.19999999999993</v>
      </c>
      <c r="J284" s="306">
        <v>646.59999999999991</v>
      </c>
      <c r="K284" s="305">
        <v>609.79999999999995</v>
      </c>
      <c r="L284" s="305">
        <v>579.6</v>
      </c>
      <c r="M284" s="305">
        <v>4.1253399999999996</v>
      </c>
      <c r="N284" s="1"/>
      <c r="O284" s="1"/>
    </row>
    <row r="285" spans="1:15" ht="12.75" customHeight="1">
      <c r="A285" s="30">
        <v>275</v>
      </c>
      <c r="B285" s="315" t="s">
        <v>430</v>
      </c>
      <c r="C285" s="305">
        <v>221.3</v>
      </c>
      <c r="D285" s="306">
        <v>221.1</v>
      </c>
      <c r="E285" s="306">
        <v>217.6</v>
      </c>
      <c r="F285" s="306">
        <v>213.9</v>
      </c>
      <c r="G285" s="306">
        <v>210.4</v>
      </c>
      <c r="H285" s="306">
        <v>224.79999999999998</v>
      </c>
      <c r="I285" s="306">
        <v>228.29999999999998</v>
      </c>
      <c r="J285" s="306">
        <v>231.99999999999997</v>
      </c>
      <c r="K285" s="305">
        <v>224.6</v>
      </c>
      <c r="L285" s="305">
        <v>217.4</v>
      </c>
      <c r="M285" s="305">
        <v>6.8602400000000001</v>
      </c>
      <c r="N285" s="1"/>
      <c r="O285" s="1"/>
    </row>
    <row r="286" spans="1:15" ht="12.75" customHeight="1">
      <c r="A286" s="30">
        <v>276</v>
      </c>
      <c r="B286" s="315" t="s">
        <v>431</v>
      </c>
      <c r="C286" s="305">
        <v>1412.85</v>
      </c>
      <c r="D286" s="306">
        <v>1412.4833333333333</v>
      </c>
      <c r="E286" s="306">
        <v>1380.9166666666667</v>
      </c>
      <c r="F286" s="306">
        <v>1348.9833333333333</v>
      </c>
      <c r="G286" s="306">
        <v>1317.4166666666667</v>
      </c>
      <c r="H286" s="306">
        <v>1444.4166666666667</v>
      </c>
      <c r="I286" s="306">
        <v>1475.9833333333333</v>
      </c>
      <c r="J286" s="306">
        <v>1507.9166666666667</v>
      </c>
      <c r="K286" s="305">
        <v>1444.05</v>
      </c>
      <c r="L286" s="305">
        <v>1380.55</v>
      </c>
      <c r="M286" s="305">
        <v>0.28586</v>
      </c>
      <c r="N286" s="1"/>
      <c r="O286" s="1"/>
    </row>
    <row r="287" spans="1:15" ht="12.75" customHeight="1">
      <c r="A287" s="30">
        <v>277</v>
      </c>
      <c r="B287" s="315" t="s">
        <v>436</v>
      </c>
      <c r="C287" s="305">
        <v>574.70000000000005</v>
      </c>
      <c r="D287" s="306">
        <v>572.56666666666672</v>
      </c>
      <c r="E287" s="306">
        <v>567.13333333333344</v>
      </c>
      <c r="F287" s="306">
        <v>559.56666666666672</v>
      </c>
      <c r="G287" s="306">
        <v>554.13333333333344</v>
      </c>
      <c r="H287" s="306">
        <v>580.13333333333344</v>
      </c>
      <c r="I287" s="306">
        <v>585.56666666666661</v>
      </c>
      <c r="J287" s="306">
        <v>593.13333333333344</v>
      </c>
      <c r="K287" s="305">
        <v>578</v>
      </c>
      <c r="L287" s="305">
        <v>565</v>
      </c>
      <c r="M287" s="305">
        <v>0.62053000000000003</v>
      </c>
      <c r="N287" s="1"/>
      <c r="O287" s="1"/>
    </row>
    <row r="288" spans="1:15" ht="12.75" customHeight="1">
      <c r="A288" s="30">
        <v>278</v>
      </c>
      <c r="B288" s="315" t="s">
        <v>142</v>
      </c>
      <c r="C288" s="305">
        <v>76.5</v>
      </c>
      <c r="D288" s="306">
        <v>76.55</v>
      </c>
      <c r="E288" s="306">
        <v>75.75</v>
      </c>
      <c r="F288" s="306">
        <v>75</v>
      </c>
      <c r="G288" s="306">
        <v>74.2</v>
      </c>
      <c r="H288" s="306">
        <v>77.3</v>
      </c>
      <c r="I288" s="306">
        <v>78.09999999999998</v>
      </c>
      <c r="J288" s="306">
        <v>78.849999999999994</v>
      </c>
      <c r="K288" s="305">
        <v>77.349999999999994</v>
      </c>
      <c r="L288" s="305">
        <v>75.8</v>
      </c>
      <c r="M288" s="305">
        <v>79.587519999999998</v>
      </c>
      <c r="N288" s="1"/>
      <c r="O288" s="1"/>
    </row>
    <row r="289" spans="1:15" ht="12.75" customHeight="1">
      <c r="A289" s="30">
        <v>279</v>
      </c>
      <c r="B289" s="315" t="s">
        <v>143</v>
      </c>
      <c r="C289" s="305">
        <v>2096.3000000000002</v>
      </c>
      <c r="D289" s="306">
        <v>2139.1333333333332</v>
      </c>
      <c r="E289" s="306">
        <v>2028.1666666666665</v>
      </c>
      <c r="F289" s="306">
        <v>1960.0333333333333</v>
      </c>
      <c r="G289" s="306">
        <v>1849.0666666666666</v>
      </c>
      <c r="H289" s="306">
        <v>2207.2666666666664</v>
      </c>
      <c r="I289" s="306">
        <v>2318.2333333333336</v>
      </c>
      <c r="J289" s="306">
        <v>2386.3666666666663</v>
      </c>
      <c r="K289" s="305">
        <v>2250.1</v>
      </c>
      <c r="L289" s="305">
        <v>2071</v>
      </c>
      <c r="M289" s="305">
        <v>9.1675900000000006</v>
      </c>
      <c r="N289" s="1"/>
      <c r="O289" s="1"/>
    </row>
    <row r="290" spans="1:15" ht="12.75" customHeight="1">
      <c r="A290" s="30">
        <v>280</v>
      </c>
      <c r="B290" s="315" t="s">
        <v>438</v>
      </c>
      <c r="C290" s="305">
        <v>268.7</v>
      </c>
      <c r="D290" s="306">
        <v>269.2</v>
      </c>
      <c r="E290" s="306">
        <v>263.5</v>
      </c>
      <c r="F290" s="306">
        <v>258.3</v>
      </c>
      <c r="G290" s="306">
        <v>252.60000000000002</v>
      </c>
      <c r="H290" s="306">
        <v>274.39999999999998</v>
      </c>
      <c r="I290" s="306">
        <v>280.09999999999991</v>
      </c>
      <c r="J290" s="306">
        <v>285.29999999999995</v>
      </c>
      <c r="K290" s="305">
        <v>274.89999999999998</v>
      </c>
      <c r="L290" s="305">
        <v>264</v>
      </c>
      <c r="M290" s="305">
        <v>1.5715399999999999</v>
      </c>
      <c r="N290" s="1"/>
      <c r="O290" s="1"/>
    </row>
    <row r="291" spans="1:15" ht="12.75" customHeight="1">
      <c r="A291" s="30">
        <v>281</v>
      </c>
      <c r="B291" s="315" t="s">
        <v>267</v>
      </c>
      <c r="C291" s="305">
        <v>562.79999999999995</v>
      </c>
      <c r="D291" s="306">
        <v>565.55000000000007</v>
      </c>
      <c r="E291" s="306">
        <v>558.10000000000014</v>
      </c>
      <c r="F291" s="306">
        <v>553.40000000000009</v>
      </c>
      <c r="G291" s="306">
        <v>545.95000000000016</v>
      </c>
      <c r="H291" s="306">
        <v>570.25000000000011</v>
      </c>
      <c r="I291" s="306">
        <v>577.70000000000016</v>
      </c>
      <c r="J291" s="306">
        <v>582.40000000000009</v>
      </c>
      <c r="K291" s="305">
        <v>573</v>
      </c>
      <c r="L291" s="305">
        <v>560.85</v>
      </c>
      <c r="M291" s="305">
        <v>4.9598199999999997</v>
      </c>
      <c r="N291" s="1"/>
      <c r="O291" s="1"/>
    </row>
    <row r="292" spans="1:15" ht="12.75" customHeight="1">
      <c r="A292" s="30">
        <v>282</v>
      </c>
      <c r="B292" s="315" t="s">
        <v>439</v>
      </c>
      <c r="C292" s="305">
        <v>9106</v>
      </c>
      <c r="D292" s="306">
        <v>9194.9499999999989</v>
      </c>
      <c r="E292" s="306">
        <v>8971.0999999999985</v>
      </c>
      <c r="F292" s="306">
        <v>8836.1999999999989</v>
      </c>
      <c r="G292" s="306">
        <v>8612.3499999999985</v>
      </c>
      <c r="H292" s="306">
        <v>9329.8499999999985</v>
      </c>
      <c r="I292" s="306">
        <v>9553.7000000000007</v>
      </c>
      <c r="J292" s="306">
        <v>9688.5999999999985</v>
      </c>
      <c r="K292" s="305">
        <v>9418.7999999999993</v>
      </c>
      <c r="L292" s="305">
        <v>9060.0499999999993</v>
      </c>
      <c r="M292" s="305">
        <v>3.7670000000000002E-2</v>
      </c>
      <c r="N292" s="1"/>
      <c r="O292" s="1"/>
    </row>
    <row r="293" spans="1:15" ht="12.75" customHeight="1">
      <c r="A293" s="30">
        <v>283</v>
      </c>
      <c r="B293" s="315" t="s">
        <v>440</v>
      </c>
      <c r="C293" s="305">
        <v>59.8</v>
      </c>
      <c r="D293" s="306">
        <v>59</v>
      </c>
      <c r="E293" s="306">
        <v>58</v>
      </c>
      <c r="F293" s="306">
        <v>56.2</v>
      </c>
      <c r="G293" s="306">
        <v>55.2</v>
      </c>
      <c r="H293" s="306">
        <v>60.8</v>
      </c>
      <c r="I293" s="306">
        <v>61.8</v>
      </c>
      <c r="J293" s="306">
        <v>63.599999999999994</v>
      </c>
      <c r="K293" s="305">
        <v>60</v>
      </c>
      <c r="L293" s="305">
        <v>57.2</v>
      </c>
      <c r="M293" s="305">
        <v>51.74991</v>
      </c>
      <c r="N293" s="1"/>
      <c r="O293" s="1"/>
    </row>
    <row r="294" spans="1:15" ht="12.75" customHeight="1">
      <c r="A294" s="30">
        <v>284</v>
      </c>
      <c r="B294" s="315" t="s">
        <v>144</v>
      </c>
      <c r="C294" s="305">
        <v>382.05</v>
      </c>
      <c r="D294" s="306">
        <v>381.55</v>
      </c>
      <c r="E294" s="306">
        <v>378.35</v>
      </c>
      <c r="F294" s="306">
        <v>374.65000000000003</v>
      </c>
      <c r="G294" s="306">
        <v>371.45000000000005</v>
      </c>
      <c r="H294" s="306">
        <v>385.25</v>
      </c>
      <c r="I294" s="306">
        <v>388.44999999999993</v>
      </c>
      <c r="J294" s="306">
        <v>392.15</v>
      </c>
      <c r="K294" s="305">
        <v>384.75</v>
      </c>
      <c r="L294" s="305">
        <v>377.85</v>
      </c>
      <c r="M294" s="305">
        <v>24.18037</v>
      </c>
      <c r="N294" s="1"/>
      <c r="O294" s="1"/>
    </row>
    <row r="295" spans="1:15" ht="12.75" customHeight="1">
      <c r="A295" s="30">
        <v>285</v>
      </c>
      <c r="B295" s="315" t="s">
        <v>441</v>
      </c>
      <c r="C295" s="305">
        <v>3009</v>
      </c>
      <c r="D295" s="306">
        <v>3019.0833333333335</v>
      </c>
      <c r="E295" s="306">
        <v>2950.166666666667</v>
      </c>
      <c r="F295" s="306">
        <v>2891.3333333333335</v>
      </c>
      <c r="G295" s="306">
        <v>2822.416666666667</v>
      </c>
      <c r="H295" s="306">
        <v>3077.916666666667</v>
      </c>
      <c r="I295" s="306">
        <v>3146.8333333333339</v>
      </c>
      <c r="J295" s="306">
        <v>3205.666666666667</v>
      </c>
      <c r="K295" s="305">
        <v>3088</v>
      </c>
      <c r="L295" s="305">
        <v>2960.25</v>
      </c>
      <c r="M295" s="305">
        <v>0.59619</v>
      </c>
      <c r="N295" s="1"/>
      <c r="O295" s="1"/>
    </row>
    <row r="296" spans="1:15" ht="12.75" customHeight="1">
      <c r="A296" s="30">
        <v>286</v>
      </c>
      <c r="B296" s="315" t="s">
        <v>837</v>
      </c>
      <c r="C296" s="305">
        <v>936.45</v>
      </c>
      <c r="D296" s="306">
        <v>923.98333333333323</v>
      </c>
      <c r="E296" s="306">
        <v>901.26666666666642</v>
      </c>
      <c r="F296" s="306">
        <v>866.08333333333314</v>
      </c>
      <c r="G296" s="306">
        <v>843.36666666666633</v>
      </c>
      <c r="H296" s="306">
        <v>959.16666666666652</v>
      </c>
      <c r="I296" s="306">
        <v>981.88333333333344</v>
      </c>
      <c r="J296" s="306">
        <v>1017.0666666666666</v>
      </c>
      <c r="K296" s="305">
        <v>946.7</v>
      </c>
      <c r="L296" s="305">
        <v>888.8</v>
      </c>
      <c r="M296" s="305">
        <v>3.0309699999999999</v>
      </c>
      <c r="N296" s="1"/>
      <c r="O296" s="1"/>
    </row>
    <row r="297" spans="1:15" ht="12.75" customHeight="1">
      <c r="A297" s="30">
        <v>287</v>
      </c>
      <c r="B297" s="315" t="s">
        <v>145</v>
      </c>
      <c r="C297" s="305">
        <v>1660.85</v>
      </c>
      <c r="D297" s="306">
        <v>1646.05</v>
      </c>
      <c r="E297" s="306">
        <v>1628.3999999999999</v>
      </c>
      <c r="F297" s="306">
        <v>1595.9499999999998</v>
      </c>
      <c r="G297" s="306">
        <v>1578.2999999999997</v>
      </c>
      <c r="H297" s="306">
        <v>1678.5</v>
      </c>
      <c r="I297" s="306">
        <v>1696.15</v>
      </c>
      <c r="J297" s="306">
        <v>1728.6000000000001</v>
      </c>
      <c r="K297" s="305">
        <v>1663.7</v>
      </c>
      <c r="L297" s="305">
        <v>1613.6</v>
      </c>
      <c r="M297" s="305">
        <v>21.193259999999999</v>
      </c>
      <c r="N297" s="1"/>
      <c r="O297" s="1"/>
    </row>
    <row r="298" spans="1:15" ht="12.75" customHeight="1">
      <c r="A298" s="30">
        <v>288</v>
      </c>
      <c r="B298" s="315" t="s">
        <v>146</v>
      </c>
      <c r="C298" s="305">
        <v>4191.1000000000004</v>
      </c>
      <c r="D298" s="306">
        <v>4152.3833333333341</v>
      </c>
      <c r="E298" s="306">
        <v>4089.7666666666682</v>
      </c>
      <c r="F298" s="306">
        <v>3988.4333333333343</v>
      </c>
      <c r="G298" s="306">
        <v>3925.8166666666684</v>
      </c>
      <c r="H298" s="306">
        <v>4253.7166666666681</v>
      </c>
      <c r="I298" s="306">
        <v>4316.3333333333348</v>
      </c>
      <c r="J298" s="306">
        <v>4417.6666666666679</v>
      </c>
      <c r="K298" s="305">
        <v>4215</v>
      </c>
      <c r="L298" s="305">
        <v>4051.05</v>
      </c>
      <c r="M298" s="305">
        <v>5.8692399999999996</v>
      </c>
      <c r="N298" s="1"/>
      <c r="O298" s="1"/>
    </row>
    <row r="299" spans="1:15" ht="12.75" customHeight="1">
      <c r="A299" s="30">
        <v>289</v>
      </c>
      <c r="B299" s="315" t="s">
        <v>147</v>
      </c>
      <c r="C299" s="305">
        <v>3575.35</v>
      </c>
      <c r="D299" s="306">
        <v>3565.5666666666671</v>
      </c>
      <c r="E299" s="306">
        <v>3501.1333333333341</v>
      </c>
      <c r="F299" s="306">
        <v>3426.916666666667</v>
      </c>
      <c r="G299" s="306">
        <v>3362.483333333334</v>
      </c>
      <c r="H299" s="306">
        <v>3639.7833333333342</v>
      </c>
      <c r="I299" s="306">
        <v>3704.2166666666676</v>
      </c>
      <c r="J299" s="306">
        <v>3778.4333333333343</v>
      </c>
      <c r="K299" s="305">
        <v>3630</v>
      </c>
      <c r="L299" s="305">
        <v>3491.35</v>
      </c>
      <c r="M299" s="305">
        <v>4.4475100000000003</v>
      </c>
      <c r="N299" s="1"/>
      <c r="O299" s="1"/>
    </row>
    <row r="300" spans="1:15" ht="12.75" customHeight="1">
      <c r="A300" s="30">
        <v>290</v>
      </c>
      <c r="B300" s="315" t="s">
        <v>148</v>
      </c>
      <c r="C300" s="305">
        <v>612.9</v>
      </c>
      <c r="D300" s="306">
        <v>613.01666666666665</v>
      </c>
      <c r="E300" s="306">
        <v>608.93333333333328</v>
      </c>
      <c r="F300" s="306">
        <v>604.96666666666658</v>
      </c>
      <c r="G300" s="306">
        <v>600.88333333333321</v>
      </c>
      <c r="H300" s="306">
        <v>616.98333333333335</v>
      </c>
      <c r="I300" s="306">
        <v>621.06666666666683</v>
      </c>
      <c r="J300" s="306">
        <v>625.03333333333342</v>
      </c>
      <c r="K300" s="305">
        <v>617.1</v>
      </c>
      <c r="L300" s="305">
        <v>609.04999999999995</v>
      </c>
      <c r="M300" s="305">
        <v>9.6427200000000006</v>
      </c>
      <c r="N300" s="1"/>
      <c r="O300" s="1"/>
    </row>
    <row r="301" spans="1:15" ht="12.75" customHeight="1">
      <c r="A301" s="30">
        <v>291</v>
      </c>
      <c r="B301" s="315" t="s">
        <v>442</v>
      </c>
      <c r="C301" s="305">
        <v>2156.6</v>
      </c>
      <c r="D301" s="306">
        <v>2147.1833333333334</v>
      </c>
      <c r="E301" s="306">
        <v>2079.3666666666668</v>
      </c>
      <c r="F301" s="306">
        <v>2002.1333333333332</v>
      </c>
      <c r="G301" s="306">
        <v>1934.3166666666666</v>
      </c>
      <c r="H301" s="306">
        <v>2224.416666666667</v>
      </c>
      <c r="I301" s="306">
        <v>2292.2333333333336</v>
      </c>
      <c r="J301" s="306">
        <v>2369.4666666666672</v>
      </c>
      <c r="K301" s="305">
        <v>2215</v>
      </c>
      <c r="L301" s="305">
        <v>2069.9499999999998</v>
      </c>
      <c r="M301" s="305">
        <v>1.7133700000000001</v>
      </c>
      <c r="N301" s="1"/>
      <c r="O301" s="1"/>
    </row>
    <row r="302" spans="1:15" ht="12.75" customHeight="1">
      <c r="A302" s="30">
        <v>292</v>
      </c>
      <c r="B302" s="315" t="s">
        <v>838</v>
      </c>
      <c r="C302" s="305">
        <v>365.2</v>
      </c>
      <c r="D302" s="306">
        <v>360.38333333333327</v>
      </c>
      <c r="E302" s="306">
        <v>350.11666666666656</v>
      </c>
      <c r="F302" s="306">
        <v>335.0333333333333</v>
      </c>
      <c r="G302" s="306">
        <v>324.76666666666659</v>
      </c>
      <c r="H302" s="306">
        <v>375.46666666666653</v>
      </c>
      <c r="I302" s="306">
        <v>385.73333333333329</v>
      </c>
      <c r="J302" s="306">
        <v>400.81666666666649</v>
      </c>
      <c r="K302" s="305">
        <v>370.65</v>
      </c>
      <c r="L302" s="305">
        <v>345.3</v>
      </c>
      <c r="M302" s="305">
        <v>7.2144899999999996</v>
      </c>
      <c r="N302" s="1"/>
      <c r="O302" s="1"/>
    </row>
    <row r="303" spans="1:15" ht="12.75" customHeight="1">
      <c r="A303" s="30">
        <v>293</v>
      </c>
      <c r="B303" s="315" t="s">
        <v>149</v>
      </c>
      <c r="C303" s="305">
        <v>998.35</v>
      </c>
      <c r="D303" s="306">
        <v>989.04999999999984</v>
      </c>
      <c r="E303" s="306">
        <v>966.34999999999968</v>
      </c>
      <c r="F303" s="306">
        <v>934.3499999999998</v>
      </c>
      <c r="G303" s="306">
        <v>911.64999999999964</v>
      </c>
      <c r="H303" s="306">
        <v>1021.0499999999997</v>
      </c>
      <c r="I303" s="306">
        <v>1043.7499999999998</v>
      </c>
      <c r="J303" s="306">
        <v>1075.7499999999998</v>
      </c>
      <c r="K303" s="305">
        <v>1011.75</v>
      </c>
      <c r="L303" s="305">
        <v>957.05</v>
      </c>
      <c r="M303" s="305">
        <v>116.90785</v>
      </c>
      <c r="N303" s="1"/>
      <c r="O303" s="1"/>
    </row>
    <row r="304" spans="1:15" ht="12.75" customHeight="1">
      <c r="A304" s="30">
        <v>294</v>
      </c>
      <c r="B304" s="315" t="s">
        <v>150</v>
      </c>
      <c r="C304" s="305">
        <v>179.1</v>
      </c>
      <c r="D304" s="306">
        <v>177.25</v>
      </c>
      <c r="E304" s="306">
        <v>175</v>
      </c>
      <c r="F304" s="306">
        <v>170.9</v>
      </c>
      <c r="G304" s="306">
        <v>168.65</v>
      </c>
      <c r="H304" s="306">
        <v>181.35</v>
      </c>
      <c r="I304" s="306">
        <v>183.6</v>
      </c>
      <c r="J304" s="306">
        <v>187.7</v>
      </c>
      <c r="K304" s="305">
        <v>179.5</v>
      </c>
      <c r="L304" s="305">
        <v>173.15</v>
      </c>
      <c r="M304" s="305">
        <v>25.765170000000001</v>
      </c>
      <c r="N304" s="1"/>
      <c r="O304" s="1"/>
    </row>
    <row r="305" spans="1:15" ht="12.75" customHeight="1">
      <c r="A305" s="30">
        <v>295</v>
      </c>
      <c r="B305" s="315" t="s">
        <v>316</v>
      </c>
      <c r="C305" s="305">
        <v>17.600000000000001</v>
      </c>
      <c r="D305" s="306">
        <v>17.3</v>
      </c>
      <c r="E305" s="306">
        <v>16.900000000000002</v>
      </c>
      <c r="F305" s="306">
        <v>16.200000000000003</v>
      </c>
      <c r="G305" s="306">
        <v>15.800000000000004</v>
      </c>
      <c r="H305" s="306">
        <v>18</v>
      </c>
      <c r="I305" s="306">
        <v>18.399999999999999</v>
      </c>
      <c r="J305" s="306">
        <v>19.099999999999998</v>
      </c>
      <c r="K305" s="305">
        <v>17.7</v>
      </c>
      <c r="L305" s="305">
        <v>16.600000000000001</v>
      </c>
      <c r="M305" s="305">
        <v>50.082929999999998</v>
      </c>
      <c r="N305" s="1"/>
      <c r="O305" s="1"/>
    </row>
    <row r="306" spans="1:15" ht="12.75" customHeight="1">
      <c r="A306" s="30">
        <v>296</v>
      </c>
      <c r="B306" s="315" t="s">
        <v>445</v>
      </c>
      <c r="C306" s="305">
        <v>191.95</v>
      </c>
      <c r="D306" s="306">
        <v>190.88333333333333</v>
      </c>
      <c r="E306" s="306">
        <v>188.16666666666666</v>
      </c>
      <c r="F306" s="306">
        <v>184.38333333333333</v>
      </c>
      <c r="G306" s="306">
        <v>181.66666666666666</v>
      </c>
      <c r="H306" s="306">
        <v>194.66666666666666</v>
      </c>
      <c r="I306" s="306">
        <v>197.38333333333335</v>
      </c>
      <c r="J306" s="306">
        <v>201.16666666666666</v>
      </c>
      <c r="K306" s="305">
        <v>193.6</v>
      </c>
      <c r="L306" s="305">
        <v>187.1</v>
      </c>
      <c r="M306" s="305">
        <v>4.63415</v>
      </c>
      <c r="N306" s="1"/>
      <c r="O306" s="1"/>
    </row>
    <row r="307" spans="1:15" ht="12.75" customHeight="1">
      <c r="A307" s="30">
        <v>297</v>
      </c>
      <c r="B307" s="315" t="s">
        <v>447</v>
      </c>
      <c r="C307" s="305">
        <v>463</v>
      </c>
      <c r="D307" s="306">
        <v>465.31666666666666</v>
      </c>
      <c r="E307" s="306">
        <v>457.73333333333335</v>
      </c>
      <c r="F307" s="306">
        <v>452.4666666666667</v>
      </c>
      <c r="G307" s="306">
        <v>444.88333333333338</v>
      </c>
      <c r="H307" s="306">
        <v>470.58333333333331</v>
      </c>
      <c r="I307" s="306">
        <v>478.16666666666669</v>
      </c>
      <c r="J307" s="306">
        <v>483.43333333333328</v>
      </c>
      <c r="K307" s="305">
        <v>472.9</v>
      </c>
      <c r="L307" s="305">
        <v>460.05</v>
      </c>
      <c r="M307" s="305">
        <v>0.41100999999999999</v>
      </c>
      <c r="N307" s="1"/>
      <c r="O307" s="1"/>
    </row>
    <row r="308" spans="1:15" ht="12.75" customHeight="1">
      <c r="A308" s="30">
        <v>298</v>
      </c>
      <c r="B308" s="315" t="s">
        <v>151</v>
      </c>
      <c r="C308" s="305">
        <v>94.25</v>
      </c>
      <c r="D308" s="306">
        <v>93.366666666666674</v>
      </c>
      <c r="E308" s="306">
        <v>92.133333333333354</v>
      </c>
      <c r="F308" s="306">
        <v>90.01666666666668</v>
      </c>
      <c r="G308" s="306">
        <v>88.78333333333336</v>
      </c>
      <c r="H308" s="306">
        <v>95.483333333333348</v>
      </c>
      <c r="I308" s="306">
        <v>96.716666666666669</v>
      </c>
      <c r="J308" s="306">
        <v>98.833333333333343</v>
      </c>
      <c r="K308" s="305">
        <v>94.6</v>
      </c>
      <c r="L308" s="305">
        <v>91.25</v>
      </c>
      <c r="M308" s="305">
        <v>64.775679999999994</v>
      </c>
      <c r="N308" s="1"/>
      <c r="O308" s="1"/>
    </row>
    <row r="309" spans="1:15" ht="12.75" customHeight="1">
      <c r="A309" s="30">
        <v>299</v>
      </c>
      <c r="B309" s="315" t="s">
        <v>152</v>
      </c>
      <c r="C309" s="305">
        <v>535.85</v>
      </c>
      <c r="D309" s="306">
        <v>533.25</v>
      </c>
      <c r="E309" s="306">
        <v>528.6</v>
      </c>
      <c r="F309" s="306">
        <v>521.35</v>
      </c>
      <c r="G309" s="306">
        <v>516.70000000000005</v>
      </c>
      <c r="H309" s="306">
        <v>540.5</v>
      </c>
      <c r="I309" s="306">
        <v>545.15000000000009</v>
      </c>
      <c r="J309" s="306">
        <v>552.4</v>
      </c>
      <c r="K309" s="305">
        <v>537.9</v>
      </c>
      <c r="L309" s="305">
        <v>526</v>
      </c>
      <c r="M309" s="305">
        <v>9.8086800000000007</v>
      </c>
      <c r="N309" s="1"/>
      <c r="O309" s="1"/>
    </row>
    <row r="310" spans="1:15" ht="12.75" customHeight="1">
      <c r="A310" s="30">
        <v>300</v>
      </c>
      <c r="B310" s="315" t="s">
        <v>153</v>
      </c>
      <c r="C310" s="305">
        <v>8013.9</v>
      </c>
      <c r="D310" s="306">
        <v>8008.3</v>
      </c>
      <c r="E310" s="306">
        <v>7956.6</v>
      </c>
      <c r="F310" s="306">
        <v>7899.3</v>
      </c>
      <c r="G310" s="306">
        <v>7847.6</v>
      </c>
      <c r="H310" s="306">
        <v>8065.6</v>
      </c>
      <c r="I310" s="306">
        <v>8117.2999999999993</v>
      </c>
      <c r="J310" s="306">
        <v>8174.6</v>
      </c>
      <c r="K310" s="305">
        <v>8060</v>
      </c>
      <c r="L310" s="305">
        <v>7951</v>
      </c>
      <c r="M310" s="305">
        <v>3.8951699999999998</v>
      </c>
      <c r="N310" s="1"/>
      <c r="O310" s="1"/>
    </row>
    <row r="311" spans="1:15" ht="12.75" customHeight="1">
      <c r="A311" s="30">
        <v>301</v>
      </c>
      <c r="B311" s="315" t="s">
        <v>839</v>
      </c>
      <c r="C311" s="305">
        <v>2496.5500000000002</v>
      </c>
      <c r="D311" s="306">
        <v>2504.1833333333334</v>
      </c>
      <c r="E311" s="306">
        <v>2460.3666666666668</v>
      </c>
      <c r="F311" s="306">
        <v>2424.1833333333334</v>
      </c>
      <c r="G311" s="306">
        <v>2380.3666666666668</v>
      </c>
      <c r="H311" s="306">
        <v>2540.3666666666668</v>
      </c>
      <c r="I311" s="306">
        <v>2584.1833333333334</v>
      </c>
      <c r="J311" s="306">
        <v>2620.3666666666668</v>
      </c>
      <c r="K311" s="305">
        <v>2548</v>
      </c>
      <c r="L311" s="305">
        <v>2468</v>
      </c>
      <c r="M311" s="305">
        <v>0.59833999999999998</v>
      </c>
      <c r="N311" s="1"/>
      <c r="O311" s="1"/>
    </row>
    <row r="312" spans="1:15" ht="12.75" customHeight="1">
      <c r="A312" s="30">
        <v>302</v>
      </c>
      <c r="B312" s="315" t="s">
        <v>449</v>
      </c>
      <c r="C312" s="305">
        <v>374.15</v>
      </c>
      <c r="D312" s="306">
        <v>376.86666666666662</v>
      </c>
      <c r="E312" s="306">
        <v>369.93333333333322</v>
      </c>
      <c r="F312" s="306">
        <v>365.71666666666658</v>
      </c>
      <c r="G312" s="306">
        <v>358.78333333333319</v>
      </c>
      <c r="H312" s="306">
        <v>381.08333333333326</v>
      </c>
      <c r="I312" s="306">
        <v>388.01666666666665</v>
      </c>
      <c r="J312" s="306">
        <v>392.23333333333329</v>
      </c>
      <c r="K312" s="305">
        <v>383.8</v>
      </c>
      <c r="L312" s="305">
        <v>372.65</v>
      </c>
      <c r="M312" s="305">
        <v>5.2777599999999998</v>
      </c>
      <c r="N312" s="1"/>
      <c r="O312" s="1"/>
    </row>
    <row r="313" spans="1:15" ht="12.75" customHeight="1">
      <c r="A313" s="30">
        <v>303</v>
      </c>
      <c r="B313" s="315" t="s">
        <v>450</v>
      </c>
      <c r="C313" s="305">
        <v>283.7</v>
      </c>
      <c r="D313" s="306">
        <v>285.4666666666667</v>
      </c>
      <c r="E313" s="306">
        <v>275.93333333333339</v>
      </c>
      <c r="F313" s="306">
        <v>268.16666666666669</v>
      </c>
      <c r="G313" s="306">
        <v>258.63333333333338</v>
      </c>
      <c r="H313" s="306">
        <v>293.23333333333341</v>
      </c>
      <c r="I313" s="306">
        <v>302.76666666666671</v>
      </c>
      <c r="J313" s="306">
        <v>310.53333333333342</v>
      </c>
      <c r="K313" s="305">
        <v>295</v>
      </c>
      <c r="L313" s="305">
        <v>277.7</v>
      </c>
      <c r="M313" s="305">
        <v>10.530889999999999</v>
      </c>
      <c r="N313" s="1"/>
      <c r="O313" s="1"/>
    </row>
    <row r="314" spans="1:15" ht="12.75" customHeight="1">
      <c r="A314" s="30">
        <v>304</v>
      </c>
      <c r="B314" s="315" t="s">
        <v>154</v>
      </c>
      <c r="C314" s="305">
        <v>822.65</v>
      </c>
      <c r="D314" s="306">
        <v>811.33333333333337</v>
      </c>
      <c r="E314" s="306">
        <v>791.86666666666679</v>
      </c>
      <c r="F314" s="306">
        <v>761.08333333333337</v>
      </c>
      <c r="G314" s="306">
        <v>741.61666666666679</v>
      </c>
      <c r="H314" s="306">
        <v>842.11666666666679</v>
      </c>
      <c r="I314" s="306">
        <v>861.58333333333326</v>
      </c>
      <c r="J314" s="306">
        <v>892.36666666666679</v>
      </c>
      <c r="K314" s="305">
        <v>830.8</v>
      </c>
      <c r="L314" s="305">
        <v>780.55</v>
      </c>
      <c r="M314" s="305">
        <v>39.717010000000002</v>
      </c>
      <c r="N314" s="1"/>
      <c r="O314" s="1"/>
    </row>
    <row r="315" spans="1:15" ht="12.75" customHeight="1">
      <c r="A315" s="30">
        <v>305</v>
      </c>
      <c r="B315" s="315" t="s">
        <v>455</v>
      </c>
      <c r="C315" s="305">
        <v>1295.5</v>
      </c>
      <c r="D315" s="306">
        <v>1288.6833333333334</v>
      </c>
      <c r="E315" s="306">
        <v>1277.3666666666668</v>
      </c>
      <c r="F315" s="306">
        <v>1259.2333333333333</v>
      </c>
      <c r="G315" s="306">
        <v>1247.9166666666667</v>
      </c>
      <c r="H315" s="306">
        <v>1306.8166666666668</v>
      </c>
      <c r="I315" s="306">
        <v>1318.1333333333334</v>
      </c>
      <c r="J315" s="306">
        <v>1336.2666666666669</v>
      </c>
      <c r="K315" s="305">
        <v>1300</v>
      </c>
      <c r="L315" s="305">
        <v>1270.55</v>
      </c>
      <c r="M315" s="305">
        <v>2.20059</v>
      </c>
      <c r="N315" s="1"/>
      <c r="O315" s="1"/>
    </row>
    <row r="316" spans="1:15" ht="12.75" customHeight="1">
      <c r="A316" s="30">
        <v>306</v>
      </c>
      <c r="B316" s="315" t="s">
        <v>155</v>
      </c>
      <c r="C316" s="305">
        <v>1699.85</v>
      </c>
      <c r="D316" s="306">
        <v>1702.5833333333333</v>
      </c>
      <c r="E316" s="306">
        <v>1678.6166666666666</v>
      </c>
      <c r="F316" s="306">
        <v>1657.3833333333332</v>
      </c>
      <c r="G316" s="306">
        <v>1633.4166666666665</v>
      </c>
      <c r="H316" s="306">
        <v>1723.8166666666666</v>
      </c>
      <c r="I316" s="306">
        <v>1747.7833333333333</v>
      </c>
      <c r="J316" s="306">
        <v>1769.0166666666667</v>
      </c>
      <c r="K316" s="305">
        <v>1726.55</v>
      </c>
      <c r="L316" s="305">
        <v>1681.35</v>
      </c>
      <c r="M316" s="305">
        <v>3.4245299999999999</v>
      </c>
      <c r="N316" s="1"/>
      <c r="O316" s="1"/>
    </row>
    <row r="317" spans="1:15" ht="12.75" customHeight="1">
      <c r="A317" s="30">
        <v>307</v>
      </c>
      <c r="B317" s="315" t="s">
        <v>156</v>
      </c>
      <c r="C317" s="305">
        <v>772.7</v>
      </c>
      <c r="D317" s="306">
        <v>768.05000000000007</v>
      </c>
      <c r="E317" s="306">
        <v>757.05000000000018</v>
      </c>
      <c r="F317" s="306">
        <v>741.40000000000009</v>
      </c>
      <c r="G317" s="306">
        <v>730.4000000000002</v>
      </c>
      <c r="H317" s="306">
        <v>783.70000000000016</v>
      </c>
      <c r="I317" s="306">
        <v>794.69999999999993</v>
      </c>
      <c r="J317" s="306">
        <v>810.35000000000014</v>
      </c>
      <c r="K317" s="305">
        <v>779.05</v>
      </c>
      <c r="L317" s="305">
        <v>752.4</v>
      </c>
      <c r="M317" s="305">
        <v>2.8079499999999999</v>
      </c>
      <c r="N317" s="1"/>
      <c r="O317" s="1"/>
    </row>
    <row r="318" spans="1:15" ht="12.75" customHeight="1">
      <c r="A318" s="30">
        <v>308</v>
      </c>
      <c r="B318" s="315" t="s">
        <v>157</v>
      </c>
      <c r="C318" s="305">
        <v>749.5</v>
      </c>
      <c r="D318" s="306">
        <v>746.19999999999993</v>
      </c>
      <c r="E318" s="306">
        <v>739.29999999999984</v>
      </c>
      <c r="F318" s="306">
        <v>729.09999999999991</v>
      </c>
      <c r="G318" s="306">
        <v>722.19999999999982</v>
      </c>
      <c r="H318" s="306">
        <v>756.39999999999986</v>
      </c>
      <c r="I318" s="306">
        <v>763.3</v>
      </c>
      <c r="J318" s="306">
        <v>773.49999999999989</v>
      </c>
      <c r="K318" s="305">
        <v>753.1</v>
      </c>
      <c r="L318" s="305">
        <v>736</v>
      </c>
      <c r="M318" s="305">
        <v>1.63028</v>
      </c>
      <c r="N318" s="1"/>
      <c r="O318" s="1"/>
    </row>
    <row r="319" spans="1:15" ht="12.75" customHeight="1">
      <c r="A319" s="30">
        <v>309</v>
      </c>
      <c r="B319" s="315" t="s">
        <v>446</v>
      </c>
      <c r="C319" s="305">
        <v>227.85</v>
      </c>
      <c r="D319" s="306">
        <v>229.13333333333333</v>
      </c>
      <c r="E319" s="306">
        <v>224.66666666666666</v>
      </c>
      <c r="F319" s="306">
        <v>221.48333333333332</v>
      </c>
      <c r="G319" s="306">
        <v>217.01666666666665</v>
      </c>
      <c r="H319" s="306">
        <v>232.31666666666666</v>
      </c>
      <c r="I319" s="306">
        <v>236.78333333333336</v>
      </c>
      <c r="J319" s="306">
        <v>239.96666666666667</v>
      </c>
      <c r="K319" s="305">
        <v>233.6</v>
      </c>
      <c r="L319" s="305">
        <v>225.95</v>
      </c>
      <c r="M319" s="305">
        <v>4.2479399999999998</v>
      </c>
      <c r="N319" s="1"/>
      <c r="O319" s="1"/>
    </row>
    <row r="320" spans="1:15" ht="12.75" customHeight="1">
      <c r="A320" s="30">
        <v>310</v>
      </c>
      <c r="B320" s="315" t="s">
        <v>453</v>
      </c>
      <c r="C320" s="305">
        <v>172.2</v>
      </c>
      <c r="D320" s="306">
        <v>172.4</v>
      </c>
      <c r="E320" s="306">
        <v>171.3</v>
      </c>
      <c r="F320" s="306">
        <v>170.4</v>
      </c>
      <c r="G320" s="306">
        <v>169.3</v>
      </c>
      <c r="H320" s="306">
        <v>173.3</v>
      </c>
      <c r="I320" s="306">
        <v>174.39999999999998</v>
      </c>
      <c r="J320" s="306">
        <v>175.3</v>
      </c>
      <c r="K320" s="305">
        <v>173.5</v>
      </c>
      <c r="L320" s="305">
        <v>171.5</v>
      </c>
      <c r="M320" s="305">
        <v>0.92379</v>
      </c>
      <c r="N320" s="1"/>
      <c r="O320" s="1"/>
    </row>
    <row r="321" spans="1:15" ht="12.75" customHeight="1">
      <c r="A321" s="30">
        <v>311</v>
      </c>
      <c r="B321" s="315" t="s">
        <v>451</v>
      </c>
      <c r="C321" s="305">
        <v>199.7</v>
      </c>
      <c r="D321" s="306">
        <v>200.26666666666665</v>
      </c>
      <c r="E321" s="306">
        <v>197.0333333333333</v>
      </c>
      <c r="F321" s="306">
        <v>194.36666666666665</v>
      </c>
      <c r="G321" s="306">
        <v>191.1333333333333</v>
      </c>
      <c r="H321" s="306">
        <v>202.93333333333331</v>
      </c>
      <c r="I321" s="306">
        <v>206.16666666666666</v>
      </c>
      <c r="J321" s="306">
        <v>208.83333333333331</v>
      </c>
      <c r="K321" s="305">
        <v>203.5</v>
      </c>
      <c r="L321" s="305">
        <v>197.6</v>
      </c>
      <c r="M321" s="305">
        <v>9.0001899999999999</v>
      </c>
      <c r="N321" s="1"/>
      <c r="O321" s="1"/>
    </row>
    <row r="322" spans="1:15" ht="12.75" customHeight="1">
      <c r="A322" s="30">
        <v>312</v>
      </c>
      <c r="B322" s="315" t="s">
        <v>452</v>
      </c>
      <c r="C322" s="305">
        <v>939.85</v>
      </c>
      <c r="D322" s="306">
        <v>929.25</v>
      </c>
      <c r="E322" s="306">
        <v>911.7</v>
      </c>
      <c r="F322" s="306">
        <v>883.55000000000007</v>
      </c>
      <c r="G322" s="306">
        <v>866.00000000000011</v>
      </c>
      <c r="H322" s="306">
        <v>957.4</v>
      </c>
      <c r="I322" s="306">
        <v>974.94999999999993</v>
      </c>
      <c r="J322" s="306">
        <v>1003.0999999999999</v>
      </c>
      <c r="K322" s="305">
        <v>946.8</v>
      </c>
      <c r="L322" s="305">
        <v>901.1</v>
      </c>
      <c r="M322" s="305">
        <v>3.5028000000000001</v>
      </c>
      <c r="N322" s="1"/>
      <c r="O322" s="1"/>
    </row>
    <row r="323" spans="1:15" ht="12.75" customHeight="1">
      <c r="A323" s="30">
        <v>313</v>
      </c>
      <c r="B323" s="315" t="s">
        <v>158</v>
      </c>
      <c r="C323" s="305">
        <v>3007.4</v>
      </c>
      <c r="D323" s="306">
        <v>2982.6333333333332</v>
      </c>
      <c r="E323" s="306">
        <v>2936.2666666666664</v>
      </c>
      <c r="F323" s="306">
        <v>2865.1333333333332</v>
      </c>
      <c r="G323" s="306">
        <v>2818.7666666666664</v>
      </c>
      <c r="H323" s="306">
        <v>3053.7666666666664</v>
      </c>
      <c r="I323" s="306">
        <v>3100.1333333333332</v>
      </c>
      <c r="J323" s="306">
        <v>3171.2666666666664</v>
      </c>
      <c r="K323" s="305">
        <v>3029</v>
      </c>
      <c r="L323" s="305">
        <v>2911.5</v>
      </c>
      <c r="M323" s="305">
        <v>7.1486999999999998</v>
      </c>
      <c r="N323" s="1"/>
      <c r="O323" s="1"/>
    </row>
    <row r="324" spans="1:15" ht="12.75" customHeight="1">
      <c r="A324" s="30">
        <v>314</v>
      </c>
      <c r="B324" s="315" t="s">
        <v>443</v>
      </c>
      <c r="C324" s="305">
        <v>40.4</v>
      </c>
      <c r="D324" s="306">
        <v>40.383333333333333</v>
      </c>
      <c r="E324" s="306">
        <v>39.716666666666669</v>
      </c>
      <c r="F324" s="306">
        <v>39.033333333333339</v>
      </c>
      <c r="G324" s="306">
        <v>38.366666666666674</v>
      </c>
      <c r="H324" s="306">
        <v>41.066666666666663</v>
      </c>
      <c r="I324" s="306">
        <v>41.733333333333334</v>
      </c>
      <c r="J324" s="306">
        <v>42.416666666666657</v>
      </c>
      <c r="K324" s="305">
        <v>41.05</v>
      </c>
      <c r="L324" s="305">
        <v>39.700000000000003</v>
      </c>
      <c r="M324" s="305">
        <v>8.5277499999999993</v>
      </c>
      <c r="N324" s="1"/>
      <c r="O324" s="1"/>
    </row>
    <row r="325" spans="1:15" ht="12.75" customHeight="1">
      <c r="A325" s="30">
        <v>315</v>
      </c>
      <c r="B325" s="315" t="s">
        <v>444</v>
      </c>
      <c r="C325" s="305">
        <v>160.85</v>
      </c>
      <c r="D325" s="306">
        <v>160.65</v>
      </c>
      <c r="E325" s="306">
        <v>159.75</v>
      </c>
      <c r="F325" s="306">
        <v>158.65</v>
      </c>
      <c r="G325" s="306">
        <v>157.75</v>
      </c>
      <c r="H325" s="306">
        <v>161.75</v>
      </c>
      <c r="I325" s="306">
        <v>162.65000000000003</v>
      </c>
      <c r="J325" s="306">
        <v>163.75</v>
      </c>
      <c r="K325" s="305">
        <v>161.55000000000001</v>
      </c>
      <c r="L325" s="305">
        <v>159.55000000000001</v>
      </c>
      <c r="M325" s="305">
        <v>1.39035</v>
      </c>
      <c r="N325" s="1"/>
      <c r="O325" s="1"/>
    </row>
    <row r="326" spans="1:15" ht="12.75" customHeight="1">
      <c r="A326" s="30">
        <v>316</v>
      </c>
      <c r="B326" s="315" t="s">
        <v>454</v>
      </c>
      <c r="C326" s="305">
        <v>787</v>
      </c>
      <c r="D326" s="306">
        <v>788.31666666666661</v>
      </c>
      <c r="E326" s="306">
        <v>777.78333333333319</v>
      </c>
      <c r="F326" s="306">
        <v>768.56666666666661</v>
      </c>
      <c r="G326" s="306">
        <v>758.03333333333319</v>
      </c>
      <c r="H326" s="306">
        <v>797.53333333333319</v>
      </c>
      <c r="I326" s="306">
        <v>808.06666666666649</v>
      </c>
      <c r="J326" s="306">
        <v>817.28333333333319</v>
      </c>
      <c r="K326" s="305">
        <v>798.85</v>
      </c>
      <c r="L326" s="305">
        <v>779.1</v>
      </c>
      <c r="M326" s="305">
        <v>3.1116600000000001</v>
      </c>
      <c r="N326" s="1"/>
      <c r="O326" s="1"/>
    </row>
    <row r="327" spans="1:15" ht="12.75" customHeight="1">
      <c r="A327" s="30">
        <v>317</v>
      </c>
      <c r="B327" s="315" t="s">
        <v>160</v>
      </c>
      <c r="C327" s="305">
        <v>2586.6999999999998</v>
      </c>
      <c r="D327" s="306">
        <v>2583.6333333333332</v>
      </c>
      <c r="E327" s="306">
        <v>2529.0666666666666</v>
      </c>
      <c r="F327" s="306">
        <v>2471.4333333333334</v>
      </c>
      <c r="G327" s="306">
        <v>2416.8666666666668</v>
      </c>
      <c r="H327" s="306">
        <v>2641.2666666666664</v>
      </c>
      <c r="I327" s="306">
        <v>2695.833333333333</v>
      </c>
      <c r="J327" s="306">
        <v>2753.4666666666662</v>
      </c>
      <c r="K327" s="305">
        <v>2638.2</v>
      </c>
      <c r="L327" s="305">
        <v>2526</v>
      </c>
      <c r="M327" s="305">
        <v>5.8205999999999998</v>
      </c>
      <c r="N327" s="1"/>
      <c r="O327" s="1"/>
    </row>
    <row r="328" spans="1:15" ht="12.75" customHeight="1">
      <c r="A328" s="30">
        <v>318</v>
      </c>
      <c r="B328" s="315" t="s">
        <v>161</v>
      </c>
      <c r="C328" s="305">
        <v>75388.05</v>
      </c>
      <c r="D328" s="306">
        <v>75348.566666666666</v>
      </c>
      <c r="E328" s="306">
        <v>74901.633333333331</v>
      </c>
      <c r="F328" s="306">
        <v>74415.21666666666</v>
      </c>
      <c r="G328" s="306">
        <v>73968.283333333326</v>
      </c>
      <c r="H328" s="306">
        <v>75834.983333333337</v>
      </c>
      <c r="I328" s="306">
        <v>76281.916666666657</v>
      </c>
      <c r="J328" s="306">
        <v>76768.333333333343</v>
      </c>
      <c r="K328" s="305">
        <v>75795.5</v>
      </c>
      <c r="L328" s="305">
        <v>74862.149999999994</v>
      </c>
      <c r="M328" s="305">
        <v>6.0810000000000003E-2</v>
      </c>
      <c r="N328" s="1"/>
      <c r="O328" s="1"/>
    </row>
    <row r="329" spans="1:15" ht="12.75" customHeight="1">
      <c r="A329" s="30">
        <v>319</v>
      </c>
      <c r="B329" s="315" t="s">
        <v>448</v>
      </c>
      <c r="C329" s="305">
        <v>77.8</v>
      </c>
      <c r="D329" s="306">
        <v>78.5</v>
      </c>
      <c r="E329" s="306">
        <v>75.3</v>
      </c>
      <c r="F329" s="306">
        <v>72.8</v>
      </c>
      <c r="G329" s="306">
        <v>69.599999999999994</v>
      </c>
      <c r="H329" s="306">
        <v>81</v>
      </c>
      <c r="I329" s="306">
        <v>84.199999999999989</v>
      </c>
      <c r="J329" s="306">
        <v>86.7</v>
      </c>
      <c r="K329" s="305">
        <v>81.7</v>
      </c>
      <c r="L329" s="305">
        <v>76</v>
      </c>
      <c r="M329" s="305">
        <v>72.663539999999998</v>
      </c>
      <c r="N329" s="1"/>
      <c r="O329" s="1"/>
    </row>
    <row r="330" spans="1:15" ht="12.75" customHeight="1">
      <c r="A330" s="30">
        <v>320</v>
      </c>
      <c r="B330" s="315" t="s">
        <v>162</v>
      </c>
      <c r="C330" s="305">
        <v>1120.05</v>
      </c>
      <c r="D330" s="306">
        <v>1115.0166666666667</v>
      </c>
      <c r="E330" s="306">
        <v>1105.0333333333333</v>
      </c>
      <c r="F330" s="306">
        <v>1090.0166666666667</v>
      </c>
      <c r="G330" s="306">
        <v>1080.0333333333333</v>
      </c>
      <c r="H330" s="306">
        <v>1130.0333333333333</v>
      </c>
      <c r="I330" s="306">
        <v>1140.0166666666664</v>
      </c>
      <c r="J330" s="306">
        <v>1155.0333333333333</v>
      </c>
      <c r="K330" s="305">
        <v>1125</v>
      </c>
      <c r="L330" s="305">
        <v>1100</v>
      </c>
      <c r="M330" s="305">
        <v>7.2274799999999999</v>
      </c>
      <c r="N330" s="1"/>
      <c r="O330" s="1"/>
    </row>
    <row r="331" spans="1:15" ht="12.75" customHeight="1">
      <c r="A331" s="30">
        <v>321</v>
      </c>
      <c r="B331" s="315" t="s">
        <v>163</v>
      </c>
      <c r="C331" s="305">
        <v>284.89999999999998</v>
      </c>
      <c r="D331" s="306">
        <v>282.41666666666669</v>
      </c>
      <c r="E331" s="306">
        <v>279.03333333333336</v>
      </c>
      <c r="F331" s="306">
        <v>273.16666666666669</v>
      </c>
      <c r="G331" s="306">
        <v>269.78333333333336</v>
      </c>
      <c r="H331" s="306">
        <v>288.28333333333336</v>
      </c>
      <c r="I331" s="306">
        <v>291.66666666666669</v>
      </c>
      <c r="J331" s="306">
        <v>297.53333333333336</v>
      </c>
      <c r="K331" s="305">
        <v>285.8</v>
      </c>
      <c r="L331" s="305">
        <v>276.55</v>
      </c>
      <c r="M331" s="305">
        <v>4.8453200000000001</v>
      </c>
      <c r="N331" s="1"/>
      <c r="O331" s="1"/>
    </row>
    <row r="332" spans="1:15" ht="12.75" customHeight="1">
      <c r="A332" s="30">
        <v>322</v>
      </c>
      <c r="B332" s="315" t="s">
        <v>268</v>
      </c>
      <c r="C332" s="305">
        <v>666.2</v>
      </c>
      <c r="D332" s="306">
        <v>670.0333333333333</v>
      </c>
      <c r="E332" s="306">
        <v>646.16666666666663</v>
      </c>
      <c r="F332" s="306">
        <v>626.13333333333333</v>
      </c>
      <c r="G332" s="306">
        <v>602.26666666666665</v>
      </c>
      <c r="H332" s="306">
        <v>690.06666666666661</v>
      </c>
      <c r="I332" s="306">
        <v>713.93333333333339</v>
      </c>
      <c r="J332" s="306">
        <v>733.96666666666658</v>
      </c>
      <c r="K332" s="305">
        <v>693.9</v>
      </c>
      <c r="L332" s="305">
        <v>650</v>
      </c>
      <c r="M332" s="305">
        <v>7.1581200000000003</v>
      </c>
      <c r="N332" s="1"/>
      <c r="O332" s="1"/>
    </row>
    <row r="333" spans="1:15" ht="12.75" customHeight="1">
      <c r="A333" s="30">
        <v>323</v>
      </c>
      <c r="B333" s="315" t="s">
        <v>164</v>
      </c>
      <c r="C333" s="305">
        <v>95.15</v>
      </c>
      <c r="D333" s="306">
        <v>94.5</v>
      </c>
      <c r="E333" s="306">
        <v>93.3</v>
      </c>
      <c r="F333" s="306">
        <v>91.45</v>
      </c>
      <c r="G333" s="306">
        <v>90.25</v>
      </c>
      <c r="H333" s="306">
        <v>96.35</v>
      </c>
      <c r="I333" s="306">
        <v>97.549999999999983</v>
      </c>
      <c r="J333" s="306">
        <v>99.399999999999991</v>
      </c>
      <c r="K333" s="305">
        <v>95.7</v>
      </c>
      <c r="L333" s="305">
        <v>92.65</v>
      </c>
      <c r="M333" s="305">
        <v>121.56792</v>
      </c>
      <c r="N333" s="1"/>
      <c r="O333" s="1"/>
    </row>
    <row r="334" spans="1:15" ht="12.75" customHeight="1">
      <c r="A334" s="30">
        <v>324</v>
      </c>
      <c r="B334" s="315" t="s">
        <v>165</v>
      </c>
      <c r="C334" s="305">
        <v>3805.15</v>
      </c>
      <c r="D334" s="306">
        <v>3800.6666666666665</v>
      </c>
      <c r="E334" s="306">
        <v>3724.4833333333331</v>
      </c>
      <c r="F334" s="306">
        <v>3643.8166666666666</v>
      </c>
      <c r="G334" s="306">
        <v>3567.6333333333332</v>
      </c>
      <c r="H334" s="306">
        <v>3881.333333333333</v>
      </c>
      <c r="I334" s="306">
        <v>3957.5166666666664</v>
      </c>
      <c r="J334" s="306">
        <v>4038.1833333333329</v>
      </c>
      <c r="K334" s="305">
        <v>3876.85</v>
      </c>
      <c r="L334" s="305">
        <v>3720</v>
      </c>
      <c r="M334" s="305">
        <v>5.3660899999999998</v>
      </c>
      <c r="N334" s="1"/>
      <c r="O334" s="1"/>
    </row>
    <row r="335" spans="1:15" ht="12.75" customHeight="1">
      <c r="A335" s="30">
        <v>325</v>
      </c>
      <c r="B335" s="315" t="s">
        <v>166</v>
      </c>
      <c r="C335" s="305">
        <v>3859.8</v>
      </c>
      <c r="D335" s="306">
        <v>3803.9333333333329</v>
      </c>
      <c r="E335" s="306">
        <v>3712.8666666666659</v>
      </c>
      <c r="F335" s="306">
        <v>3565.9333333333329</v>
      </c>
      <c r="G335" s="306">
        <v>3474.8666666666659</v>
      </c>
      <c r="H335" s="306">
        <v>3950.8666666666659</v>
      </c>
      <c r="I335" s="306">
        <v>4041.9333333333325</v>
      </c>
      <c r="J335" s="306">
        <v>4188.8666666666659</v>
      </c>
      <c r="K335" s="305">
        <v>3895</v>
      </c>
      <c r="L335" s="305">
        <v>3657</v>
      </c>
      <c r="M335" s="305">
        <v>1.3701000000000001</v>
      </c>
      <c r="N335" s="1"/>
      <c r="O335" s="1"/>
    </row>
    <row r="336" spans="1:15" ht="12.75" customHeight="1">
      <c r="A336" s="30">
        <v>326</v>
      </c>
      <c r="B336" s="315" t="s">
        <v>840</v>
      </c>
      <c r="C336" s="305">
        <v>1196.3499999999999</v>
      </c>
      <c r="D336" s="306">
        <v>1198.4833333333333</v>
      </c>
      <c r="E336" s="306">
        <v>1181.0166666666667</v>
      </c>
      <c r="F336" s="306">
        <v>1165.6833333333334</v>
      </c>
      <c r="G336" s="306">
        <v>1148.2166666666667</v>
      </c>
      <c r="H336" s="306">
        <v>1213.8166666666666</v>
      </c>
      <c r="I336" s="306">
        <v>1231.2833333333333</v>
      </c>
      <c r="J336" s="306">
        <v>1246.6166666666666</v>
      </c>
      <c r="K336" s="305">
        <v>1215.95</v>
      </c>
      <c r="L336" s="305">
        <v>1183.1500000000001</v>
      </c>
      <c r="M336" s="305">
        <v>0.93340999999999996</v>
      </c>
      <c r="N336" s="1"/>
      <c r="O336" s="1"/>
    </row>
    <row r="337" spans="1:15" ht="12.75" customHeight="1">
      <c r="A337" s="30">
        <v>327</v>
      </c>
      <c r="B337" s="315" t="s">
        <v>456</v>
      </c>
      <c r="C337" s="305">
        <v>33.85</v>
      </c>
      <c r="D337" s="306">
        <v>33.85</v>
      </c>
      <c r="E337" s="306">
        <v>33.6</v>
      </c>
      <c r="F337" s="306">
        <v>33.35</v>
      </c>
      <c r="G337" s="306">
        <v>33.1</v>
      </c>
      <c r="H337" s="306">
        <v>34.1</v>
      </c>
      <c r="I337" s="306">
        <v>34.35</v>
      </c>
      <c r="J337" s="306">
        <v>34.6</v>
      </c>
      <c r="K337" s="305">
        <v>34.1</v>
      </c>
      <c r="L337" s="305">
        <v>33.6</v>
      </c>
      <c r="M337" s="305">
        <v>24.860980000000001</v>
      </c>
      <c r="N337" s="1"/>
      <c r="O337" s="1"/>
    </row>
    <row r="338" spans="1:15" ht="12.75" customHeight="1">
      <c r="A338" s="30">
        <v>328</v>
      </c>
      <c r="B338" s="315" t="s">
        <v>457</v>
      </c>
      <c r="C338" s="305">
        <v>62.5</v>
      </c>
      <c r="D338" s="306">
        <v>62.483333333333327</v>
      </c>
      <c r="E338" s="306">
        <v>61.666666666666657</v>
      </c>
      <c r="F338" s="306">
        <v>60.833333333333329</v>
      </c>
      <c r="G338" s="306">
        <v>60.016666666666659</v>
      </c>
      <c r="H338" s="306">
        <v>63.316666666666656</v>
      </c>
      <c r="I338" s="306">
        <v>64.133333333333326</v>
      </c>
      <c r="J338" s="306">
        <v>64.966666666666654</v>
      </c>
      <c r="K338" s="305">
        <v>63.3</v>
      </c>
      <c r="L338" s="305">
        <v>61.65</v>
      </c>
      <c r="M338" s="305">
        <v>14.65982</v>
      </c>
      <c r="N338" s="1"/>
      <c r="O338" s="1"/>
    </row>
    <row r="339" spans="1:15" ht="12.75" customHeight="1">
      <c r="A339" s="30">
        <v>329</v>
      </c>
      <c r="B339" s="315" t="s">
        <v>458</v>
      </c>
      <c r="C339" s="305">
        <v>529.15</v>
      </c>
      <c r="D339" s="306">
        <v>532</v>
      </c>
      <c r="E339" s="306">
        <v>522.29999999999995</v>
      </c>
      <c r="F339" s="306">
        <v>515.44999999999993</v>
      </c>
      <c r="G339" s="306">
        <v>505.74999999999989</v>
      </c>
      <c r="H339" s="306">
        <v>538.85</v>
      </c>
      <c r="I339" s="306">
        <v>548.55000000000007</v>
      </c>
      <c r="J339" s="306">
        <v>555.40000000000009</v>
      </c>
      <c r="K339" s="305">
        <v>541.70000000000005</v>
      </c>
      <c r="L339" s="305">
        <v>525.15</v>
      </c>
      <c r="M339" s="305">
        <v>0.27426</v>
      </c>
      <c r="N339" s="1"/>
      <c r="O339" s="1"/>
    </row>
    <row r="340" spans="1:15" ht="12.75" customHeight="1">
      <c r="A340" s="30">
        <v>330</v>
      </c>
      <c r="B340" s="315" t="s">
        <v>167</v>
      </c>
      <c r="C340" s="305">
        <v>17706.900000000001</v>
      </c>
      <c r="D340" s="306">
        <v>17776.216666666667</v>
      </c>
      <c r="E340" s="306">
        <v>17565.533333333333</v>
      </c>
      <c r="F340" s="306">
        <v>17424.166666666664</v>
      </c>
      <c r="G340" s="306">
        <v>17213.48333333333</v>
      </c>
      <c r="H340" s="306">
        <v>17917.583333333336</v>
      </c>
      <c r="I340" s="306">
        <v>18128.26666666667</v>
      </c>
      <c r="J340" s="306">
        <v>18269.633333333339</v>
      </c>
      <c r="K340" s="305">
        <v>17986.900000000001</v>
      </c>
      <c r="L340" s="305">
        <v>17634.849999999999</v>
      </c>
      <c r="M340" s="305">
        <v>0.52058000000000004</v>
      </c>
      <c r="N340" s="1"/>
      <c r="O340" s="1"/>
    </row>
    <row r="341" spans="1:15" ht="12.75" customHeight="1">
      <c r="A341" s="30">
        <v>331</v>
      </c>
      <c r="B341" s="315" t="s">
        <v>464</v>
      </c>
      <c r="C341" s="305">
        <v>73.150000000000006</v>
      </c>
      <c r="D341" s="306">
        <v>73.55</v>
      </c>
      <c r="E341" s="306">
        <v>72.099999999999994</v>
      </c>
      <c r="F341" s="306">
        <v>71.05</v>
      </c>
      <c r="G341" s="306">
        <v>69.599999999999994</v>
      </c>
      <c r="H341" s="306">
        <v>74.599999999999994</v>
      </c>
      <c r="I341" s="306">
        <v>76.050000000000011</v>
      </c>
      <c r="J341" s="306">
        <v>77.099999999999994</v>
      </c>
      <c r="K341" s="305">
        <v>75</v>
      </c>
      <c r="L341" s="305">
        <v>72.5</v>
      </c>
      <c r="M341" s="305">
        <v>14.55777</v>
      </c>
      <c r="N341" s="1"/>
      <c r="O341" s="1"/>
    </row>
    <row r="342" spans="1:15" ht="12.75" customHeight="1">
      <c r="A342" s="30">
        <v>332</v>
      </c>
      <c r="B342" s="315" t="s">
        <v>463</v>
      </c>
      <c r="C342" s="305">
        <v>52.75</v>
      </c>
      <c r="D342" s="306">
        <v>52.483333333333327</v>
      </c>
      <c r="E342" s="306">
        <v>52.016666666666652</v>
      </c>
      <c r="F342" s="306">
        <v>51.283333333333324</v>
      </c>
      <c r="G342" s="306">
        <v>50.816666666666649</v>
      </c>
      <c r="H342" s="306">
        <v>53.216666666666654</v>
      </c>
      <c r="I342" s="306">
        <v>53.683333333333337</v>
      </c>
      <c r="J342" s="306">
        <v>54.416666666666657</v>
      </c>
      <c r="K342" s="305">
        <v>52.95</v>
      </c>
      <c r="L342" s="305">
        <v>51.75</v>
      </c>
      <c r="M342" s="305">
        <v>8.9623000000000008</v>
      </c>
      <c r="N342" s="1"/>
      <c r="O342" s="1"/>
    </row>
    <row r="343" spans="1:15" ht="12.75" customHeight="1">
      <c r="A343" s="30">
        <v>333</v>
      </c>
      <c r="B343" s="315" t="s">
        <v>462</v>
      </c>
      <c r="C343" s="305">
        <v>669.55</v>
      </c>
      <c r="D343" s="306">
        <v>665.6</v>
      </c>
      <c r="E343" s="306">
        <v>657.7</v>
      </c>
      <c r="F343" s="306">
        <v>645.85</v>
      </c>
      <c r="G343" s="306">
        <v>637.95000000000005</v>
      </c>
      <c r="H343" s="306">
        <v>677.45</v>
      </c>
      <c r="I343" s="306">
        <v>685.34999999999991</v>
      </c>
      <c r="J343" s="306">
        <v>697.2</v>
      </c>
      <c r="K343" s="305">
        <v>673.5</v>
      </c>
      <c r="L343" s="305">
        <v>653.75</v>
      </c>
      <c r="M343" s="305">
        <v>0.69282999999999995</v>
      </c>
      <c r="N343" s="1"/>
      <c r="O343" s="1"/>
    </row>
    <row r="344" spans="1:15" ht="12.75" customHeight="1">
      <c r="A344" s="30">
        <v>334</v>
      </c>
      <c r="B344" s="315" t="s">
        <v>459</v>
      </c>
      <c r="C344" s="305">
        <v>33.549999999999997</v>
      </c>
      <c r="D344" s="306">
        <v>33.583333333333336</v>
      </c>
      <c r="E344" s="306">
        <v>33.216666666666669</v>
      </c>
      <c r="F344" s="306">
        <v>32.883333333333333</v>
      </c>
      <c r="G344" s="306">
        <v>32.516666666666666</v>
      </c>
      <c r="H344" s="306">
        <v>33.916666666666671</v>
      </c>
      <c r="I344" s="306">
        <v>34.283333333333331</v>
      </c>
      <c r="J344" s="306">
        <v>34.616666666666674</v>
      </c>
      <c r="K344" s="305">
        <v>33.950000000000003</v>
      </c>
      <c r="L344" s="305">
        <v>33.25</v>
      </c>
      <c r="M344" s="305">
        <v>63.915149999999997</v>
      </c>
      <c r="N344" s="1"/>
      <c r="O344" s="1"/>
    </row>
    <row r="345" spans="1:15" ht="12.75" customHeight="1">
      <c r="A345" s="30">
        <v>335</v>
      </c>
      <c r="B345" s="315" t="s">
        <v>534</v>
      </c>
      <c r="C345" s="305">
        <v>99.5</v>
      </c>
      <c r="D345" s="306">
        <v>99.45</v>
      </c>
      <c r="E345" s="306">
        <v>98.800000000000011</v>
      </c>
      <c r="F345" s="306">
        <v>98.100000000000009</v>
      </c>
      <c r="G345" s="306">
        <v>97.450000000000017</v>
      </c>
      <c r="H345" s="306">
        <v>100.15</v>
      </c>
      <c r="I345" s="306">
        <v>100.80000000000001</v>
      </c>
      <c r="J345" s="306">
        <v>101.5</v>
      </c>
      <c r="K345" s="305">
        <v>100.1</v>
      </c>
      <c r="L345" s="305">
        <v>98.75</v>
      </c>
      <c r="M345" s="305">
        <v>2.7705099999999998</v>
      </c>
      <c r="N345" s="1"/>
      <c r="O345" s="1"/>
    </row>
    <row r="346" spans="1:15" ht="12.75" customHeight="1">
      <c r="A346" s="30">
        <v>336</v>
      </c>
      <c r="B346" s="315" t="s">
        <v>465</v>
      </c>
      <c r="C346" s="305">
        <v>1949.25</v>
      </c>
      <c r="D346" s="306">
        <v>1921.1333333333332</v>
      </c>
      <c r="E346" s="306">
        <v>1879.3666666666663</v>
      </c>
      <c r="F346" s="306">
        <v>1809.4833333333331</v>
      </c>
      <c r="G346" s="306">
        <v>1767.7166666666662</v>
      </c>
      <c r="H346" s="306">
        <v>1991.0166666666664</v>
      </c>
      <c r="I346" s="306">
        <v>2032.7833333333333</v>
      </c>
      <c r="J346" s="306">
        <v>2102.6666666666665</v>
      </c>
      <c r="K346" s="305">
        <v>1962.9</v>
      </c>
      <c r="L346" s="305">
        <v>1851.25</v>
      </c>
      <c r="M346" s="305">
        <v>3.5589999999999997E-2</v>
      </c>
      <c r="N346" s="1"/>
      <c r="O346" s="1"/>
    </row>
    <row r="347" spans="1:15" ht="12.75" customHeight="1">
      <c r="A347" s="30">
        <v>337</v>
      </c>
      <c r="B347" s="315" t="s">
        <v>460</v>
      </c>
      <c r="C347" s="305">
        <v>78.599999999999994</v>
      </c>
      <c r="D347" s="306">
        <v>78.599999999999994</v>
      </c>
      <c r="E347" s="306">
        <v>77.599999999999994</v>
      </c>
      <c r="F347" s="306">
        <v>76.599999999999994</v>
      </c>
      <c r="G347" s="306">
        <v>75.599999999999994</v>
      </c>
      <c r="H347" s="306">
        <v>79.599999999999994</v>
      </c>
      <c r="I347" s="306">
        <v>80.599999999999994</v>
      </c>
      <c r="J347" s="306">
        <v>81.599999999999994</v>
      </c>
      <c r="K347" s="305">
        <v>79.599999999999994</v>
      </c>
      <c r="L347" s="305">
        <v>77.599999999999994</v>
      </c>
      <c r="M347" s="305">
        <v>24.636220000000002</v>
      </c>
      <c r="N347" s="1"/>
      <c r="O347" s="1"/>
    </row>
    <row r="348" spans="1:15" ht="12.75" customHeight="1">
      <c r="A348" s="30">
        <v>338</v>
      </c>
      <c r="B348" s="315" t="s">
        <v>168</v>
      </c>
      <c r="C348" s="305">
        <v>123.9</v>
      </c>
      <c r="D348" s="306">
        <v>124.43333333333334</v>
      </c>
      <c r="E348" s="306">
        <v>122.51666666666668</v>
      </c>
      <c r="F348" s="306">
        <v>121.13333333333334</v>
      </c>
      <c r="G348" s="306">
        <v>119.21666666666668</v>
      </c>
      <c r="H348" s="306">
        <v>125.81666666666668</v>
      </c>
      <c r="I348" s="306">
        <v>127.73333333333333</v>
      </c>
      <c r="J348" s="306">
        <v>129.11666666666667</v>
      </c>
      <c r="K348" s="305">
        <v>126.35</v>
      </c>
      <c r="L348" s="305">
        <v>123.05</v>
      </c>
      <c r="M348" s="305">
        <v>87.764480000000006</v>
      </c>
      <c r="N348" s="1"/>
      <c r="O348" s="1"/>
    </row>
    <row r="349" spans="1:15" ht="12.75" customHeight="1">
      <c r="A349" s="30">
        <v>339</v>
      </c>
      <c r="B349" s="315" t="s">
        <v>461</v>
      </c>
      <c r="C349" s="305">
        <v>253.35</v>
      </c>
      <c r="D349" s="306">
        <v>250.46666666666667</v>
      </c>
      <c r="E349" s="306">
        <v>245.08333333333334</v>
      </c>
      <c r="F349" s="306">
        <v>236.81666666666666</v>
      </c>
      <c r="G349" s="306">
        <v>231.43333333333334</v>
      </c>
      <c r="H349" s="306">
        <v>258.73333333333335</v>
      </c>
      <c r="I349" s="306">
        <v>264.11666666666667</v>
      </c>
      <c r="J349" s="306">
        <v>272.38333333333333</v>
      </c>
      <c r="K349" s="305">
        <v>255.85</v>
      </c>
      <c r="L349" s="305">
        <v>242.2</v>
      </c>
      <c r="M349" s="305">
        <v>10.1214</v>
      </c>
      <c r="N349" s="1"/>
      <c r="O349" s="1"/>
    </row>
    <row r="350" spans="1:15" ht="12.75" customHeight="1">
      <c r="A350" s="30">
        <v>340</v>
      </c>
      <c r="B350" s="315" t="s">
        <v>170</v>
      </c>
      <c r="C350" s="305">
        <v>150.9</v>
      </c>
      <c r="D350" s="306">
        <v>150.73333333333332</v>
      </c>
      <c r="E350" s="306">
        <v>148.96666666666664</v>
      </c>
      <c r="F350" s="306">
        <v>147.03333333333333</v>
      </c>
      <c r="G350" s="306">
        <v>145.26666666666665</v>
      </c>
      <c r="H350" s="306">
        <v>152.66666666666663</v>
      </c>
      <c r="I350" s="306">
        <v>154.43333333333334</v>
      </c>
      <c r="J350" s="306">
        <v>156.36666666666662</v>
      </c>
      <c r="K350" s="305">
        <v>152.5</v>
      </c>
      <c r="L350" s="305">
        <v>148.80000000000001</v>
      </c>
      <c r="M350" s="305">
        <v>125.1399</v>
      </c>
      <c r="N350" s="1"/>
      <c r="O350" s="1"/>
    </row>
    <row r="351" spans="1:15" ht="12.75" customHeight="1">
      <c r="A351" s="30">
        <v>341</v>
      </c>
      <c r="B351" s="315" t="s">
        <v>269</v>
      </c>
      <c r="C351" s="305">
        <v>795.4</v>
      </c>
      <c r="D351" s="306">
        <v>787.26666666666677</v>
      </c>
      <c r="E351" s="306">
        <v>767.53333333333353</v>
      </c>
      <c r="F351" s="306">
        <v>739.66666666666674</v>
      </c>
      <c r="G351" s="306">
        <v>719.93333333333351</v>
      </c>
      <c r="H351" s="306">
        <v>815.13333333333355</v>
      </c>
      <c r="I351" s="306">
        <v>834.8666666666669</v>
      </c>
      <c r="J351" s="306">
        <v>862.73333333333358</v>
      </c>
      <c r="K351" s="305">
        <v>807</v>
      </c>
      <c r="L351" s="305">
        <v>759.4</v>
      </c>
      <c r="M351" s="305">
        <v>10.95792</v>
      </c>
      <c r="N351" s="1"/>
      <c r="O351" s="1"/>
    </row>
    <row r="352" spans="1:15" ht="12.75" customHeight="1">
      <c r="A352" s="30">
        <v>342</v>
      </c>
      <c r="B352" s="315" t="s">
        <v>466</v>
      </c>
      <c r="C352" s="305">
        <v>3286.05</v>
      </c>
      <c r="D352" s="306">
        <v>3257.1666666666665</v>
      </c>
      <c r="E352" s="306">
        <v>3214.3833333333332</v>
      </c>
      <c r="F352" s="306">
        <v>3142.7166666666667</v>
      </c>
      <c r="G352" s="306">
        <v>3099.9333333333334</v>
      </c>
      <c r="H352" s="306">
        <v>3328.833333333333</v>
      </c>
      <c r="I352" s="306">
        <v>3371.6166666666668</v>
      </c>
      <c r="J352" s="306">
        <v>3443.2833333333328</v>
      </c>
      <c r="K352" s="305">
        <v>3299.95</v>
      </c>
      <c r="L352" s="305">
        <v>3185.5</v>
      </c>
      <c r="M352" s="305">
        <v>0.43495</v>
      </c>
      <c r="N352" s="1"/>
      <c r="O352" s="1"/>
    </row>
    <row r="353" spans="1:15" ht="12.75" customHeight="1">
      <c r="A353" s="30">
        <v>343</v>
      </c>
      <c r="B353" s="315" t="s">
        <v>270</v>
      </c>
      <c r="C353" s="305">
        <v>224.85</v>
      </c>
      <c r="D353" s="306">
        <v>224.6</v>
      </c>
      <c r="E353" s="306">
        <v>219.6</v>
      </c>
      <c r="F353" s="306">
        <v>214.35</v>
      </c>
      <c r="G353" s="306">
        <v>209.35</v>
      </c>
      <c r="H353" s="306">
        <v>229.85</v>
      </c>
      <c r="I353" s="306">
        <v>234.85</v>
      </c>
      <c r="J353" s="306">
        <v>240.1</v>
      </c>
      <c r="K353" s="305">
        <v>229.6</v>
      </c>
      <c r="L353" s="305">
        <v>219.35</v>
      </c>
      <c r="M353" s="305">
        <v>20.0823</v>
      </c>
      <c r="N353" s="1"/>
      <c r="O353" s="1"/>
    </row>
    <row r="354" spans="1:15" ht="12.75" customHeight="1">
      <c r="A354" s="30">
        <v>344</v>
      </c>
      <c r="B354" s="315" t="s">
        <v>171</v>
      </c>
      <c r="C354" s="305">
        <v>144.05000000000001</v>
      </c>
      <c r="D354" s="306">
        <v>144.16666666666666</v>
      </c>
      <c r="E354" s="306">
        <v>141.0333333333333</v>
      </c>
      <c r="F354" s="306">
        <v>138.01666666666665</v>
      </c>
      <c r="G354" s="306">
        <v>134.8833333333333</v>
      </c>
      <c r="H354" s="306">
        <v>147.18333333333331</v>
      </c>
      <c r="I354" s="306">
        <v>150.31666666666669</v>
      </c>
      <c r="J354" s="306">
        <v>153.33333333333331</v>
      </c>
      <c r="K354" s="305">
        <v>147.30000000000001</v>
      </c>
      <c r="L354" s="305">
        <v>141.15</v>
      </c>
      <c r="M354" s="305">
        <v>402.61336</v>
      </c>
      <c r="N354" s="1"/>
      <c r="O354" s="1"/>
    </row>
    <row r="355" spans="1:15" ht="12.75" customHeight="1">
      <c r="A355" s="30">
        <v>345</v>
      </c>
      <c r="B355" s="315" t="s">
        <v>467</v>
      </c>
      <c r="C355" s="305">
        <v>274.85000000000002</v>
      </c>
      <c r="D355" s="306">
        <v>274.40000000000003</v>
      </c>
      <c r="E355" s="306">
        <v>271.50000000000006</v>
      </c>
      <c r="F355" s="306">
        <v>268.15000000000003</v>
      </c>
      <c r="G355" s="306">
        <v>265.25000000000006</v>
      </c>
      <c r="H355" s="306">
        <v>277.75000000000006</v>
      </c>
      <c r="I355" s="306">
        <v>280.65000000000003</v>
      </c>
      <c r="J355" s="306">
        <v>284.00000000000006</v>
      </c>
      <c r="K355" s="305">
        <v>277.3</v>
      </c>
      <c r="L355" s="305">
        <v>271.05</v>
      </c>
      <c r="M355" s="305">
        <v>9.1757299999999997</v>
      </c>
      <c r="N355" s="1"/>
      <c r="O355" s="1"/>
    </row>
    <row r="356" spans="1:15" ht="12.75" customHeight="1">
      <c r="A356" s="30">
        <v>346</v>
      </c>
      <c r="B356" s="315" t="s">
        <v>172</v>
      </c>
      <c r="C356" s="305">
        <v>45042.3</v>
      </c>
      <c r="D356" s="306">
        <v>44995.1</v>
      </c>
      <c r="E356" s="306">
        <v>44597.2</v>
      </c>
      <c r="F356" s="306">
        <v>44152.1</v>
      </c>
      <c r="G356" s="306">
        <v>43754.2</v>
      </c>
      <c r="H356" s="306">
        <v>45440.2</v>
      </c>
      <c r="I356" s="306">
        <v>45838.100000000006</v>
      </c>
      <c r="J356" s="306">
        <v>46283.199999999997</v>
      </c>
      <c r="K356" s="305">
        <v>45393</v>
      </c>
      <c r="L356" s="305">
        <v>44550</v>
      </c>
      <c r="M356" s="305">
        <v>0.20521</v>
      </c>
      <c r="N356" s="1"/>
      <c r="O356" s="1"/>
    </row>
    <row r="357" spans="1:15" ht="12.75" customHeight="1">
      <c r="A357" s="30">
        <v>347</v>
      </c>
      <c r="B357" s="315" t="s">
        <v>857</v>
      </c>
      <c r="C357" s="305">
        <v>108.7</v>
      </c>
      <c r="D357" s="306">
        <v>108.8</v>
      </c>
      <c r="E357" s="306">
        <v>107.14999999999999</v>
      </c>
      <c r="F357" s="306">
        <v>105.6</v>
      </c>
      <c r="G357" s="306">
        <v>103.94999999999999</v>
      </c>
      <c r="H357" s="306">
        <v>110.35</v>
      </c>
      <c r="I357" s="306">
        <v>112</v>
      </c>
      <c r="J357" s="306">
        <v>113.55</v>
      </c>
      <c r="K357" s="305">
        <v>110.45</v>
      </c>
      <c r="L357" s="305">
        <v>107.25</v>
      </c>
      <c r="M357" s="305">
        <v>4.4368999999999996</v>
      </c>
      <c r="N357" s="1"/>
      <c r="O357" s="1"/>
    </row>
    <row r="358" spans="1:15" ht="12.75" customHeight="1">
      <c r="A358" s="30">
        <v>348</v>
      </c>
      <c r="B358" s="315" t="s">
        <v>173</v>
      </c>
      <c r="C358" s="305">
        <v>1777.35</v>
      </c>
      <c r="D358" s="306">
        <v>1748.55</v>
      </c>
      <c r="E358" s="306">
        <v>1707.05</v>
      </c>
      <c r="F358" s="306">
        <v>1636.75</v>
      </c>
      <c r="G358" s="306">
        <v>1595.25</v>
      </c>
      <c r="H358" s="306">
        <v>1818.85</v>
      </c>
      <c r="I358" s="306">
        <v>1860.35</v>
      </c>
      <c r="J358" s="306">
        <v>1930.6499999999999</v>
      </c>
      <c r="K358" s="305">
        <v>1790.05</v>
      </c>
      <c r="L358" s="305">
        <v>1678.25</v>
      </c>
      <c r="M358" s="305">
        <v>26.60275</v>
      </c>
      <c r="N358" s="1"/>
      <c r="O358" s="1"/>
    </row>
    <row r="359" spans="1:15" ht="12.75" customHeight="1">
      <c r="A359" s="30">
        <v>349</v>
      </c>
      <c r="B359" s="315" t="s">
        <v>471</v>
      </c>
      <c r="C359" s="305">
        <v>3757.65</v>
      </c>
      <c r="D359" s="306">
        <v>3719.5333333333333</v>
      </c>
      <c r="E359" s="306">
        <v>3643.1166666666668</v>
      </c>
      <c r="F359" s="306">
        <v>3528.5833333333335</v>
      </c>
      <c r="G359" s="306">
        <v>3452.166666666667</v>
      </c>
      <c r="H359" s="306">
        <v>3834.0666666666666</v>
      </c>
      <c r="I359" s="306">
        <v>3910.4833333333336</v>
      </c>
      <c r="J359" s="306">
        <v>4025.0166666666664</v>
      </c>
      <c r="K359" s="305">
        <v>3795.95</v>
      </c>
      <c r="L359" s="305">
        <v>3605</v>
      </c>
      <c r="M359" s="305">
        <v>5.1775500000000001</v>
      </c>
      <c r="N359" s="1"/>
      <c r="O359" s="1"/>
    </row>
    <row r="360" spans="1:15" ht="12.75" customHeight="1">
      <c r="A360" s="30">
        <v>350</v>
      </c>
      <c r="B360" s="315" t="s">
        <v>174</v>
      </c>
      <c r="C360" s="305">
        <v>219.55</v>
      </c>
      <c r="D360" s="306">
        <v>219.05000000000004</v>
      </c>
      <c r="E360" s="306">
        <v>217.55000000000007</v>
      </c>
      <c r="F360" s="306">
        <v>215.55000000000004</v>
      </c>
      <c r="G360" s="306">
        <v>214.05000000000007</v>
      </c>
      <c r="H360" s="306">
        <v>221.05000000000007</v>
      </c>
      <c r="I360" s="306">
        <v>222.55</v>
      </c>
      <c r="J360" s="306">
        <v>224.55000000000007</v>
      </c>
      <c r="K360" s="305">
        <v>220.55</v>
      </c>
      <c r="L360" s="305">
        <v>217.05</v>
      </c>
      <c r="M360" s="305">
        <v>11.52882</v>
      </c>
      <c r="N360" s="1"/>
      <c r="O360" s="1"/>
    </row>
    <row r="361" spans="1:15" ht="12.75" customHeight="1">
      <c r="A361" s="30">
        <v>351</v>
      </c>
      <c r="B361" s="315" t="s">
        <v>175</v>
      </c>
      <c r="C361" s="305">
        <v>110.9</v>
      </c>
      <c r="D361" s="306">
        <v>110.51666666666667</v>
      </c>
      <c r="E361" s="306">
        <v>109.88333333333333</v>
      </c>
      <c r="F361" s="306">
        <v>108.86666666666666</v>
      </c>
      <c r="G361" s="306">
        <v>108.23333333333332</v>
      </c>
      <c r="H361" s="306">
        <v>111.53333333333333</v>
      </c>
      <c r="I361" s="306">
        <v>112.16666666666669</v>
      </c>
      <c r="J361" s="306">
        <v>113.18333333333334</v>
      </c>
      <c r="K361" s="305">
        <v>111.15</v>
      </c>
      <c r="L361" s="305">
        <v>109.5</v>
      </c>
      <c r="M361" s="305">
        <v>24.842469999999999</v>
      </c>
      <c r="N361" s="1"/>
      <c r="O361" s="1"/>
    </row>
    <row r="362" spans="1:15" ht="12.75" customHeight="1">
      <c r="A362" s="30">
        <v>352</v>
      </c>
      <c r="B362" s="315" t="s">
        <v>176</v>
      </c>
      <c r="C362" s="305">
        <v>4275.1499999999996</v>
      </c>
      <c r="D362" s="306">
        <v>4289.9833333333336</v>
      </c>
      <c r="E362" s="306">
        <v>4246.166666666667</v>
      </c>
      <c r="F362" s="306">
        <v>4217.1833333333334</v>
      </c>
      <c r="G362" s="306">
        <v>4173.3666666666668</v>
      </c>
      <c r="H362" s="306">
        <v>4318.9666666666672</v>
      </c>
      <c r="I362" s="306">
        <v>4362.7833333333328</v>
      </c>
      <c r="J362" s="306">
        <v>4391.7666666666673</v>
      </c>
      <c r="K362" s="305">
        <v>4333.8</v>
      </c>
      <c r="L362" s="305">
        <v>4261</v>
      </c>
      <c r="M362" s="305">
        <v>8.7520000000000001E-2</v>
      </c>
      <c r="N362" s="1"/>
      <c r="O362" s="1"/>
    </row>
    <row r="363" spans="1:15" ht="12.75" customHeight="1">
      <c r="A363" s="30">
        <v>353</v>
      </c>
      <c r="B363" s="315" t="s">
        <v>273</v>
      </c>
      <c r="C363" s="305">
        <v>13373.95</v>
      </c>
      <c r="D363" s="306">
        <v>13378.949999999999</v>
      </c>
      <c r="E363" s="306">
        <v>13231.499999999998</v>
      </c>
      <c r="F363" s="306">
        <v>13089.05</v>
      </c>
      <c r="G363" s="306">
        <v>12941.599999999999</v>
      </c>
      <c r="H363" s="306">
        <v>13521.399999999998</v>
      </c>
      <c r="I363" s="306">
        <v>13668.849999999999</v>
      </c>
      <c r="J363" s="306">
        <v>13811.299999999997</v>
      </c>
      <c r="K363" s="305">
        <v>13526.4</v>
      </c>
      <c r="L363" s="305">
        <v>13236.5</v>
      </c>
      <c r="M363" s="305">
        <v>3.6110000000000003E-2</v>
      </c>
      <c r="N363" s="1"/>
      <c r="O363" s="1"/>
    </row>
    <row r="364" spans="1:15" ht="12.75" customHeight="1">
      <c r="A364" s="30">
        <v>354</v>
      </c>
      <c r="B364" s="315" t="s">
        <v>478</v>
      </c>
      <c r="C364" s="305">
        <v>4224.75</v>
      </c>
      <c r="D364" s="306">
        <v>4238.2666666666664</v>
      </c>
      <c r="E364" s="306">
        <v>4197.4833333333327</v>
      </c>
      <c r="F364" s="306">
        <v>4170.2166666666662</v>
      </c>
      <c r="G364" s="306">
        <v>4129.4333333333325</v>
      </c>
      <c r="H364" s="306">
        <v>4265.5333333333328</v>
      </c>
      <c r="I364" s="306">
        <v>4306.3166666666657</v>
      </c>
      <c r="J364" s="306">
        <v>4333.583333333333</v>
      </c>
      <c r="K364" s="305">
        <v>4279.05</v>
      </c>
      <c r="L364" s="305">
        <v>4211</v>
      </c>
      <c r="M364" s="305">
        <v>3.5560000000000001E-2</v>
      </c>
      <c r="N364" s="1"/>
      <c r="O364" s="1"/>
    </row>
    <row r="365" spans="1:15" ht="12.75" customHeight="1">
      <c r="A365" s="30">
        <v>355</v>
      </c>
      <c r="B365" s="315" t="s">
        <v>473</v>
      </c>
      <c r="C365" s="305">
        <v>1135.95</v>
      </c>
      <c r="D365" s="306">
        <v>1146.3833333333332</v>
      </c>
      <c r="E365" s="306">
        <v>1112.2666666666664</v>
      </c>
      <c r="F365" s="306">
        <v>1088.5833333333333</v>
      </c>
      <c r="G365" s="306">
        <v>1054.4666666666665</v>
      </c>
      <c r="H365" s="306">
        <v>1170.0666666666664</v>
      </c>
      <c r="I365" s="306">
        <v>1204.1833333333332</v>
      </c>
      <c r="J365" s="306">
        <v>1227.8666666666663</v>
      </c>
      <c r="K365" s="305">
        <v>1180.5</v>
      </c>
      <c r="L365" s="305">
        <v>1122.7</v>
      </c>
      <c r="M365" s="305">
        <v>2.5560299999999998</v>
      </c>
      <c r="N365" s="1"/>
      <c r="O365" s="1"/>
    </row>
    <row r="366" spans="1:15" ht="12.75" customHeight="1">
      <c r="A366" s="30">
        <v>356</v>
      </c>
      <c r="B366" s="315" t="s">
        <v>177</v>
      </c>
      <c r="C366" s="305">
        <v>2224.6</v>
      </c>
      <c r="D366" s="306">
        <v>2214</v>
      </c>
      <c r="E366" s="306">
        <v>2196</v>
      </c>
      <c r="F366" s="306">
        <v>2167.4</v>
      </c>
      <c r="G366" s="306">
        <v>2149.4</v>
      </c>
      <c r="H366" s="306">
        <v>2242.6</v>
      </c>
      <c r="I366" s="306">
        <v>2260.6</v>
      </c>
      <c r="J366" s="306">
        <v>2289.1999999999998</v>
      </c>
      <c r="K366" s="305">
        <v>2232</v>
      </c>
      <c r="L366" s="305">
        <v>2185.4</v>
      </c>
      <c r="M366" s="305">
        <v>4.4658199999999999</v>
      </c>
      <c r="N366" s="1"/>
      <c r="O366" s="1"/>
    </row>
    <row r="367" spans="1:15" ht="12.75" customHeight="1">
      <c r="A367" s="30">
        <v>357</v>
      </c>
      <c r="B367" s="315" t="s">
        <v>178</v>
      </c>
      <c r="C367" s="305">
        <v>2718.5</v>
      </c>
      <c r="D367" s="306">
        <v>2713.5333333333333</v>
      </c>
      <c r="E367" s="306">
        <v>2679.9666666666667</v>
      </c>
      <c r="F367" s="306">
        <v>2641.4333333333334</v>
      </c>
      <c r="G367" s="306">
        <v>2607.8666666666668</v>
      </c>
      <c r="H367" s="306">
        <v>2752.0666666666666</v>
      </c>
      <c r="I367" s="306">
        <v>2785.6333333333332</v>
      </c>
      <c r="J367" s="306">
        <v>2824.1666666666665</v>
      </c>
      <c r="K367" s="305">
        <v>2747.1</v>
      </c>
      <c r="L367" s="305">
        <v>2675</v>
      </c>
      <c r="M367" s="305">
        <v>1.55983</v>
      </c>
      <c r="N367" s="1"/>
      <c r="O367" s="1"/>
    </row>
    <row r="368" spans="1:15" ht="12.75" customHeight="1">
      <c r="A368" s="30">
        <v>358</v>
      </c>
      <c r="B368" s="315" t="s">
        <v>179</v>
      </c>
      <c r="C368" s="305">
        <v>31.65</v>
      </c>
      <c r="D368" s="306">
        <v>31.350000000000005</v>
      </c>
      <c r="E368" s="306">
        <v>30.900000000000009</v>
      </c>
      <c r="F368" s="306">
        <v>30.150000000000006</v>
      </c>
      <c r="G368" s="306">
        <v>29.70000000000001</v>
      </c>
      <c r="H368" s="306">
        <v>32.100000000000009</v>
      </c>
      <c r="I368" s="306">
        <v>32.550000000000004</v>
      </c>
      <c r="J368" s="306">
        <v>33.300000000000011</v>
      </c>
      <c r="K368" s="305">
        <v>31.8</v>
      </c>
      <c r="L368" s="305">
        <v>30.6</v>
      </c>
      <c r="M368" s="305">
        <v>359.88040999999998</v>
      </c>
      <c r="N368" s="1"/>
      <c r="O368" s="1"/>
    </row>
    <row r="369" spans="1:15" ht="12.75" customHeight="1">
      <c r="A369" s="30">
        <v>359</v>
      </c>
      <c r="B369" s="315" t="s">
        <v>469</v>
      </c>
      <c r="C369" s="305">
        <v>336.15</v>
      </c>
      <c r="D369" s="306">
        <v>336.46666666666664</v>
      </c>
      <c r="E369" s="306">
        <v>333.5333333333333</v>
      </c>
      <c r="F369" s="306">
        <v>330.91666666666669</v>
      </c>
      <c r="G369" s="306">
        <v>327.98333333333335</v>
      </c>
      <c r="H369" s="306">
        <v>339.08333333333326</v>
      </c>
      <c r="I369" s="306">
        <v>342.01666666666654</v>
      </c>
      <c r="J369" s="306">
        <v>344.63333333333321</v>
      </c>
      <c r="K369" s="305">
        <v>339.4</v>
      </c>
      <c r="L369" s="305">
        <v>333.85</v>
      </c>
      <c r="M369" s="305">
        <v>0.5071</v>
      </c>
      <c r="N369" s="1"/>
      <c r="O369" s="1"/>
    </row>
    <row r="370" spans="1:15" ht="12.75" customHeight="1">
      <c r="A370" s="30">
        <v>360</v>
      </c>
      <c r="B370" s="315" t="s">
        <v>470</v>
      </c>
      <c r="C370" s="305">
        <v>248.2</v>
      </c>
      <c r="D370" s="306">
        <v>247.4</v>
      </c>
      <c r="E370" s="306">
        <v>242.8</v>
      </c>
      <c r="F370" s="306">
        <v>237.4</v>
      </c>
      <c r="G370" s="306">
        <v>232.8</v>
      </c>
      <c r="H370" s="306">
        <v>252.8</v>
      </c>
      <c r="I370" s="306">
        <v>257.39999999999998</v>
      </c>
      <c r="J370" s="306">
        <v>262.8</v>
      </c>
      <c r="K370" s="305">
        <v>252</v>
      </c>
      <c r="L370" s="305">
        <v>242</v>
      </c>
      <c r="M370" s="305">
        <v>4.1287599999999998</v>
      </c>
      <c r="N370" s="1"/>
      <c r="O370" s="1"/>
    </row>
    <row r="371" spans="1:15" ht="12.75" customHeight="1">
      <c r="A371" s="30">
        <v>361</v>
      </c>
      <c r="B371" s="315" t="s">
        <v>271</v>
      </c>
      <c r="C371" s="305">
        <v>2434.15</v>
      </c>
      <c r="D371" s="306">
        <v>2434.7166666666667</v>
      </c>
      <c r="E371" s="306">
        <v>2399.4333333333334</v>
      </c>
      <c r="F371" s="306">
        <v>2364.7166666666667</v>
      </c>
      <c r="G371" s="306">
        <v>2329.4333333333334</v>
      </c>
      <c r="H371" s="306">
        <v>2469.4333333333334</v>
      </c>
      <c r="I371" s="306">
        <v>2504.7166666666672</v>
      </c>
      <c r="J371" s="306">
        <v>2539.4333333333334</v>
      </c>
      <c r="K371" s="305">
        <v>2470</v>
      </c>
      <c r="L371" s="305">
        <v>2400</v>
      </c>
      <c r="M371" s="305">
        <v>3.17334</v>
      </c>
      <c r="N371" s="1"/>
      <c r="O371" s="1"/>
    </row>
    <row r="372" spans="1:15" ht="12.75" customHeight="1">
      <c r="A372" s="30">
        <v>362</v>
      </c>
      <c r="B372" s="315" t="s">
        <v>474</v>
      </c>
      <c r="C372" s="305">
        <v>704.95</v>
      </c>
      <c r="D372" s="306">
        <v>698.98333333333323</v>
      </c>
      <c r="E372" s="306">
        <v>690.96666666666647</v>
      </c>
      <c r="F372" s="306">
        <v>676.98333333333323</v>
      </c>
      <c r="G372" s="306">
        <v>668.96666666666647</v>
      </c>
      <c r="H372" s="306">
        <v>712.96666666666647</v>
      </c>
      <c r="I372" s="306">
        <v>720.98333333333312</v>
      </c>
      <c r="J372" s="306">
        <v>734.96666666666647</v>
      </c>
      <c r="K372" s="305">
        <v>707</v>
      </c>
      <c r="L372" s="305">
        <v>685</v>
      </c>
      <c r="M372" s="305">
        <v>0.21210999999999999</v>
      </c>
      <c r="N372" s="1"/>
      <c r="O372" s="1"/>
    </row>
    <row r="373" spans="1:15" ht="12.75" customHeight="1">
      <c r="A373" s="30">
        <v>363</v>
      </c>
      <c r="B373" s="315" t="s">
        <v>475</v>
      </c>
      <c r="C373" s="305">
        <v>2268.4</v>
      </c>
      <c r="D373" s="306">
        <v>2275.3833333333337</v>
      </c>
      <c r="E373" s="306">
        <v>2254.8166666666675</v>
      </c>
      <c r="F373" s="306">
        <v>2241.233333333334</v>
      </c>
      <c r="G373" s="306">
        <v>2220.6666666666679</v>
      </c>
      <c r="H373" s="306">
        <v>2288.9666666666672</v>
      </c>
      <c r="I373" s="306">
        <v>2309.5333333333338</v>
      </c>
      <c r="J373" s="306">
        <v>2323.1166666666668</v>
      </c>
      <c r="K373" s="305">
        <v>2295.9499999999998</v>
      </c>
      <c r="L373" s="305">
        <v>2261.8000000000002</v>
      </c>
      <c r="M373" s="305">
        <v>0.8236</v>
      </c>
      <c r="N373" s="1"/>
      <c r="O373" s="1"/>
    </row>
    <row r="374" spans="1:15" ht="12.75" customHeight="1">
      <c r="A374" s="30">
        <v>364</v>
      </c>
      <c r="B374" s="315" t="s">
        <v>841</v>
      </c>
      <c r="C374" s="305">
        <v>252.25</v>
      </c>
      <c r="D374" s="306">
        <v>251.13333333333335</v>
      </c>
      <c r="E374" s="306">
        <v>247.41666666666671</v>
      </c>
      <c r="F374" s="306">
        <v>242.58333333333337</v>
      </c>
      <c r="G374" s="306">
        <v>238.86666666666673</v>
      </c>
      <c r="H374" s="306">
        <v>255.9666666666667</v>
      </c>
      <c r="I374" s="306">
        <v>259.68333333333334</v>
      </c>
      <c r="J374" s="306">
        <v>264.51666666666665</v>
      </c>
      <c r="K374" s="305">
        <v>254.85</v>
      </c>
      <c r="L374" s="305">
        <v>246.3</v>
      </c>
      <c r="M374" s="305">
        <v>40.632989999999999</v>
      </c>
      <c r="N374" s="1"/>
      <c r="O374" s="1"/>
    </row>
    <row r="375" spans="1:15" ht="12.75" customHeight="1">
      <c r="A375" s="30">
        <v>365</v>
      </c>
      <c r="B375" s="315" t="s">
        <v>180</v>
      </c>
      <c r="C375" s="305">
        <v>228.25</v>
      </c>
      <c r="D375" s="306">
        <v>227.48333333333335</v>
      </c>
      <c r="E375" s="306">
        <v>225.06666666666669</v>
      </c>
      <c r="F375" s="306">
        <v>221.88333333333335</v>
      </c>
      <c r="G375" s="306">
        <v>219.4666666666667</v>
      </c>
      <c r="H375" s="306">
        <v>230.66666666666669</v>
      </c>
      <c r="I375" s="306">
        <v>233.08333333333331</v>
      </c>
      <c r="J375" s="306">
        <v>236.26666666666668</v>
      </c>
      <c r="K375" s="305">
        <v>229.9</v>
      </c>
      <c r="L375" s="305">
        <v>224.3</v>
      </c>
      <c r="M375" s="305">
        <v>69.793189999999996</v>
      </c>
      <c r="N375" s="1"/>
      <c r="O375" s="1"/>
    </row>
    <row r="376" spans="1:15" ht="12.75" customHeight="1">
      <c r="A376" s="30">
        <v>366</v>
      </c>
      <c r="B376" s="315" t="s">
        <v>290</v>
      </c>
      <c r="C376" s="305">
        <v>3340.9</v>
      </c>
      <c r="D376" s="306">
        <v>3319.8166666666671</v>
      </c>
      <c r="E376" s="306">
        <v>3277.9333333333343</v>
      </c>
      <c r="F376" s="306">
        <v>3214.9666666666672</v>
      </c>
      <c r="G376" s="306">
        <v>3173.0833333333344</v>
      </c>
      <c r="H376" s="306">
        <v>3382.7833333333342</v>
      </c>
      <c r="I376" s="306">
        <v>3424.6666666666665</v>
      </c>
      <c r="J376" s="306">
        <v>3487.6333333333341</v>
      </c>
      <c r="K376" s="305">
        <v>3361.7</v>
      </c>
      <c r="L376" s="305">
        <v>3256.85</v>
      </c>
      <c r="M376" s="305">
        <v>0.34855000000000003</v>
      </c>
      <c r="N376" s="1"/>
      <c r="O376" s="1"/>
    </row>
    <row r="377" spans="1:15" ht="12.75" customHeight="1">
      <c r="A377" s="30">
        <v>367</v>
      </c>
      <c r="B377" s="315" t="s">
        <v>842</v>
      </c>
      <c r="C377" s="305">
        <v>339.25</v>
      </c>
      <c r="D377" s="306">
        <v>337.59999999999997</v>
      </c>
      <c r="E377" s="306">
        <v>331.64999999999992</v>
      </c>
      <c r="F377" s="306">
        <v>324.04999999999995</v>
      </c>
      <c r="G377" s="306">
        <v>318.09999999999991</v>
      </c>
      <c r="H377" s="306">
        <v>345.19999999999993</v>
      </c>
      <c r="I377" s="306">
        <v>351.15</v>
      </c>
      <c r="J377" s="306">
        <v>358.74999999999994</v>
      </c>
      <c r="K377" s="305">
        <v>343.55</v>
      </c>
      <c r="L377" s="305">
        <v>330</v>
      </c>
      <c r="M377" s="305">
        <v>7.2713000000000001</v>
      </c>
      <c r="N377" s="1"/>
      <c r="O377" s="1"/>
    </row>
    <row r="378" spans="1:15" ht="12.75" customHeight="1">
      <c r="A378" s="30">
        <v>368</v>
      </c>
      <c r="B378" s="315" t="s">
        <v>272</v>
      </c>
      <c r="C378" s="305">
        <v>413.7</v>
      </c>
      <c r="D378" s="306">
        <v>416.46666666666664</v>
      </c>
      <c r="E378" s="306">
        <v>408.5333333333333</v>
      </c>
      <c r="F378" s="306">
        <v>403.36666666666667</v>
      </c>
      <c r="G378" s="306">
        <v>395.43333333333334</v>
      </c>
      <c r="H378" s="306">
        <v>421.63333333333327</v>
      </c>
      <c r="I378" s="306">
        <v>429.56666666666655</v>
      </c>
      <c r="J378" s="306">
        <v>434.73333333333323</v>
      </c>
      <c r="K378" s="305">
        <v>424.4</v>
      </c>
      <c r="L378" s="305">
        <v>411.3</v>
      </c>
      <c r="M378" s="305">
        <v>10.091850000000001</v>
      </c>
      <c r="N378" s="1"/>
      <c r="O378" s="1"/>
    </row>
    <row r="379" spans="1:15" ht="12.75" customHeight="1">
      <c r="A379" s="30">
        <v>369</v>
      </c>
      <c r="B379" s="315" t="s">
        <v>476</v>
      </c>
      <c r="C379" s="305">
        <v>648.75</v>
      </c>
      <c r="D379" s="306">
        <v>646.2833333333333</v>
      </c>
      <c r="E379" s="306">
        <v>640.96666666666658</v>
      </c>
      <c r="F379" s="306">
        <v>633.18333333333328</v>
      </c>
      <c r="G379" s="306">
        <v>627.86666666666656</v>
      </c>
      <c r="H379" s="306">
        <v>654.06666666666661</v>
      </c>
      <c r="I379" s="306">
        <v>659.38333333333321</v>
      </c>
      <c r="J379" s="306">
        <v>667.16666666666663</v>
      </c>
      <c r="K379" s="305">
        <v>651.6</v>
      </c>
      <c r="L379" s="305">
        <v>638.5</v>
      </c>
      <c r="M379" s="305">
        <v>0.98209999999999997</v>
      </c>
      <c r="N379" s="1"/>
      <c r="O379" s="1"/>
    </row>
    <row r="380" spans="1:15" ht="12.75" customHeight="1">
      <c r="A380" s="30">
        <v>370</v>
      </c>
      <c r="B380" s="315" t="s">
        <v>477</v>
      </c>
      <c r="C380" s="305">
        <v>108.4</v>
      </c>
      <c r="D380" s="306">
        <v>108.86666666666667</v>
      </c>
      <c r="E380" s="306">
        <v>107.23333333333335</v>
      </c>
      <c r="F380" s="306">
        <v>106.06666666666668</v>
      </c>
      <c r="G380" s="306">
        <v>104.43333333333335</v>
      </c>
      <c r="H380" s="306">
        <v>110.03333333333335</v>
      </c>
      <c r="I380" s="306">
        <v>111.66666666666667</v>
      </c>
      <c r="J380" s="306">
        <v>112.83333333333334</v>
      </c>
      <c r="K380" s="305">
        <v>110.5</v>
      </c>
      <c r="L380" s="305">
        <v>107.7</v>
      </c>
      <c r="M380" s="305">
        <v>4.9434500000000003</v>
      </c>
      <c r="N380" s="1"/>
      <c r="O380" s="1"/>
    </row>
    <row r="381" spans="1:15" ht="12.75" customHeight="1">
      <c r="A381" s="30">
        <v>371</v>
      </c>
      <c r="B381" s="315" t="s">
        <v>182</v>
      </c>
      <c r="C381" s="305">
        <v>1862.5</v>
      </c>
      <c r="D381" s="306">
        <v>1845.5</v>
      </c>
      <c r="E381" s="306">
        <v>1816.95</v>
      </c>
      <c r="F381" s="306">
        <v>1771.4</v>
      </c>
      <c r="G381" s="306">
        <v>1742.8500000000001</v>
      </c>
      <c r="H381" s="306">
        <v>1891.05</v>
      </c>
      <c r="I381" s="306">
        <v>1919.6000000000001</v>
      </c>
      <c r="J381" s="306">
        <v>1965.1499999999999</v>
      </c>
      <c r="K381" s="305">
        <v>1874.05</v>
      </c>
      <c r="L381" s="305">
        <v>1799.95</v>
      </c>
      <c r="M381" s="305">
        <v>5.44719</v>
      </c>
      <c r="N381" s="1"/>
      <c r="O381" s="1"/>
    </row>
    <row r="382" spans="1:15" ht="12.75" customHeight="1">
      <c r="A382" s="30">
        <v>372</v>
      </c>
      <c r="B382" s="315" t="s">
        <v>479</v>
      </c>
      <c r="C382" s="305">
        <v>687.6</v>
      </c>
      <c r="D382" s="306">
        <v>686.19999999999993</v>
      </c>
      <c r="E382" s="306">
        <v>674.39999999999986</v>
      </c>
      <c r="F382" s="306">
        <v>661.19999999999993</v>
      </c>
      <c r="G382" s="306">
        <v>649.39999999999986</v>
      </c>
      <c r="H382" s="306">
        <v>699.39999999999986</v>
      </c>
      <c r="I382" s="306">
        <v>711.19999999999982</v>
      </c>
      <c r="J382" s="306">
        <v>724.39999999999986</v>
      </c>
      <c r="K382" s="305">
        <v>698</v>
      </c>
      <c r="L382" s="305">
        <v>673</v>
      </c>
      <c r="M382" s="305">
        <v>1.27799</v>
      </c>
      <c r="N382" s="1"/>
      <c r="O382" s="1"/>
    </row>
    <row r="383" spans="1:15" ht="12.75" customHeight="1">
      <c r="A383" s="30">
        <v>373</v>
      </c>
      <c r="B383" s="315" t="s">
        <v>481</v>
      </c>
      <c r="C383" s="305">
        <v>815.75</v>
      </c>
      <c r="D383" s="306">
        <v>818.56666666666661</v>
      </c>
      <c r="E383" s="306">
        <v>809.43333333333317</v>
      </c>
      <c r="F383" s="306">
        <v>803.11666666666656</v>
      </c>
      <c r="G383" s="306">
        <v>793.98333333333312</v>
      </c>
      <c r="H383" s="306">
        <v>824.88333333333321</v>
      </c>
      <c r="I383" s="306">
        <v>834.01666666666665</v>
      </c>
      <c r="J383" s="306">
        <v>840.33333333333326</v>
      </c>
      <c r="K383" s="305">
        <v>827.7</v>
      </c>
      <c r="L383" s="305">
        <v>812.25</v>
      </c>
      <c r="M383" s="305">
        <v>1.78505</v>
      </c>
      <c r="N383" s="1"/>
      <c r="O383" s="1"/>
    </row>
    <row r="384" spans="1:15" ht="12.75" customHeight="1">
      <c r="A384" s="30">
        <v>374</v>
      </c>
      <c r="B384" s="315" t="s">
        <v>843</v>
      </c>
      <c r="C384" s="305">
        <v>99.2</v>
      </c>
      <c r="D384" s="306">
        <v>98.7</v>
      </c>
      <c r="E384" s="306">
        <v>97.7</v>
      </c>
      <c r="F384" s="306">
        <v>96.2</v>
      </c>
      <c r="G384" s="306">
        <v>95.2</v>
      </c>
      <c r="H384" s="306">
        <v>100.2</v>
      </c>
      <c r="I384" s="306">
        <v>101.2</v>
      </c>
      <c r="J384" s="306">
        <v>102.7</v>
      </c>
      <c r="K384" s="305">
        <v>99.7</v>
      </c>
      <c r="L384" s="305">
        <v>97.2</v>
      </c>
      <c r="M384" s="305">
        <v>5.7873599999999996</v>
      </c>
      <c r="N384" s="1"/>
      <c r="O384" s="1"/>
    </row>
    <row r="385" spans="1:15" ht="12.75" customHeight="1">
      <c r="A385" s="30">
        <v>375</v>
      </c>
      <c r="B385" s="315" t="s">
        <v>483</v>
      </c>
      <c r="C385" s="305">
        <v>162.9</v>
      </c>
      <c r="D385" s="306">
        <v>160.31666666666666</v>
      </c>
      <c r="E385" s="306">
        <v>155.78333333333333</v>
      </c>
      <c r="F385" s="306">
        <v>148.66666666666666</v>
      </c>
      <c r="G385" s="306">
        <v>144.13333333333333</v>
      </c>
      <c r="H385" s="306">
        <v>167.43333333333334</v>
      </c>
      <c r="I385" s="306">
        <v>171.96666666666664</v>
      </c>
      <c r="J385" s="306">
        <v>179.08333333333334</v>
      </c>
      <c r="K385" s="305">
        <v>164.85</v>
      </c>
      <c r="L385" s="305">
        <v>153.19999999999999</v>
      </c>
      <c r="M385" s="305">
        <v>31.46163</v>
      </c>
      <c r="N385" s="1"/>
      <c r="O385" s="1"/>
    </row>
    <row r="386" spans="1:15" ht="12.75" customHeight="1">
      <c r="A386" s="30">
        <v>376</v>
      </c>
      <c r="B386" s="315" t="s">
        <v>484</v>
      </c>
      <c r="C386" s="305">
        <v>551</v>
      </c>
      <c r="D386" s="306">
        <v>552.08333333333337</v>
      </c>
      <c r="E386" s="306">
        <v>546.41666666666674</v>
      </c>
      <c r="F386" s="306">
        <v>541.83333333333337</v>
      </c>
      <c r="G386" s="306">
        <v>536.16666666666674</v>
      </c>
      <c r="H386" s="306">
        <v>556.66666666666674</v>
      </c>
      <c r="I386" s="306">
        <v>562.33333333333348</v>
      </c>
      <c r="J386" s="306">
        <v>566.91666666666674</v>
      </c>
      <c r="K386" s="305">
        <v>557.75</v>
      </c>
      <c r="L386" s="305">
        <v>547.5</v>
      </c>
      <c r="M386" s="305">
        <v>1.2867599999999999</v>
      </c>
      <c r="N386" s="1"/>
      <c r="O386" s="1"/>
    </row>
    <row r="387" spans="1:15" ht="12.75" customHeight="1">
      <c r="A387" s="30">
        <v>377</v>
      </c>
      <c r="B387" s="315" t="s">
        <v>485</v>
      </c>
      <c r="C387" s="305">
        <v>201.9</v>
      </c>
      <c r="D387" s="306">
        <v>203.03333333333333</v>
      </c>
      <c r="E387" s="306">
        <v>199.61666666666667</v>
      </c>
      <c r="F387" s="306">
        <v>197.33333333333334</v>
      </c>
      <c r="G387" s="306">
        <v>193.91666666666669</v>
      </c>
      <c r="H387" s="306">
        <v>205.31666666666666</v>
      </c>
      <c r="I387" s="306">
        <v>208.73333333333335</v>
      </c>
      <c r="J387" s="306">
        <v>211.01666666666665</v>
      </c>
      <c r="K387" s="305">
        <v>206.45</v>
      </c>
      <c r="L387" s="305">
        <v>200.75</v>
      </c>
      <c r="M387" s="305">
        <v>3.2627299999999999</v>
      </c>
      <c r="N387" s="1"/>
      <c r="O387" s="1"/>
    </row>
    <row r="388" spans="1:15" ht="12.75" customHeight="1">
      <c r="A388" s="30">
        <v>378</v>
      </c>
      <c r="B388" s="315" t="s">
        <v>183</v>
      </c>
      <c r="C388" s="305">
        <v>686.65</v>
      </c>
      <c r="D388" s="306">
        <v>687.53333333333342</v>
      </c>
      <c r="E388" s="306">
        <v>677.06666666666683</v>
      </c>
      <c r="F388" s="306">
        <v>667.48333333333346</v>
      </c>
      <c r="G388" s="306">
        <v>657.01666666666688</v>
      </c>
      <c r="H388" s="306">
        <v>697.11666666666679</v>
      </c>
      <c r="I388" s="306">
        <v>707.58333333333326</v>
      </c>
      <c r="J388" s="306">
        <v>717.16666666666674</v>
      </c>
      <c r="K388" s="305">
        <v>698</v>
      </c>
      <c r="L388" s="305">
        <v>677.95</v>
      </c>
      <c r="M388" s="305">
        <v>2.7330199999999998</v>
      </c>
      <c r="N388" s="1"/>
      <c r="O388" s="1"/>
    </row>
    <row r="389" spans="1:15" ht="12.75" customHeight="1">
      <c r="A389" s="30">
        <v>379</v>
      </c>
      <c r="B389" s="315" t="s">
        <v>487</v>
      </c>
      <c r="C389" s="305">
        <v>2517.8000000000002</v>
      </c>
      <c r="D389" s="306">
        <v>2547.7833333333333</v>
      </c>
      <c r="E389" s="306">
        <v>2471.5666666666666</v>
      </c>
      <c r="F389" s="306">
        <v>2425.3333333333335</v>
      </c>
      <c r="G389" s="306">
        <v>2349.1166666666668</v>
      </c>
      <c r="H389" s="306">
        <v>2594.0166666666664</v>
      </c>
      <c r="I389" s="306">
        <v>2670.2333333333327</v>
      </c>
      <c r="J389" s="306">
        <v>2716.4666666666662</v>
      </c>
      <c r="K389" s="305">
        <v>2624</v>
      </c>
      <c r="L389" s="305">
        <v>2501.5500000000002</v>
      </c>
      <c r="M389" s="305">
        <v>9.1120000000000007E-2</v>
      </c>
      <c r="N389" s="1"/>
      <c r="O389" s="1"/>
    </row>
    <row r="390" spans="1:15" ht="12.75" customHeight="1">
      <c r="A390" s="30">
        <v>380</v>
      </c>
      <c r="B390" s="315" t="s">
        <v>858</v>
      </c>
      <c r="C390" s="305">
        <v>100.35</v>
      </c>
      <c r="D390" s="306">
        <v>99.916666666666671</v>
      </c>
      <c r="E390" s="306">
        <v>97.933333333333337</v>
      </c>
      <c r="F390" s="306">
        <v>95.516666666666666</v>
      </c>
      <c r="G390" s="306">
        <v>93.533333333333331</v>
      </c>
      <c r="H390" s="306">
        <v>102.33333333333334</v>
      </c>
      <c r="I390" s="306">
        <v>104.31666666666666</v>
      </c>
      <c r="J390" s="306">
        <v>106.73333333333335</v>
      </c>
      <c r="K390" s="305">
        <v>101.9</v>
      </c>
      <c r="L390" s="305">
        <v>97.5</v>
      </c>
      <c r="M390" s="305">
        <v>7.0976299999999997</v>
      </c>
      <c r="N390" s="1"/>
      <c r="O390" s="1"/>
    </row>
    <row r="391" spans="1:15" ht="12.75" customHeight="1">
      <c r="A391" s="30">
        <v>381</v>
      </c>
      <c r="B391" s="315" t="s">
        <v>184</v>
      </c>
      <c r="C391" s="305">
        <v>114</v>
      </c>
      <c r="D391" s="306">
        <v>113.8</v>
      </c>
      <c r="E391" s="306">
        <v>112.89999999999999</v>
      </c>
      <c r="F391" s="306">
        <v>111.8</v>
      </c>
      <c r="G391" s="306">
        <v>110.89999999999999</v>
      </c>
      <c r="H391" s="306">
        <v>114.89999999999999</v>
      </c>
      <c r="I391" s="306">
        <v>115.8</v>
      </c>
      <c r="J391" s="306">
        <v>116.89999999999999</v>
      </c>
      <c r="K391" s="305">
        <v>114.7</v>
      </c>
      <c r="L391" s="305">
        <v>112.7</v>
      </c>
      <c r="M391" s="305">
        <v>67.066540000000003</v>
      </c>
      <c r="N391" s="1"/>
      <c r="O391" s="1"/>
    </row>
    <row r="392" spans="1:15" ht="12.75" customHeight="1">
      <c r="A392" s="30">
        <v>382</v>
      </c>
      <c r="B392" s="315" t="s">
        <v>486</v>
      </c>
      <c r="C392" s="305">
        <v>96.6</v>
      </c>
      <c r="D392" s="306">
        <v>96.333333333333329</v>
      </c>
      <c r="E392" s="306">
        <v>95.266666666666652</v>
      </c>
      <c r="F392" s="306">
        <v>93.933333333333323</v>
      </c>
      <c r="G392" s="306">
        <v>92.866666666666646</v>
      </c>
      <c r="H392" s="306">
        <v>97.666666666666657</v>
      </c>
      <c r="I392" s="306">
        <v>98.733333333333348</v>
      </c>
      <c r="J392" s="306">
        <v>100.06666666666666</v>
      </c>
      <c r="K392" s="305">
        <v>97.4</v>
      </c>
      <c r="L392" s="305">
        <v>95</v>
      </c>
      <c r="M392" s="305">
        <v>27.48668</v>
      </c>
      <c r="N392" s="1"/>
      <c r="O392" s="1"/>
    </row>
    <row r="393" spans="1:15" ht="12.75" customHeight="1">
      <c r="A393" s="30">
        <v>383</v>
      </c>
      <c r="B393" s="315" t="s">
        <v>185</v>
      </c>
      <c r="C393" s="305">
        <v>120.05</v>
      </c>
      <c r="D393" s="306">
        <v>120.08333333333333</v>
      </c>
      <c r="E393" s="306">
        <v>119.16666666666666</v>
      </c>
      <c r="F393" s="306">
        <v>118.28333333333333</v>
      </c>
      <c r="G393" s="306">
        <v>117.36666666666666</v>
      </c>
      <c r="H393" s="306">
        <v>120.96666666666665</v>
      </c>
      <c r="I393" s="306">
        <v>121.88333333333331</v>
      </c>
      <c r="J393" s="306">
        <v>122.76666666666665</v>
      </c>
      <c r="K393" s="305">
        <v>121</v>
      </c>
      <c r="L393" s="305">
        <v>119.2</v>
      </c>
      <c r="M393" s="305">
        <v>35.347180000000002</v>
      </c>
      <c r="N393" s="1"/>
      <c r="O393" s="1"/>
    </row>
    <row r="394" spans="1:15" ht="12.75" customHeight="1">
      <c r="A394" s="30">
        <v>384</v>
      </c>
      <c r="B394" s="315" t="s">
        <v>488</v>
      </c>
      <c r="C394" s="305">
        <v>134.69999999999999</v>
      </c>
      <c r="D394" s="306">
        <v>134.38333333333333</v>
      </c>
      <c r="E394" s="306">
        <v>133.31666666666666</v>
      </c>
      <c r="F394" s="306">
        <v>131.93333333333334</v>
      </c>
      <c r="G394" s="306">
        <v>130.86666666666667</v>
      </c>
      <c r="H394" s="306">
        <v>135.76666666666665</v>
      </c>
      <c r="I394" s="306">
        <v>136.83333333333331</v>
      </c>
      <c r="J394" s="306">
        <v>138.21666666666664</v>
      </c>
      <c r="K394" s="305">
        <v>135.44999999999999</v>
      </c>
      <c r="L394" s="305">
        <v>133</v>
      </c>
      <c r="M394" s="305">
        <v>14.75131</v>
      </c>
      <c r="N394" s="1"/>
      <c r="O394" s="1"/>
    </row>
    <row r="395" spans="1:15" ht="12.75" customHeight="1">
      <c r="A395" s="30">
        <v>385</v>
      </c>
      <c r="B395" s="315" t="s">
        <v>489</v>
      </c>
      <c r="C395" s="305">
        <v>983.75</v>
      </c>
      <c r="D395" s="306">
        <v>979.91666666666663</v>
      </c>
      <c r="E395" s="306">
        <v>969.83333333333326</v>
      </c>
      <c r="F395" s="306">
        <v>955.91666666666663</v>
      </c>
      <c r="G395" s="306">
        <v>945.83333333333326</v>
      </c>
      <c r="H395" s="306">
        <v>993.83333333333326</v>
      </c>
      <c r="I395" s="306">
        <v>1003.9166666666665</v>
      </c>
      <c r="J395" s="306">
        <v>1017.8333333333333</v>
      </c>
      <c r="K395" s="305">
        <v>990</v>
      </c>
      <c r="L395" s="305">
        <v>966</v>
      </c>
      <c r="M395" s="305">
        <v>0.76890000000000003</v>
      </c>
      <c r="N395" s="1"/>
      <c r="O395" s="1"/>
    </row>
    <row r="396" spans="1:15" ht="12.75" customHeight="1">
      <c r="A396" s="30">
        <v>386</v>
      </c>
      <c r="B396" s="315" t="s">
        <v>186</v>
      </c>
      <c r="C396" s="305">
        <v>2664.8</v>
      </c>
      <c r="D396" s="306">
        <v>2644.3333333333335</v>
      </c>
      <c r="E396" s="306">
        <v>2614.666666666667</v>
      </c>
      <c r="F396" s="306">
        <v>2564.5333333333333</v>
      </c>
      <c r="G396" s="306">
        <v>2534.8666666666668</v>
      </c>
      <c r="H396" s="306">
        <v>2694.4666666666672</v>
      </c>
      <c r="I396" s="306">
        <v>2724.1333333333341</v>
      </c>
      <c r="J396" s="306">
        <v>2774.2666666666673</v>
      </c>
      <c r="K396" s="305">
        <v>2674</v>
      </c>
      <c r="L396" s="305">
        <v>2594.1999999999998</v>
      </c>
      <c r="M396" s="305">
        <v>63.933410000000002</v>
      </c>
      <c r="N396" s="1"/>
      <c r="O396" s="1"/>
    </row>
    <row r="397" spans="1:15" ht="12.75" customHeight="1">
      <c r="A397" s="30">
        <v>387</v>
      </c>
      <c r="B397" s="315" t="s">
        <v>844</v>
      </c>
      <c r="C397" s="305">
        <v>550.29999999999995</v>
      </c>
      <c r="D397" s="306">
        <v>552.7833333333333</v>
      </c>
      <c r="E397" s="306">
        <v>537.66666666666663</v>
      </c>
      <c r="F397" s="306">
        <v>525.0333333333333</v>
      </c>
      <c r="G397" s="306">
        <v>509.91666666666663</v>
      </c>
      <c r="H397" s="306">
        <v>565.41666666666663</v>
      </c>
      <c r="I397" s="306">
        <v>580.53333333333342</v>
      </c>
      <c r="J397" s="306">
        <v>593.16666666666663</v>
      </c>
      <c r="K397" s="305">
        <v>567.9</v>
      </c>
      <c r="L397" s="305">
        <v>540.15</v>
      </c>
      <c r="M397" s="305">
        <v>6.2407599999999999</v>
      </c>
      <c r="N397" s="1"/>
      <c r="O397" s="1"/>
    </row>
    <row r="398" spans="1:15" ht="12.75" customHeight="1">
      <c r="A398" s="30">
        <v>388</v>
      </c>
      <c r="B398" s="315" t="s">
        <v>480</v>
      </c>
      <c r="C398" s="305">
        <v>246.4</v>
      </c>
      <c r="D398" s="306">
        <v>247.85000000000002</v>
      </c>
      <c r="E398" s="306">
        <v>243.65000000000003</v>
      </c>
      <c r="F398" s="306">
        <v>240.9</v>
      </c>
      <c r="G398" s="306">
        <v>236.70000000000002</v>
      </c>
      <c r="H398" s="306">
        <v>250.60000000000005</v>
      </c>
      <c r="I398" s="306">
        <v>254.80000000000004</v>
      </c>
      <c r="J398" s="306">
        <v>257.55000000000007</v>
      </c>
      <c r="K398" s="305">
        <v>252.05</v>
      </c>
      <c r="L398" s="305">
        <v>245.1</v>
      </c>
      <c r="M398" s="305">
        <v>2.1705299999999998</v>
      </c>
      <c r="N398" s="1"/>
      <c r="O398" s="1"/>
    </row>
    <row r="399" spans="1:15" ht="12.75" customHeight="1">
      <c r="A399" s="30">
        <v>389</v>
      </c>
      <c r="B399" s="315" t="s">
        <v>490</v>
      </c>
      <c r="C399" s="305">
        <v>883.55</v>
      </c>
      <c r="D399" s="306">
        <v>887.94999999999993</v>
      </c>
      <c r="E399" s="306">
        <v>873.59999999999991</v>
      </c>
      <c r="F399" s="306">
        <v>863.65</v>
      </c>
      <c r="G399" s="306">
        <v>849.3</v>
      </c>
      <c r="H399" s="306">
        <v>897.89999999999986</v>
      </c>
      <c r="I399" s="306">
        <v>912.25</v>
      </c>
      <c r="J399" s="306">
        <v>922.19999999999982</v>
      </c>
      <c r="K399" s="305">
        <v>902.3</v>
      </c>
      <c r="L399" s="305">
        <v>878</v>
      </c>
      <c r="M399" s="305">
        <v>0.50268000000000002</v>
      </c>
      <c r="N399" s="1"/>
      <c r="O399" s="1"/>
    </row>
    <row r="400" spans="1:15" ht="12.75" customHeight="1">
      <c r="A400" s="30">
        <v>390</v>
      </c>
      <c r="B400" s="315" t="s">
        <v>491</v>
      </c>
      <c r="C400" s="305">
        <v>1274.5</v>
      </c>
      <c r="D400" s="306">
        <v>1258.5833333333333</v>
      </c>
      <c r="E400" s="306">
        <v>1229.9166666666665</v>
      </c>
      <c r="F400" s="306">
        <v>1185.3333333333333</v>
      </c>
      <c r="G400" s="306">
        <v>1156.6666666666665</v>
      </c>
      <c r="H400" s="306">
        <v>1303.1666666666665</v>
      </c>
      <c r="I400" s="306">
        <v>1331.833333333333</v>
      </c>
      <c r="J400" s="306">
        <v>1376.4166666666665</v>
      </c>
      <c r="K400" s="305">
        <v>1287.25</v>
      </c>
      <c r="L400" s="305">
        <v>1214</v>
      </c>
      <c r="M400" s="305">
        <v>4.65801</v>
      </c>
      <c r="N400" s="1"/>
      <c r="O400" s="1"/>
    </row>
    <row r="401" spans="1:15" ht="12.75" customHeight="1">
      <c r="A401" s="30">
        <v>391</v>
      </c>
      <c r="B401" s="315" t="s">
        <v>482</v>
      </c>
      <c r="C401" s="305">
        <v>32.35</v>
      </c>
      <c r="D401" s="306">
        <v>32.266666666666666</v>
      </c>
      <c r="E401" s="306">
        <v>32.033333333333331</v>
      </c>
      <c r="F401" s="306">
        <v>31.716666666666665</v>
      </c>
      <c r="G401" s="306">
        <v>31.483333333333331</v>
      </c>
      <c r="H401" s="306">
        <v>32.583333333333329</v>
      </c>
      <c r="I401" s="306">
        <v>32.816666666666663</v>
      </c>
      <c r="J401" s="306">
        <v>33.133333333333333</v>
      </c>
      <c r="K401" s="305">
        <v>32.5</v>
      </c>
      <c r="L401" s="305">
        <v>31.95</v>
      </c>
      <c r="M401" s="305">
        <v>11.913119999999999</v>
      </c>
      <c r="N401" s="1"/>
      <c r="O401" s="1"/>
    </row>
    <row r="402" spans="1:15" ht="12.75" customHeight="1">
      <c r="A402" s="30">
        <v>392</v>
      </c>
      <c r="B402" s="315" t="s">
        <v>187</v>
      </c>
      <c r="C402" s="305">
        <v>74.75</v>
      </c>
      <c r="D402" s="306">
        <v>74.7</v>
      </c>
      <c r="E402" s="306">
        <v>73.850000000000009</v>
      </c>
      <c r="F402" s="306">
        <v>72.95</v>
      </c>
      <c r="G402" s="306">
        <v>72.100000000000009</v>
      </c>
      <c r="H402" s="306">
        <v>75.600000000000009</v>
      </c>
      <c r="I402" s="306">
        <v>76.45</v>
      </c>
      <c r="J402" s="306">
        <v>77.350000000000009</v>
      </c>
      <c r="K402" s="305">
        <v>75.55</v>
      </c>
      <c r="L402" s="305">
        <v>73.8</v>
      </c>
      <c r="M402" s="305">
        <v>292.57589000000002</v>
      </c>
      <c r="N402" s="1"/>
      <c r="O402" s="1"/>
    </row>
    <row r="403" spans="1:15" ht="12.75" customHeight="1">
      <c r="A403" s="30">
        <v>393</v>
      </c>
      <c r="B403" s="315" t="s">
        <v>275</v>
      </c>
      <c r="C403" s="305">
        <v>6682.4</v>
      </c>
      <c r="D403" s="306">
        <v>6659.5666666666666</v>
      </c>
      <c r="E403" s="306">
        <v>6574.1333333333332</v>
      </c>
      <c r="F403" s="306">
        <v>6465.8666666666668</v>
      </c>
      <c r="G403" s="306">
        <v>6380.4333333333334</v>
      </c>
      <c r="H403" s="306">
        <v>6767.833333333333</v>
      </c>
      <c r="I403" s="306">
        <v>6853.2666666666655</v>
      </c>
      <c r="J403" s="306">
        <v>6961.5333333333328</v>
      </c>
      <c r="K403" s="305">
        <v>6745</v>
      </c>
      <c r="L403" s="305">
        <v>6551.3</v>
      </c>
      <c r="M403" s="305">
        <v>0.14183999999999999</v>
      </c>
      <c r="N403" s="1"/>
      <c r="O403" s="1"/>
    </row>
    <row r="404" spans="1:15" ht="12.75" customHeight="1">
      <c r="A404" s="30">
        <v>394</v>
      </c>
      <c r="B404" s="315" t="s">
        <v>274</v>
      </c>
      <c r="C404" s="305">
        <v>775.25</v>
      </c>
      <c r="D404" s="306">
        <v>773.35</v>
      </c>
      <c r="E404" s="306">
        <v>767.75</v>
      </c>
      <c r="F404" s="306">
        <v>760.25</v>
      </c>
      <c r="G404" s="306">
        <v>754.65</v>
      </c>
      <c r="H404" s="306">
        <v>780.85</v>
      </c>
      <c r="I404" s="306">
        <v>786.45000000000016</v>
      </c>
      <c r="J404" s="306">
        <v>793.95</v>
      </c>
      <c r="K404" s="305">
        <v>778.95</v>
      </c>
      <c r="L404" s="305">
        <v>765.85</v>
      </c>
      <c r="M404" s="305">
        <v>7.2956700000000003</v>
      </c>
      <c r="N404" s="1"/>
      <c r="O404" s="1"/>
    </row>
    <row r="405" spans="1:15" ht="12.75" customHeight="1">
      <c r="A405" s="30">
        <v>395</v>
      </c>
      <c r="B405" s="315" t="s">
        <v>188</v>
      </c>
      <c r="C405" s="305">
        <v>1148.4000000000001</v>
      </c>
      <c r="D405" s="306">
        <v>1139.0833333333333</v>
      </c>
      <c r="E405" s="306">
        <v>1128.1666666666665</v>
      </c>
      <c r="F405" s="306">
        <v>1107.9333333333332</v>
      </c>
      <c r="G405" s="306">
        <v>1097.0166666666664</v>
      </c>
      <c r="H405" s="306">
        <v>1159.3166666666666</v>
      </c>
      <c r="I405" s="306">
        <v>1170.2333333333331</v>
      </c>
      <c r="J405" s="306">
        <v>1190.4666666666667</v>
      </c>
      <c r="K405" s="305">
        <v>1150</v>
      </c>
      <c r="L405" s="305">
        <v>1118.8499999999999</v>
      </c>
      <c r="M405" s="305">
        <v>5.8039800000000001</v>
      </c>
      <c r="N405" s="1"/>
      <c r="O405" s="1"/>
    </row>
    <row r="406" spans="1:15" ht="12.75" customHeight="1">
      <c r="A406" s="30">
        <v>396</v>
      </c>
      <c r="B406" s="315" t="s">
        <v>189</v>
      </c>
      <c r="C406" s="305">
        <v>474.6</v>
      </c>
      <c r="D406" s="306">
        <v>474.2</v>
      </c>
      <c r="E406" s="306">
        <v>471.5</v>
      </c>
      <c r="F406" s="306">
        <v>468.40000000000003</v>
      </c>
      <c r="G406" s="306">
        <v>465.70000000000005</v>
      </c>
      <c r="H406" s="306">
        <v>477.29999999999995</v>
      </c>
      <c r="I406" s="306">
        <v>479.99999999999989</v>
      </c>
      <c r="J406" s="306">
        <v>483.09999999999991</v>
      </c>
      <c r="K406" s="305">
        <v>476.9</v>
      </c>
      <c r="L406" s="305">
        <v>471.1</v>
      </c>
      <c r="M406" s="305">
        <v>93.654700000000005</v>
      </c>
      <c r="N406" s="1"/>
      <c r="O406" s="1"/>
    </row>
    <row r="407" spans="1:15" ht="12.75" customHeight="1">
      <c r="A407" s="30">
        <v>397</v>
      </c>
      <c r="B407" s="315" t="s">
        <v>495</v>
      </c>
      <c r="C407" s="305">
        <v>2316.8000000000002</v>
      </c>
      <c r="D407" s="306">
        <v>2281.15</v>
      </c>
      <c r="E407" s="306">
        <v>2212.4</v>
      </c>
      <c r="F407" s="306">
        <v>2108</v>
      </c>
      <c r="G407" s="306">
        <v>2039.25</v>
      </c>
      <c r="H407" s="306">
        <v>2385.5500000000002</v>
      </c>
      <c r="I407" s="306">
        <v>2454.3000000000002</v>
      </c>
      <c r="J407" s="306">
        <v>2558.7000000000003</v>
      </c>
      <c r="K407" s="305">
        <v>2349.9</v>
      </c>
      <c r="L407" s="305">
        <v>2176.75</v>
      </c>
      <c r="M407" s="305">
        <v>1.42689</v>
      </c>
      <c r="N407" s="1"/>
      <c r="O407" s="1"/>
    </row>
    <row r="408" spans="1:15" ht="12.75" customHeight="1">
      <c r="A408" s="30">
        <v>398</v>
      </c>
      <c r="B408" s="315" t="s">
        <v>496</v>
      </c>
      <c r="C408" s="305">
        <v>110.4</v>
      </c>
      <c r="D408" s="306">
        <v>110.8</v>
      </c>
      <c r="E408" s="306">
        <v>109.1</v>
      </c>
      <c r="F408" s="306">
        <v>107.8</v>
      </c>
      <c r="G408" s="306">
        <v>106.1</v>
      </c>
      <c r="H408" s="306">
        <v>112.1</v>
      </c>
      <c r="I408" s="306">
        <v>113.80000000000001</v>
      </c>
      <c r="J408" s="306">
        <v>115.1</v>
      </c>
      <c r="K408" s="305">
        <v>112.5</v>
      </c>
      <c r="L408" s="305">
        <v>109.5</v>
      </c>
      <c r="M408" s="305">
        <v>3.3926599999999998</v>
      </c>
      <c r="N408" s="1"/>
      <c r="O408" s="1"/>
    </row>
    <row r="409" spans="1:15" ht="12.75" customHeight="1">
      <c r="A409" s="30">
        <v>399</v>
      </c>
      <c r="B409" s="315" t="s">
        <v>501</v>
      </c>
      <c r="C409" s="305">
        <v>119.85</v>
      </c>
      <c r="D409" s="306">
        <v>118.83333333333333</v>
      </c>
      <c r="E409" s="306">
        <v>117.26666666666665</v>
      </c>
      <c r="F409" s="306">
        <v>114.68333333333332</v>
      </c>
      <c r="G409" s="306">
        <v>113.11666666666665</v>
      </c>
      <c r="H409" s="306">
        <v>121.41666666666666</v>
      </c>
      <c r="I409" s="306">
        <v>122.98333333333335</v>
      </c>
      <c r="J409" s="306">
        <v>125.56666666666666</v>
      </c>
      <c r="K409" s="305">
        <v>120.4</v>
      </c>
      <c r="L409" s="305">
        <v>116.25</v>
      </c>
      <c r="M409" s="305">
        <v>13.090730000000001</v>
      </c>
      <c r="N409" s="1"/>
      <c r="O409" s="1"/>
    </row>
    <row r="410" spans="1:15" ht="12.75" customHeight="1">
      <c r="A410" s="30">
        <v>400</v>
      </c>
      <c r="B410" s="315" t="s">
        <v>497</v>
      </c>
      <c r="C410" s="305">
        <v>109.05</v>
      </c>
      <c r="D410" s="306">
        <v>109.85000000000001</v>
      </c>
      <c r="E410" s="306">
        <v>107.70000000000002</v>
      </c>
      <c r="F410" s="306">
        <v>106.35000000000001</v>
      </c>
      <c r="G410" s="306">
        <v>104.20000000000002</v>
      </c>
      <c r="H410" s="306">
        <v>111.20000000000002</v>
      </c>
      <c r="I410" s="306">
        <v>113.35000000000002</v>
      </c>
      <c r="J410" s="306">
        <v>114.70000000000002</v>
      </c>
      <c r="K410" s="305">
        <v>112</v>
      </c>
      <c r="L410" s="305">
        <v>108.5</v>
      </c>
      <c r="M410" s="305">
        <v>17.772359999999999</v>
      </c>
      <c r="N410" s="1"/>
      <c r="O410" s="1"/>
    </row>
    <row r="411" spans="1:15" ht="12.75" customHeight="1">
      <c r="A411" s="30">
        <v>401</v>
      </c>
      <c r="B411" s="315" t="s">
        <v>499</v>
      </c>
      <c r="C411" s="305">
        <v>2897.25</v>
      </c>
      <c r="D411" s="306">
        <v>2904.0833333333335</v>
      </c>
      <c r="E411" s="306">
        <v>2848.166666666667</v>
      </c>
      <c r="F411" s="306">
        <v>2799.0833333333335</v>
      </c>
      <c r="G411" s="306">
        <v>2743.166666666667</v>
      </c>
      <c r="H411" s="306">
        <v>2953.166666666667</v>
      </c>
      <c r="I411" s="306">
        <v>3009.0833333333339</v>
      </c>
      <c r="J411" s="306">
        <v>3058.166666666667</v>
      </c>
      <c r="K411" s="305">
        <v>2960</v>
      </c>
      <c r="L411" s="305">
        <v>2855</v>
      </c>
      <c r="M411" s="305">
        <v>0.13608999999999999</v>
      </c>
      <c r="N411" s="1"/>
      <c r="O411" s="1"/>
    </row>
    <row r="412" spans="1:15" ht="12.75" customHeight="1">
      <c r="A412" s="30">
        <v>402</v>
      </c>
      <c r="B412" s="315" t="s">
        <v>498</v>
      </c>
      <c r="C412" s="305">
        <v>748.1</v>
      </c>
      <c r="D412" s="306">
        <v>751.16666666666663</v>
      </c>
      <c r="E412" s="306">
        <v>737.33333333333326</v>
      </c>
      <c r="F412" s="306">
        <v>726.56666666666661</v>
      </c>
      <c r="G412" s="306">
        <v>712.73333333333323</v>
      </c>
      <c r="H412" s="306">
        <v>761.93333333333328</v>
      </c>
      <c r="I412" s="306">
        <v>775.76666666666654</v>
      </c>
      <c r="J412" s="306">
        <v>786.5333333333333</v>
      </c>
      <c r="K412" s="305">
        <v>765</v>
      </c>
      <c r="L412" s="305">
        <v>740.4</v>
      </c>
      <c r="M412" s="305">
        <v>2.9275699999999998</v>
      </c>
      <c r="N412" s="1"/>
      <c r="O412" s="1"/>
    </row>
    <row r="413" spans="1:15" ht="12.75" customHeight="1">
      <c r="A413" s="30">
        <v>403</v>
      </c>
      <c r="B413" s="315" t="s">
        <v>500</v>
      </c>
      <c r="C413" s="305">
        <v>438</v>
      </c>
      <c r="D413" s="306">
        <v>443.75</v>
      </c>
      <c r="E413" s="306">
        <v>427.55</v>
      </c>
      <c r="F413" s="306">
        <v>417.1</v>
      </c>
      <c r="G413" s="306">
        <v>400.90000000000003</v>
      </c>
      <c r="H413" s="306">
        <v>454.2</v>
      </c>
      <c r="I413" s="306">
        <v>470.40000000000003</v>
      </c>
      <c r="J413" s="306">
        <v>480.84999999999997</v>
      </c>
      <c r="K413" s="305">
        <v>459.95</v>
      </c>
      <c r="L413" s="305">
        <v>433.3</v>
      </c>
      <c r="M413" s="305">
        <v>1.30202</v>
      </c>
      <c r="N413" s="1"/>
      <c r="O413" s="1"/>
    </row>
    <row r="414" spans="1:15" ht="12.75" customHeight="1">
      <c r="A414" s="30">
        <v>404</v>
      </c>
      <c r="B414" s="315" t="s">
        <v>190</v>
      </c>
      <c r="C414" s="305">
        <v>22460.400000000001</v>
      </c>
      <c r="D414" s="306">
        <v>22333.416666666668</v>
      </c>
      <c r="E414" s="306">
        <v>22027.183333333334</v>
      </c>
      <c r="F414" s="306">
        <v>21593.966666666667</v>
      </c>
      <c r="G414" s="306">
        <v>21287.733333333334</v>
      </c>
      <c r="H414" s="306">
        <v>22766.633333333335</v>
      </c>
      <c r="I414" s="306">
        <v>23072.866666666665</v>
      </c>
      <c r="J414" s="306">
        <v>23506.083333333336</v>
      </c>
      <c r="K414" s="305">
        <v>22639.65</v>
      </c>
      <c r="L414" s="305">
        <v>21900.2</v>
      </c>
      <c r="M414" s="305">
        <v>0.30978</v>
      </c>
      <c r="N414" s="1"/>
      <c r="O414" s="1"/>
    </row>
    <row r="415" spans="1:15" ht="12.75" customHeight="1">
      <c r="A415" s="30">
        <v>405</v>
      </c>
      <c r="B415" s="315" t="s">
        <v>502</v>
      </c>
      <c r="C415" s="305">
        <v>1694.75</v>
      </c>
      <c r="D415" s="306">
        <v>1687.3833333333332</v>
      </c>
      <c r="E415" s="306">
        <v>1660.7666666666664</v>
      </c>
      <c r="F415" s="306">
        <v>1626.7833333333333</v>
      </c>
      <c r="G415" s="306">
        <v>1600.1666666666665</v>
      </c>
      <c r="H415" s="306">
        <v>1721.3666666666663</v>
      </c>
      <c r="I415" s="306">
        <v>1747.9833333333331</v>
      </c>
      <c r="J415" s="306">
        <v>1781.9666666666662</v>
      </c>
      <c r="K415" s="305">
        <v>1714</v>
      </c>
      <c r="L415" s="305">
        <v>1653.4</v>
      </c>
      <c r="M415" s="305">
        <v>0.69059000000000004</v>
      </c>
      <c r="N415" s="1"/>
      <c r="O415" s="1"/>
    </row>
    <row r="416" spans="1:15" ht="12.75" customHeight="1">
      <c r="A416" s="30">
        <v>406</v>
      </c>
      <c r="B416" s="315" t="s">
        <v>191</v>
      </c>
      <c r="C416" s="305">
        <v>2417.9</v>
      </c>
      <c r="D416" s="306">
        <v>2409.6166666666668</v>
      </c>
      <c r="E416" s="306">
        <v>2385.2833333333338</v>
      </c>
      <c r="F416" s="306">
        <v>2352.666666666667</v>
      </c>
      <c r="G416" s="306">
        <v>2328.3333333333339</v>
      </c>
      <c r="H416" s="306">
        <v>2442.2333333333336</v>
      </c>
      <c r="I416" s="306">
        <v>2466.5666666666666</v>
      </c>
      <c r="J416" s="306">
        <v>2499.1833333333334</v>
      </c>
      <c r="K416" s="305">
        <v>2433.9499999999998</v>
      </c>
      <c r="L416" s="305">
        <v>2377</v>
      </c>
      <c r="M416" s="305">
        <v>1.5488500000000001</v>
      </c>
      <c r="N416" s="1"/>
      <c r="O416" s="1"/>
    </row>
    <row r="417" spans="1:15" ht="12.75" customHeight="1">
      <c r="A417" s="30">
        <v>407</v>
      </c>
      <c r="B417" s="315" t="s">
        <v>492</v>
      </c>
      <c r="C417" s="305">
        <v>481.2</v>
      </c>
      <c r="D417" s="306">
        <v>478.91666666666669</v>
      </c>
      <c r="E417" s="306">
        <v>472.83333333333337</v>
      </c>
      <c r="F417" s="306">
        <v>464.4666666666667</v>
      </c>
      <c r="G417" s="306">
        <v>458.38333333333338</v>
      </c>
      <c r="H417" s="306">
        <v>487.28333333333336</v>
      </c>
      <c r="I417" s="306">
        <v>493.36666666666673</v>
      </c>
      <c r="J417" s="306">
        <v>501.73333333333335</v>
      </c>
      <c r="K417" s="305">
        <v>485</v>
      </c>
      <c r="L417" s="305">
        <v>470.55</v>
      </c>
      <c r="M417" s="305">
        <v>0.52529000000000003</v>
      </c>
      <c r="N417" s="1"/>
      <c r="O417" s="1"/>
    </row>
    <row r="418" spans="1:15" ht="12.75" customHeight="1">
      <c r="A418" s="30">
        <v>408</v>
      </c>
      <c r="B418" s="315" t="s">
        <v>493</v>
      </c>
      <c r="C418" s="305">
        <v>27.45</v>
      </c>
      <c r="D418" s="306">
        <v>27.183333333333334</v>
      </c>
      <c r="E418" s="306">
        <v>26.816666666666666</v>
      </c>
      <c r="F418" s="306">
        <v>26.183333333333334</v>
      </c>
      <c r="G418" s="306">
        <v>25.816666666666666</v>
      </c>
      <c r="H418" s="306">
        <v>27.816666666666666</v>
      </c>
      <c r="I418" s="306">
        <v>28.183333333333334</v>
      </c>
      <c r="J418" s="306">
        <v>28.816666666666666</v>
      </c>
      <c r="K418" s="305">
        <v>27.55</v>
      </c>
      <c r="L418" s="305">
        <v>26.55</v>
      </c>
      <c r="M418" s="305">
        <v>27.543140000000001</v>
      </c>
      <c r="N418" s="1"/>
      <c r="O418" s="1"/>
    </row>
    <row r="419" spans="1:15" ht="12.75" customHeight="1">
      <c r="A419" s="30">
        <v>409</v>
      </c>
      <c r="B419" s="315" t="s">
        <v>494</v>
      </c>
      <c r="C419" s="305">
        <v>3507.3</v>
      </c>
      <c r="D419" s="306">
        <v>3469.0499999999997</v>
      </c>
      <c r="E419" s="306">
        <v>3288.1499999999996</v>
      </c>
      <c r="F419" s="306">
        <v>3069</v>
      </c>
      <c r="G419" s="306">
        <v>2888.1</v>
      </c>
      <c r="H419" s="306">
        <v>3688.1999999999994</v>
      </c>
      <c r="I419" s="306">
        <v>3869.1</v>
      </c>
      <c r="J419" s="306">
        <v>4088.2499999999991</v>
      </c>
      <c r="K419" s="305">
        <v>3649.95</v>
      </c>
      <c r="L419" s="305">
        <v>3249.9</v>
      </c>
      <c r="M419" s="305">
        <v>2.2059099999999998</v>
      </c>
      <c r="N419" s="1"/>
      <c r="O419" s="1"/>
    </row>
    <row r="420" spans="1:15" ht="12.75" customHeight="1">
      <c r="A420" s="30">
        <v>410</v>
      </c>
      <c r="B420" s="315" t="s">
        <v>503</v>
      </c>
      <c r="C420" s="305">
        <v>541.15</v>
      </c>
      <c r="D420" s="306">
        <v>530.48333333333335</v>
      </c>
      <c r="E420" s="306">
        <v>514.4666666666667</v>
      </c>
      <c r="F420" s="306">
        <v>487.78333333333336</v>
      </c>
      <c r="G420" s="306">
        <v>471.76666666666671</v>
      </c>
      <c r="H420" s="306">
        <v>557.16666666666674</v>
      </c>
      <c r="I420" s="306">
        <v>573.18333333333339</v>
      </c>
      <c r="J420" s="306">
        <v>599.86666666666667</v>
      </c>
      <c r="K420" s="305">
        <v>546.5</v>
      </c>
      <c r="L420" s="305">
        <v>503.8</v>
      </c>
      <c r="M420" s="305">
        <v>9.0029299999999992</v>
      </c>
      <c r="N420" s="1"/>
      <c r="O420" s="1"/>
    </row>
    <row r="421" spans="1:15" ht="12.75" customHeight="1">
      <c r="A421" s="30">
        <v>411</v>
      </c>
      <c r="B421" s="315" t="s">
        <v>505</v>
      </c>
      <c r="C421" s="305">
        <v>433.55</v>
      </c>
      <c r="D421" s="306">
        <v>433.90000000000003</v>
      </c>
      <c r="E421" s="306">
        <v>426.65000000000009</v>
      </c>
      <c r="F421" s="306">
        <v>419.75000000000006</v>
      </c>
      <c r="G421" s="306">
        <v>412.50000000000011</v>
      </c>
      <c r="H421" s="306">
        <v>440.80000000000007</v>
      </c>
      <c r="I421" s="306">
        <v>448.04999999999995</v>
      </c>
      <c r="J421" s="306">
        <v>454.95000000000005</v>
      </c>
      <c r="K421" s="305">
        <v>441.15</v>
      </c>
      <c r="L421" s="305">
        <v>427</v>
      </c>
      <c r="M421" s="305">
        <v>0.64119999999999999</v>
      </c>
      <c r="N421" s="1"/>
      <c r="O421" s="1"/>
    </row>
    <row r="422" spans="1:15" ht="12.75" customHeight="1">
      <c r="A422" s="30">
        <v>412</v>
      </c>
      <c r="B422" s="315" t="s">
        <v>504</v>
      </c>
      <c r="C422" s="305">
        <v>2706.9</v>
      </c>
      <c r="D422" s="306">
        <v>2681.2333333333336</v>
      </c>
      <c r="E422" s="306">
        <v>2623.666666666667</v>
      </c>
      <c r="F422" s="306">
        <v>2540.4333333333334</v>
      </c>
      <c r="G422" s="306">
        <v>2482.8666666666668</v>
      </c>
      <c r="H422" s="306">
        <v>2764.4666666666672</v>
      </c>
      <c r="I422" s="306">
        <v>2822.0333333333338</v>
      </c>
      <c r="J422" s="306">
        <v>2905.2666666666673</v>
      </c>
      <c r="K422" s="305">
        <v>2738.8</v>
      </c>
      <c r="L422" s="305">
        <v>2598</v>
      </c>
      <c r="M422" s="305">
        <v>0.46537000000000001</v>
      </c>
      <c r="N422" s="1"/>
      <c r="O422" s="1"/>
    </row>
    <row r="423" spans="1:15" ht="12.75" customHeight="1">
      <c r="A423" s="30">
        <v>413</v>
      </c>
      <c r="B423" s="315" t="s">
        <v>859</v>
      </c>
      <c r="C423" s="305">
        <v>549.35</v>
      </c>
      <c r="D423" s="306">
        <v>548.26666666666665</v>
      </c>
      <c r="E423" s="306">
        <v>542.63333333333333</v>
      </c>
      <c r="F423" s="306">
        <v>535.91666666666663</v>
      </c>
      <c r="G423" s="306">
        <v>530.2833333333333</v>
      </c>
      <c r="H423" s="306">
        <v>554.98333333333335</v>
      </c>
      <c r="I423" s="306">
        <v>560.61666666666656</v>
      </c>
      <c r="J423" s="306">
        <v>567.33333333333337</v>
      </c>
      <c r="K423" s="305">
        <v>553.9</v>
      </c>
      <c r="L423" s="305">
        <v>541.54999999999995</v>
      </c>
      <c r="M423" s="305">
        <v>4.6964800000000002</v>
      </c>
      <c r="N423" s="1"/>
      <c r="O423" s="1"/>
    </row>
    <row r="424" spans="1:15" ht="12.75" customHeight="1">
      <c r="A424" s="30">
        <v>414</v>
      </c>
      <c r="B424" s="315" t="s">
        <v>506</v>
      </c>
      <c r="C424" s="305">
        <v>685.75</v>
      </c>
      <c r="D424" s="306">
        <v>690.5</v>
      </c>
      <c r="E424" s="306">
        <v>677.05</v>
      </c>
      <c r="F424" s="306">
        <v>668.34999999999991</v>
      </c>
      <c r="G424" s="306">
        <v>654.89999999999986</v>
      </c>
      <c r="H424" s="306">
        <v>699.2</v>
      </c>
      <c r="I424" s="306">
        <v>712.65000000000009</v>
      </c>
      <c r="J424" s="306">
        <v>721.35000000000014</v>
      </c>
      <c r="K424" s="305">
        <v>703.95</v>
      </c>
      <c r="L424" s="305">
        <v>681.8</v>
      </c>
      <c r="M424" s="305">
        <v>1.36212</v>
      </c>
      <c r="N424" s="1"/>
      <c r="O424" s="1"/>
    </row>
    <row r="425" spans="1:15" ht="12.75" customHeight="1">
      <c r="A425" s="30">
        <v>415</v>
      </c>
      <c r="B425" s="315" t="s">
        <v>507</v>
      </c>
      <c r="C425" s="305">
        <v>391.5</v>
      </c>
      <c r="D425" s="306">
        <v>394</v>
      </c>
      <c r="E425" s="306">
        <v>384.2</v>
      </c>
      <c r="F425" s="306">
        <v>376.9</v>
      </c>
      <c r="G425" s="306">
        <v>367.09999999999997</v>
      </c>
      <c r="H425" s="306">
        <v>401.3</v>
      </c>
      <c r="I425" s="306">
        <v>411.09999999999997</v>
      </c>
      <c r="J425" s="306">
        <v>418.40000000000003</v>
      </c>
      <c r="K425" s="305">
        <v>403.8</v>
      </c>
      <c r="L425" s="305">
        <v>386.7</v>
      </c>
      <c r="M425" s="305">
        <v>0.74453999999999998</v>
      </c>
      <c r="N425" s="1"/>
      <c r="O425" s="1"/>
    </row>
    <row r="426" spans="1:15" ht="12.75" customHeight="1">
      <c r="A426" s="30">
        <v>416</v>
      </c>
      <c r="B426" s="315" t="s">
        <v>515</v>
      </c>
      <c r="C426" s="305">
        <v>222.75</v>
      </c>
      <c r="D426" s="306">
        <v>223.1</v>
      </c>
      <c r="E426" s="306">
        <v>218.75</v>
      </c>
      <c r="F426" s="306">
        <v>214.75</v>
      </c>
      <c r="G426" s="306">
        <v>210.4</v>
      </c>
      <c r="H426" s="306">
        <v>227.1</v>
      </c>
      <c r="I426" s="306">
        <v>231.44999999999996</v>
      </c>
      <c r="J426" s="306">
        <v>235.45</v>
      </c>
      <c r="K426" s="305">
        <v>227.45</v>
      </c>
      <c r="L426" s="305">
        <v>219.1</v>
      </c>
      <c r="M426" s="305">
        <v>5.9481900000000003</v>
      </c>
      <c r="N426" s="1"/>
      <c r="O426" s="1"/>
    </row>
    <row r="427" spans="1:15" ht="12.75" customHeight="1">
      <c r="A427" s="30">
        <v>417</v>
      </c>
      <c r="B427" s="315" t="s">
        <v>508</v>
      </c>
      <c r="C427" s="305">
        <v>48.2</v>
      </c>
      <c r="D427" s="306">
        <v>48.583333333333336</v>
      </c>
      <c r="E427" s="306">
        <v>47.666666666666671</v>
      </c>
      <c r="F427" s="306">
        <v>47.133333333333333</v>
      </c>
      <c r="G427" s="306">
        <v>46.216666666666669</v>
      </c>
      <c r="H427" s="306">
        <v>49.116666666666674</v>
      </c>
      <c r="I427" s="306">
        <v>50.033333333333346</v>
      </c>
      <c r="J427" s="306">
        <v>50.566666666666677</v>
      </c>
      <c r="K427" s="305">
        <v>49.5</v>
      </c>
      <c r="L427" s="305">
        <v>48.05</v>
      </c>
      <c r="M427" s="305">
        <v>21.459710000000001</v>
      </c>
      <c r="N427" s="1"/>
      <c r="O427" s="1"/>
    </row>
    <row r="428" spans="1:15" ht="12.75" customHeight="1">
      <c r="A428" s="30">
        <v>418</v>
      </c>
      <c r="B428" s="315" t="s">
        <v>192</v>
      </c>
      <c r="C428" s="305">
        <v>2450.0500000000002</v>
      </c>
      <c r="D428" s="306">
        <v>2435.0333333333333</v>
      </c>
      <c r="E428" s="306">
        <v>2395.0666666666666</v>
      </c>
      <c r="F428" s="306">
        <v>2340.0833333333335</v>
      </c>
      <c r="G428" s="306">
        <v>2300.1166666666668</v>
      </c>
      <c r="H428" s="306">
        <v>2490.0166666666664</v>
      </c>
      <c r="I428" s="306">
        <v>2529.9833333333327</v>
      </c>
      <c r="J428" s="306">
        <v>2584.9666666666662</v>
      </c>
      <c r="K428" s="305">
        <v>2475</v>
      </c>
      <c r="L428" s="305">
        <v>2380.0500000000002</v>
      </c>
      <c r="M428" s="305">
        <v>6.7991700000000002</v>
      </c>
      <c r="N428" s="1"/>
      <c r="O428" s="1"/>
    </row>
    <row r="429" spans="1:15" ht="12.75" customHeight="1">
      <c r="A429" s="30">
        <v>419</v>
      </c>
      <c r="B429" s="315" t="s">
        <v>193</v>
      </c>
      <c r="C429" s="305">
        <v>1171.9000000000001</v>
      </c>
      <c r="D429" s="306">
        <v>1166.2666666666667</v>
      </c>
      <c r="E429" s="306">
        <v>1147.5333333333333</v>
      </c>
      <c r="F429" s="306">
        <v>1123.1666666666667</v>
      </c>
      <c r="G429" s="306">
        <v>1104.4333333333334</v>
      </c>
      <c r="H429" s="306">
        <v>1190.6333333333332</v>
      </c>
      <c r="I429" s="306">
        <v>1209.3666666666663</v>
      </c>
      <c r="J429" s="306">
        <v>1233.7333333333331</v>
      </c>
      <c r="K429" s="305">
        <v>1185</v>
      </c>
      <c r="L429" s="305">
        <v>1141.9000000000001</v>
      </c>
      <c r="M429" s="305">
        <v>8.3535900000000005</v>
      </c>
      <c r="N429" s="1"/>
      <c r="O429" s="1"/>
    </row>
    <row r="430" spans="1:15" ht="12.75" customHeight="1">
      <c r="A430" s="30">
        <v>420</v>
      </c>
      <c r="B430" s="315" t="s">
        <v>512</v>
      </c>
      <c r="C430" s="305">
        <v>328.55</v>
      </c>
      <c r="D430" s="306">
        <v>329.84999999999997</v>
      </c>
      <c r="E430" s="306">
        <v>325.69999999999993</v>
      </c>
      <c r="F430" s="306">
        <v>322.84999999999997</v>
      </c>
      <c r="G430" s="306">
        <v>318.69999999999993</v>
      </c>
      <c r="H430" s="306">
        <v>332.69999999999993</v>
      </c>
      <c r="I430" s="306">
        <v>336.84999999999991</v>
      </c>
      <c r="J430" s="306">
        <v>339.69999999999993</v>
      </c>
      <c r="K430" s="305">
        <v>334</v>
      </c>
      <c r="L430" s="305">
        <v>327</v>
      </c>
      <c r="M430" s="305">
        <v>4.0852500000000003</v>
      </c>
      <c r="N430" s="1"/>
      <c r="O430" s="1"/>
    </row>
    <row r="431" spans="1:15" ht="12.75" customHeight="1">
      <c r="A431" s="30">
        <v>421</v>
      </c>
      <c r="B431" s="315" t="s">
        <v>509</v>
      </c>
      <c r="C431" s="305">
        <v>90.05</v>
      </c>
      <c r="D431" s="306">
        <v>90.45</v>
      </c>
      <c r="E431" s="306">
        <v>89.100000000000009</v>
      </c>
      <c r="F431" s="306">
        <v>88.15</v>
      </c>
      <c r="G431" s="306">
        <v>86.800000000000011</v>
      </c>
      <c r="H431" s="306">
        <v>91.4</v>
      </c>
      <c r="I431" s="306">
        <v>92.75</v>
      </c>
      <c r="J431" s="306">
        <v>93.7</v>
      </c>
      <c r="K431" s="305">
        <v>91.8</v>
      </c>
      <c r="L431" s="305">
        <v>89.5</v>
      </c>
      <c r="M431" s="305">
        <v>0.67025999999999997</v>
      </c>
      <c r="N431" s="1"/>
      <c r="O431" s="1"/>
    </row>
    <row r="432" spans="1:15" ht="12.75" customHeight="1">
      <c r="A432" s="30">
        <v>422</v>
      </c>
      <c r="B432" s="315" t="s">
        <v>511</v>
      </c>
      <c r="C432" s="305">
        <v>171.45</v>
      </c>
      <c r="D432" s="306">
        <v>171.65</v>
      </c>
      <c r="E432" s="306">
        <v>168.3</v>
      </c>
      <c r="F432" s="306">
        <v>165.15</v>
      </c>
      <c r="G432" s="306">
        <v>161.80000000000001</v>
      </c>
      <c r="H432" s="306">
        <v>174.8</v>
      </c>
      <c r="I432" s="306">
        <v>178.14999999999998</v>
      </c>
      <c r="J432" s="306">
        <v>181.3</v>
      </c>
      <c r="K432" s="305">
        <v>175</v>
      </c>
      <c r="L432" s="305">
        <v>168.5</v>
      </c>
      <c r="M432" s="305">
        <v>8.5939300000000003</v>
      </c>
      <c r="N432" s="1"/>
      <c r="O432" s="1"/>
    </row>
    <row r="433" spans="1:15" ht="12.75" customHeight="1">
      <c r="A433" s="30">
        <v>423</v>
      </c>
      <c r="B433" s="315" t="s">
        <v>513</v>
      </c>
      <c r="C433" s="305">
        <v>451.5</v>
      </c>
      <c r="D433" s="306">
        <v>455.08333333333331</v>
      </c>
      <c r="E433" s="306">
        <v>445.11666666666662</v>
      </c>
      <c r="F433" s="306">
        <v>438.73333333333329</v>
      </c>
      <c r="G433" s="306">
        <v>428.76666666666659</v>
      </c>
      <c r="H433" s="306">
        <v>461.46666666666664</v>
      </c>
      <c r="I433" s="306">
        <v>471.43333333333334</v>
      </c>
      <c r="J433" s="306">
        <v>477.81666666666666</v>
      </c>
      <c r="K433" s="305">
        <v>465.05</v>
      </c>
      <c r="L433" s="305">
        <v>448.7</v>
      </c>
      <c r="M433" s="305">
        <v>1.07073</v>
      </c>
      <c r="N433" s="1"/>
      <c r="O433" s="1"/>
    </row>
    <row r="434" spans="1:15" ht="12.75" customHeight="1">
      <c r="A434" s="30">
        <v>424</v>
      </c>
      <c r="B434" s="315" t="s">
        <v>514</v>
      </c>
      <c r="C434" s="305">
        <v>440</v>
      </c>
      <c r="D434" s="306">
        <v>441.36666666666662</v>
      </c>
      <c r="E434" s="306">
        <v>434.23333333333323</v>
      </c>
      <c r="F434" s="306">
        <v>428.46666666666664</v>
      </c>
      <c r="G434" s="306">
        <v>421.33333333333326</v>
      </c>
      <c r="H434" s="306">
        <v>447.13333333333321</v>
      </c>
      <c r="I434" s="306">
        <v>454.26666666666654</v>
      </c>
      <c r="J434" s="306">
        <v>460.03333333333319</v>
      </c>
      <c r="K434" s="305">
        <v>448.5</v>
      </c>
      <c r="L434" s="305">
        <v>435.6</v>
      </c>
      <c r="M434" s="305">
        <v>2.76213</v>
      </c>
      <c r="N434" s="1"/>
      <c r="O434" s="1"/>
    </row>
    <row r="435" spans="1:15" ht="12.75" customHeight="1">
      <c r="A435" s="30">
        <v>425</v>
      </c>
      <c r="B435" s="315" t="s">
        <v>516</v>
      </c>
      <c r="C435" s="305">
        <v>1604.15</v>
      </c>
      <c r="D435" s="306">
        <v>1619.7166666666665</v>
      </c>
      <c r="E435" s="306">
        <v>1539.4333333333329</v>
      </c>
      <c r="F435" s="306">
        <v>1474.7166666666665</v>
      </c>
      <c r="G435" s="306">
        <v>1394.4333333333329</v>
      </c>
      <c r="H435" s="306">
        <v>1684.4333333333329</v>
      </c>
      <c r="I435" s="306">
        <v>1764.7166666666662</v>
      </c>
      <c r="J435" s="306">
        <v>1829.4333333333329</v>
      </c>
      <c r="K435" s="305">
        <v>1700</v>
      </c>
      <c r="L435" s="305">
        <v>1555</v>
      </c>
      <c r="M435" s="305">
        <v>2.8681199999999998</v>
      </c>
      <c r="N435" s="1"/>
      <c r="O435" s="1"/>
    </row>
    <row r="436" spans="1:15" ht="12.75" customHeight="1">
      <c r="A436" s="30">
        <v>426</v>
      </c>
      <c r="B436" s="315" t="s">
        <v>517</v>
      </c>
      <c r="C436" s="305">
        <v>736.55</v>
      </c>
      <c r="D436" s="306">
        <v>739.76666666666654</v>
      </c>
      <c r="E436" s="306">
        <v>728.3833333333331</v>
      </c>
      <c r="F436" s="306">
        <v>720.21666666666658</v>
      </c>
      <c r="G436" s="306">
        <v>708.83333333333314</v>
      </c>
      <c r="H436" s="306">
        <v>747.93333333333305</v>
      </c>
      <c r="I436" s="306">
        <v>759.31666666666649</v>
      </c>
      <c r="J436" s="306">
        <v>767.48333333333301</v>
      </c>
      <c r="K436" s="305">
        <v>751.15</v>
      </c>
      <c r="L436" s="305">
        <v>731.6</v>
      </c>
      <c r="M436" s="305">
        <v>0.78907000000000005</v>
      </c>
      <c r="N436" s="1"/>
      <c r="O436" s="1"/>
    </row>
    <row r="437" spans="1:15" ht="12.75" customHeight="1">
      <c r="A437" s="30">
        <v>427</v>
      </c>
      <c r="B437" s="315" t="s">
        <v>194</v>
      </c>
      <c r="C437" s="305">
        <v>888.3</v>
      </c>
      <c r="D437" s="306">
        <v>896.76666666666677</v>
      </c>
      <c r="E437" s="306">
        <v>878.03333333333353</v>
      </c>
      <c r="F437" s="306">
        <v>867.76666666666677</v>
      </c>
      <c r="G437" s="306">
        <v>849.03333333333353</v>
      </c>
      <c r="H437" s="306">
        <v>907.03333333333353</v>
      </c>
      <c r="I437" s="306">
        <v>925.76666666666688</v>
      </c>
      <c r="J437" s="306">
        <v>936.03333333333353</v>
      </c>
      <c r="K437" s="305">
        <v>915.5</v>
      </c>
      <c r="L437" s="305">
        <v>886.5</v>
      </c>
      <c r="M437" s="305">
        <v>35.416170000000001</v>
      </c>
      <c r="N437" s="1"/>
      <c r="O437" s="1"/>
    </row>
    <row r="438" spans="1:15" ht="12.75" customHeight="1">
      <c r="A438" s="30">
        <v>428</v>
      </c>
      <c r="B438" s="315" t="s">
        <v>518</v>
      </c>
      <c r="C438" s="305">
        <v>432.5</v>
      </c>
      <c r="D438" s="306">
        <v>434.8</v>
      </c>
      <c r="E438" s="306">
        <v>422.75</v>
      </c>
      <c r="F438" s="306">
        <v>413</v>
      </c>
      <c r="G438" s="306">
        <v>400.95</v>
      </c>
      <c r="H438" s="306">
        <v>444.55</v>
      </c>
      <c r="I438" s="306">
        <v>456.60000000000008</v>
      </c>
      <c r="J438" s="306">
        <v>466.35</v>
      </c>
      <c r="K438" s="305">
        <v>446.85</v>
      </c>
      <c r="L438" s="305">
        <v>425.05</v>
      </c>
      <c r="M438" s="305">
        <v>7.8799099999999997</v>
      </c>
      <c r="N438" s="1"/>
      <c r="O438" s="1"/>
    </row>
    <row r="439" spans="1:15" ht="12.75" customHeight="1">
      <c r="A439" s="30">
        <v>429</v>
      </c>
      <c r="B439" s="315" t="s">
        <v>195</v>
      </c>
      <c r="C439" s="305">
        <v>433.45</v>
      </c>
      <c r="D439" s="306">
        <v>430.26666666666665</v>
      </c>
      <c r="E439" s="306">
        <v>425.88333333333333</v>
      </c>
      <c r="F439" s="306">
        <v>418.31666666666666</v>
      </c>
      <c r="G439" s="306">
        <v>413.93333333333334</v>
      </c>
      <c r="H439" s="306">
        <v>437.83333333333331</v>
      </c>
      <c r="I439" s="306">
        <v>442.21666666666664</v>
      </c>
      <c r="J439" s="306">
        <v>449.7833333333333</v>
      </c>
      <c r="K439" s="305">
        <v>434.65</v>
      </c>
      <c r="L439" s="305">
        <v>422.7</v>
      </c>
      <c r="M439" s="305">
        <v>6.8646200000000004</v>
      </c>
      <c r="N439" s="1"/>
      <c r="O439" s="1"/>
    </row>
    <row r="440" spans="1:15" ht="12.75" customHeight="1">
      <c r="A440" s="30">
        <v>430</v>
      </c>
      <c r="B440" s="315" t="s">
        <v>519</v>
      </c>
      <c r="C440" s="305">
        <v>346.55</v>
      </c>
      <c r="D440" s="306">
        <v>344.26666666666671</v>
      </c>
      <c r="E440" s="306">
        <v>340.13333333333344</v>
      </c>
      <c r="F440" s="306">
        <v>333.71666666666675</v>
      </c>
      <c r="G440" s="306">
        <v>329.58333333333348</v>
      </c>
      <c r="H440" s="306">
        <v>350.68333333333339</v>
      </c>
      <c r="I440" s="306">
        <v>354.81666666666672</v>
      </c>
      <c r="J440" s="306">
        <v>361.23333333333335</v>
      </c>
      <c r="K440" s="305">
        <v>348.4</v>
      </c>
      <c r="L440" s="305">
        <v>337.85</v>
      </c>
      <c r="M440" s="305">
        <v>0.69518000000000002</v>
      </c>
      <c r="N440" s="1"/>
      <c r="O440" s="1"/>
    </row>
    <row r="441" spans="1:15" ht="12.75" customHeight="1">
      <c r="A441" s="30">
        <v>431</v>
      </c>
      <c r="B441" s="315" t="s">
        <v>520</v>
      </c>
      <c r="C441" s="305">
        <v>1821.45</v>
      </c>
      <c r="D441" s="306">
        <v>1815.4833333333333</v>
      </c>
      <c r="E441" s="306">
        <v>1795.9666666666667</v>
      </c>
      <c r="F441" s="306">
        <v>1770.4833333333333</v>
      </c>
      <c r="G441" s="306">
        <v>1750.9666666666667</v>
      </c>
      <c r="H441" s="306">
        <v>1840.9666666666667</v>
      </c>
      <c r="I441" s="306">
        <v>1860.4833333333336</v>
      </c>
      <c r="J441" s="306">
        <v>1885.9666666666667</v>
      </c>
      <c r="K441" s="305">
        <v>1835</v>
      </c>
      <c r="L441" s="305">
        <v>1790</v>
      </c>
      <c r="M441" s="305">
        <v>0.31691000000000003</v>
      </c>
      <c r="N441" s="1"/>
      <c r="O441" s="1"/>
    </row>
    <row r="442" spans="1:15" ht="12.75" customHeight="1">
      <c r="A442" s="30">
        <v>432</v>
      </c>
      <c r="B442" s="315" t="s">
        <v>521</v>
      </c>
      <c r="C442" s="305">
        <v>511.55</v>
      </c>
      <c r="D442" s="306">
        <v>513.55000000000007</v>
      </c>
      <c r="E442" s="306">
        <v>507.20000000000016</v>
      </c>
      <c r="F442" s="306">
        <v>502.85000000000008</v>
      </c>
      <c r="G442" s="306">
        <v>496.50000000000017</v>
      </c>
      <c r="H442" s="306">
        <v>517.90000000000009</v>
      </c>
      <c r="I442" s="306">
        <v>524.25</v>
      </c>
      <c r="J442" s="306">
        <v>528.60000000000014</v>
      </c>
      <c r="K442" s="305">
        <v>519.9</v>
      </c>
      <c r="L442" s="305">
        <v>509.2</v>
      </c>
      <c r="M442" s="305">
        <v>0.64349999999999996</v>
      </c>
      <c r="N442" s="1"/>
      <c r="O442" s="1"/>
    </row>
    <row r="443" spans="1:15" ht="12.75" customHeight="1">
      <c r="A443" s="30">
        <v>433</v>
      </c>
      <c r="B443" s="315" t="s">
        <v>522</v>
      </c>
      <c r="C443" s="305">
        <v>7.95</v>
      </c>
      <c r="D443" s="306">
        <v>8.0499999999999989</v>
      </c>
      <c r="E443" s="306">
        <v>7.6499999999999986</v>
      </c>
      <c r="F443" s="306">
        <v>7.35</v>
      </c>
      <c r="G443" s="306">
        <v>6.9499999999999993</v>
      </c>
      <c r="H443" s="306">
        <v>8.3499999999999979</v>
      </c>
      <c r="I443" s="306">
        <v>8.75</v>
      </c>
      <c r="J443" s="306">
        <v>9.0499999999999972</v>
      </c>
      <c r="K443" s="305">
        <v>8.4499999999999993</v>
      </c>
      <c r="L443" s="305">
        <v>7.75</v>
      </c>
      <c r="M443" s="305">
        <v>575.07075999999995</v>
      </c>
      <c r="N443" s="1"/>
      <c r="O443" s="1"/>
    </row>
    <row r="444" spans="1:15" ht="12.75" customHeight="1">
      <c r="A444" s="30">
        <v>434</v>
      </c>
      <c r="B444" s="315" t="s">
        <v>510</v>
      </c>
      <c r="C444" s="305">
        <v>326.5</v>
      </c>
      <c r="D444" s="306">
        <v>327.3</v>
      </c>
      <c r="E444" s="306">
        <v>323.3</v>
      </c>
      <c r="F444" s="306">
        <v>320.10000000000002</v>
      </c>
      <c r="G444" s="306">
        <v>316.10000000000002</v>
      </c>
      <c r="H444" s="306">
        <v>330.5</v>
      </c>
      <c r="I444" s="306">
        <v>334.5</v>
      </c>
      <c r="J444" s="306">
        <v>337.7</v>
      </c>
      <c r="K444" s="305">
        <v>331.3</v>
      </c>
      <c r="L444" s="305">
        <v>324.10000000000002</v>
      </c>
      <c r="M444" s="305">
        <v>1.81931</v>
      </c>
      <c r="N444" s="1"/>
      <c r="O444" s="1"/>
    </row>
    <row r="445" spans="1:15" ht="12.75" customHeight="1">
      <c r="A445" s="30">
        <v>435</v>
      </c>
      <c r="B445" s="315" t="s">
        <v>523</v>
      </c>
      <c r="C445" s="305">
        <v>1000.15</v>
      </c>
      <c r="D445" s="306">
        <v>1005.4333333333334</v>
      </c>
      <c r="E445" s="306">
        <v>979.86666666666679</v>
      </c>
      <c r="F445" s="306">
        <v>959.58333333333337</v>
      </c>
      <c r="G445" s="306">
        <v>934.01666666666677</v>
      </c>
      <c r="H445" s="306">
        <v>1025.7166666666667</v>
      </c>
      <c r="I445" s="306">
        <v>1051.2833333333333</v>
      </c>
      <c r="J445" s="306">
        <v>1071.5666666666668</v>
      </c>
      <c r="K445" s="305">
        <v>1031</v>
      </c>
      <c r="L445" s="305">
        <v>985.15</v>
      </c>
      <c r="M445" s="305">
        <v>1.3824399999999999</v>
      </c>
      <c r="N445" s="1"/>
      <c r="O445" s="1"/>
    </row>
    <row r="446" spans="1:15" ht="12.75" customHeight="1">
      <c r="A446" s="30">
        <v>436</v>
      </c>
      <c r="B446" s="315" t="s">
        <v>276</v>
      </c>
      <c r="C446" s="305">
        <v>559.70000000000005</v>
      </c>
      <c r="D446" s="306">
        <v>553.41666666666663</v>
      </c>
      <c r="E446" s="306">
        <v>541.33333333333326</v>
      </c>
      <c r="F446" s="306">
        <v>522.96666666666658</v>
      </c>
      <c r="G446" s="306">
        <v>510.88333333333321</v>
      </c>
      <c r="H446" s="306">
        <v>571.7833333333333</v>
      </c>
      <c r="I446" s="306">
        <v>583.86666666666656</v>
      </c>
      <c r="J446" s="306">
        <v>602.23333333333335</v>
      </c>
      <c r="K446" s="305">
        <v>565.5</v>
      </c>
      <c r="L446" s="305">
        <v>535.04999999999995</v>
      </c>
      <c r="M446" s="305">
        <v>2.9846900000000001</v>
      </c>
      <c r="N446" s="1"/>
      <c r="O446" s="1"/>
    </row>
    <row r="447" spans="1:15" ht="12.75" customHeight="1">
      <c r="A447" s="30">
        <v>437</v>
      </c>
      <c r="B447" s="315" t="s">
        <v>528</v>
      </c>
      <c r="C447" s="305">
        <v>1322.75</v>
      </c>
      <c r="D447" s="306">
        <v>1325.0833333333333</v>
      </c>
      <c r="E447" s="306">
        <v>1292.2666666666664</v>
      </c>
      <c r="F447" s="306">
        <v>1261.7833333333331</v>
      </c>
      <c r="G447" s="306">
        <v>1228.9666666666662</v>
      </c>
      <c r="H447" s="306">
        <v>1355.5666666666666</v>
      </c>
      <c r="I447" s="306">
        <v>1388.3833333333337</v>
      </c>
      <c r="J447" s="306">
        <v>1418.8666666666668</v>
      </c>
      <c r="K447" s="305">
        <v>1357.9</v>
      </c>
      <c r="L447" s="305">
        <v>1294.5999999999999</v>
      </c>
      <c r="M447" s="305">
        <v>3.5815600000000001</v>
      </c>
      <c r="N447" s="1"/>
      <c r="O447" s="1"/>
    </row>
    <row r="448" spans="1:15" ht="12.75" customHeight="1">
      <c r="A448" s="30">
        <v>438</v>
      </c>
      <c r="B448" s="315" t="s">
        <v>529</v>
      </c>
      <c r="C448" s="305">
        <v>9497.65</v>
      </c>
      <c r="D448" s="306">
        <v>9649.7666666666682</v>
      </c>
      <c r="E448" s="306">
        <v>9214.5333333333365</v>
      </c>
      <c r="F448" s="306">
        <v>8931.4166666666679</v>
      </c>
      <c r="G448" s="306">
        <v>8496.1833333333361</v>
      </c>
      <c r="H448" s="306">
        <v>9932.8833333333369</v>
      </c>
      <c r="I448" s="306">
        <v>10368.11666666667</v>
      </c>
      <c r="J448" s="306">
        <v>10651.233333333337</v>
      </c>
      <c r="K448" s="305">
        <v>10085</v>
      </c>
      <c r="L448" s="305">
        <v>9366.65</v>
      </c>
      <c r="M448" s="305">
        <v>3.6310000000000002E-2</v>
      </c>
      <c r="N448" s="1"/>
      <c r="O448" s="1"/>
    </row>
    <row r="449" spans="1:15" ht="12.75" customHeight="1">
      <c r="A449" s="30">
        <v>439</v>
      </c>
      <c r="B449" s="315" t="s">
        <v>196</v>
      </c>
      <c r="C449" s="305">
        <v>949.95</v>
      </c>
      <c r="D449" s="306">
        <v>950.5</v>
      </c>
      <c r="E449" s="306">
        <v>942</v>
      </c>
      <c r="F449" s="306">
        <v>934.05</v>
      </c>
      <c r="G449" s="306">
        <v>925.55</v>
      </c>
      <c r="H449" s="306">
        <v>958.45</v>
      </c>
      <c r="I449" s="306">
        <v>966.95</v>
      </c>
      <c r="J449" s="306">
        <v>974.90000000000009</v>
      </c>
      <c r="K449" s="305">
        <v>959</v>
      </c>
      <c r="L449" s="305">
        <v>942.55</v>
      </c>
      <c r="M449" s="305">
        <v>11.00892</v>
      </c>
      <c r="N449" s="1"/>
      <c r="O449" s="1"/>
    </row>
    <row r="450" spans="1:15" ht="12.75" customHeight="1">
      <c r="A450" s="30">
        <v>440</v>
      </c>
      <c r="B450" s="315" t="s">
        <v>530</v>
      </c>
      <c r="C450" s="305">
        <v>203.05</v>
      </c>
      <c r="D450" s="306">
        <v>201.16666666666666</v>
      </c>
      <c r="E450" s="306">
        <v>198.43333333333331</v>
      </c>
      <c r="F450" s="306">
        <v>193.81666666666666</v>
      </c>
      <c r="G450" s="306">
        <v>191.08333333333331</v>
      </c>
      <c r="H450" s="306">
        <v>205.7833333333333</v>
      </c>
      <c r="I450" s="306">
        <v>208.51666666666665</v>
      </c>
      <c r="J450" s="306">
        <v>213.1333333333333</v>
      </c>
      <c r="K450" s="305">
        <v>203.9</v>
      </c>
      <c r="L450" s="305">
        <v>196.55</v>
      </c>
      <c r="M450" s="305">
        <v>11.01736</v>
      </c>
      <c r="N450" s="1"/>
      <c r="O450" s="1"/>
    </row>
    <row r="451" spans="1:15" ht="12.75" customHeight="1">
      <c r="A451" s="30">
        <v>441</v>
      </c>
      <c r="B451" s="315" t="s">
        <v>531</v>
      </c>
      <c r="C451" s="305">
        <v>1004.7</v>
      </c>
      <c r="D451" s="306">
        <v>1000.3000000000001</v>
      </c>
      <c r="E451" s="306">
        <v>985.60000000000014</v>
      </c>
      <c r="F451" s="306">
        <v>966.50000000000011</v>
      </c>
      <c r="G451" s="306">
        <v>951.80000000000018</v>
      </c>
      <c r="H451" s="306">
        <v>1019.4000000000001</v>
      </c>
      <c r="I451" s="306">
        <v>1034.1000000000001</v>
      </c>
      <c r="J451" s="306">
        <v>1053.2</v>
      </c>
      <c r="K451" s="305">
        <v>1015</v>
      </c>
      <c r="L451" s="305">
        <v>981.2</v>
      </c>
      <c r="M451" s="305">
        <v>6.3975600000000004</v>
      </c>
      <c r="N451" s="1"/>
      <c r="O451" s="1"/>
    </row>
    <row r="452" spans="1:15" ht="12.75" customHeight="1">
      <c r="A452" s="30">
        <v>442</v>
      </c>
      <c r="B452" s="315" t="s">
        <v>197</v>
      </c>
      <c r="C452" s="305">
        <v>750.15</v>
      </c>
      <c r="D452" s="306">
        <v>744.08333333333337</v>
      </c>
      <c r="E452" s="306">
        <v>735.16666666666674</v>
      </c>
      <c r="F452" s="306">
        <v>720.18333333333339</v>
      </c>
      <c r="G452" s="306">
        <v>711.26666666666677</v>
      </c>
      <c r="H452" s="306">
        <v>759.06666666666672</v>
      </c>
      <c r="I452" s="306">
        <v>767.98333333333346</v>
      </c>
      <c r="J452" s="306">
        <v>782.9666666666667</v>
      </c>
      <c r="K452" s="305">
        <v>753</v>
      </c>
      <c r="L452" s="305">
        <v>729.1</v>
      </c>
      <c r="M452" s="305">
        <v>11.456490000000001</v>
      </c>
      <c r="N452" s="1"/>
      <c r="O452" s="1"/>
    </row>
    <row r="453" spans="1:15" ht="12.75" customHeight="1">
      <c r="A453" s="30">
        <v>443</v>
      </c>
      <c r="B453" s="315" t="s">
        <v>277</v>
      </c>
      <c r="C453" s="305">
        <v>8076.7</v>
      </c>
      <c r="D453" s="306">
        <v>8201.8333333333339</v>
      </c>
      <c r="E453" s="306">
        <v>7889.8666666666686</v>
      </c>
      <c r="F453" s="306">
        <v>7703.0333333333347</v>
      </c>
      <c r="G453" s="306">
        <v>7391.0666666666693</v>
      </c>
      <c r="H453" s="306">
        <v>8388.6666666666679</v>
      </c>
      <c r="I453" s="306">
        <v>8700.6333333333314</v>
      </c>
      <c r="J453" s="306">
        <v>8887.4666666666672</v>
      </c>
      <c r="K453" s="305">
        <v>8513.7999999999993</v>
      </c>
      <c r="L453" s="305">
        <v>8015</v>
      </c>
      <c r="M453" s="305">
        <v>5.5582200000000004</v>
      </c>
      <c r="N453" s="1"/>
      <c r="O453" s="1"/>
    </row>
    <row r="454" spans="1:15" ht="12.75" customHeight="1">
      <c r="A454" s="30">
        <v>444</v>
      </c>
      <c r="B454" s="315" t="s">
        <v>198</v>
      </c>
      <c r="C454" s="305">
        <v>442.4</v>
      </c>
      <c r="D454" s="306">
        <v>441.2</v>
      </c>
      <c r="E454" s="306">
        <v>437.2</v>
      </c>
      <c r="F454" s="306">
        <v>432</v>
      </c>
      <c r="G454" s="306">
        <v>428</v>
      </c>
      <c r="H454" s="306">
        <v>446.4</v>
      </c>
      <c r="I454" s="306">
        <v>450.4</v>
      </c>
      <c r="J454" s="306">
        <v>455.59999999999997</v>
      </c>
      <c r="K454" s="305">
        <v>445.2</v>
      </c>
      <c r="L454" s="305">
        <v>436</v>
      </c>
      <c r="M454" s="305">
        <v>185.00265999999999</v>
      </c>
      <c r="N454" s="1"/>
      <c r="O454" s="1"/>
    </row>
    <row r="455" spans="1:15" ht="12.75" customHeight="1">
      <c r="A455" s="30">
        <v>445</v>
      </c>
      <c r="B455" s="315" t="s">
        <v>532</v>
      </c>
      <c r="C455" s="305">
        <v>213.45</v>
      </c>
      <c r="D455" s="306">
        <v>212.96666666666667</v>
      </c>
      <c r="E455" s="306">
        <v>210.73333333333335</v>
      </c>
      <c r="F455" s="306">
        <v>208.01666666666668</v>
      </c>
      <c r="G455" s="306">
        <v>205.78333333333336</v>
      </c>
      <c r="H455" s="306">
        <v>215.68333333333334</v>
      </c>
      <c r="I455" s="306">
        <v>217.91666666666663</v>
      </c>
      <c r="J455" s="306">
        <v>220.63333333333333</v>
      </c>
      <c r="K455" s="305">
        <v>215.2</v>
      </c>
      <c r="L455" s="305">
        <v>210.25</v>
      </c>
      <c r="M455" s="305">
        <v>20.803850000000001</v>
      </c>
      <c r="N455" s="1"/>
      <c r="O455" s="1"/>
    </row>
    <row r="456" spans="1:15" ht="12.75" customHeight="1">
      <c r="A456" s="30">
        <v>446</v>
      </c>
      <c r="B456" s="315" t="s">
        <v>199</v>
      </c>
      <c r="C456" s="305">
        <v>233.25</v>
      </c>
      <c r="D456" s="306">
        <v>231.38333333333333</v>
      </c>
      <c r="E456" s="306">
        <v>228.86666666666665</v>
      </c>
      <c r="F456" s="306">
        <v>224.48333333333332</v>
      </c>
      <c r="G456" s="306">
        <v>221.96666666666664</v>
      </c>
      <c r="H456" s="306">
        <v>235.76666666666665</v>
      </c>
      <c r="I456" s="306">
        <v>238.2833333333333</v>
      </c>
      <c r="J456" s="306">
        <v>242.66666666666666</v>
      </c>
      <c r="K456" s="305">
        <v>233.9</v>
      </c>
      <c r="L456" s="305">
        <v>227</v>
      </c>
      <c r="M456" s="305">
        <v>196.74867</v>
      </c>
      <c r="N456" s="1"/>
      <c r="O456" s="1"/>
    </row>
    <row r="457" spans="1:15" ht="12.75" customHeight="1">
      <c r="A457" s="30">
        <v>447</v>
      </c>
      <c r="B457" s="315" t="s">
        <v>200</v>
      </c>
      <c r="C457" s="305">
        <v>1047.45</v>
      </c>
      <c r="D457" s="306">
        <v>1051.5833333333333</v>
      </c>
      <c r="E457" s="306">
        <v>1039.3666666666666</v>
      </c>
      <c r="F457" s="306">
        <v>1031.2833333333333</v>
      </c>
      <c r="G457" s="306">
        <v>1019.0666666666666</v>
      </c>
      <c r="H457" s="306">
        <v>1059.6666666666665</v>
      </c>
      <c r="I457" s="306">
        <v>1071.8833333333332</v>
      </c>
      <c r="J457" s="306">
        <v>1079.9666666666665</v>
      </c>
      <c r="K457" s="305">
        <v>1063.8</v>
      </c>
      <c r="L457" s="305">
        <v>1043.5</v>
      </c>
      <c r="M457" s="305">
        <v>72.701589999999996</v>
      </c>
      <c r="N457" s="1"/>
      <c r="O457" s="1"/>
    </row>
    <row r="458" spans="1:15" ht="12.75" customHeight="1">
      <c r="A458" s="30">
        <v>448</v>
      </c>
      <c r="B458" s="315" t="s">
        <v>845</v>
      </c>
      <c r="C458" s="305">
        <v>663.3</v>
      </c>
      <c r="D458" s="306">
        <v>664.76666666666665</v>
      </c>
      <c r="E458" s="306">
        <v>654.5333333333333</v>
      </c>
      <c r="F458" s="306">
        <v>645.76666666666665</v>
      </c>
      <c r="G458" s="306">
        <v>635.5333333333333</v>
      </c>
      <c r="H458" s="306">
        <v>673.5333333333333</v>
      </c>
      <c r="I458" s="306">
        <v>683.76666666666665</v>
      </c>
      <c r="J458" s="306">
        <v>692.5333333333333</v>
      </c>
      <c r="K458" s="305">
        <v>675</v>
      </c>
      <c r="L458" s="305">
        <v>656</v>
      </c>
      <c r="M458" s="305">
        <v>0.29743000000000003</v>
      </c>
      <c r="N458" s="1"/>
      <c r="O458" s="1"/>
    </row>
    <row r="459" spans="1:15" ht="12.75" customHeight="1">
      <c r="A459" s="30">
        <v>449</v>
      </c>
      <c r="B459" s="315" t="s">
        <v>524</v>
      </c>
      <c r="C459" s="305">
        <v>1580.65</v>
      </c>
      <c r="D459" s="306">
        <v>1586.0833333333333</v>
      </c>
      <c r="E459" s="306">
        <v>1564.6166666666666</v>
      </c>
      <c r="F459" s="306">
        <v>1548.5833333333333</v>
      </c>
      <c r="G459" s="306">
        <v>1527.1166666666666</v>
      </c>
      <c r="H459" s="306">
        <v>1602.1166666666666</v>
      </c>
      <c r="I459" s="306">
        <v>1623.5833333333333</v>
      </c>
      <c r="J459" s="306">
        <v>1639.6166666666666</v>
      </c>
      <c r="K459" s="305">
        <v>1607.55</v>
      </c>
      <c r="L459" s="305">
        <v>1570.05</v>
      </c>
      <c r="M459" s="305">
        <v>0.25930999999999998</v>
      </c>
      <c r="N459" s="1"/>
      <c r="O459" s="1"/>
    </row>
    <row r="460" spans="1:15" ht="12.75" customHeight="1">
      <c r="A460" s="30">
        <v>450</v>
      </c>
      <c r="B460" s="315" t="s">
        <v>525</v>
      </c>
      <c r="C460" s="305">
        <v>573.35</v>
      </c>
      <c r="D460" s="306">
        <v>576.85</v>
      </c>
      <c r="E460" s="306">
        <v>547.5</v>
      </c>
      <c r="F460" s="306">
        <v>521.65</v>
      </c>
      <c r="G460" s="306">
        <v>492.29999999999995</v>
      </c>
      <c r="H460" s="306">
        <v>602.70000000000005</v>
      </c>
      <c r="I460" s="306">
        <v>632.05000000000018</v>
      </c>
      <c r="J460" s="306">
        <v>657.90000000000009</v>
      </c>
      <c r="K460" s="305">
        <v>606.20000000000005</v>
      </c>
      <c r="L460" s="305">
        <v>551</v>
      </c>
      <c r="M460" s="305">
        <v>1.0366500000000001</v>
      </c>
      <c r="N460" s="1"/>
      <c r="O460" s="1"/>
    </row>
    <row r="461" spans="1:15" ht="12.75" customHeight="1">
      <c r="A461" s="30">
        <v>451</v>
      </c>
      <c r="B461" s="315" t="s">
        <v>201</v>
      </c>
      <c r="C461" s="305">
        <v>3375.25</v>
      </c>
      <c r="D461" s="306">
        <v>3349.4</v>
      </c>
      <c r="E461" s="306">
        <v>3312.2000000000003</v>
      </c>
      <c r="F461" s="306">
        <v>3249.15</v>
      </c>
      <c r="G461" s="306">
        <v>3211.9500000000003</v>
      </c>
      <c r="H461" s="306">
        <v>3412.4500000000003</v>
      </c>
      <c r="I461" s="306">
        <v>3449.65</v>
      </c>
      <c r="J461" s="306">
        <v>3512.7000000000003</v>
      </c>
      <c r="K461" s="305">
        <v>3386.6</v>
      </c>
      <c r="L461" s="305">
        <v>3286.35</v>
      </c>
      <c r="M461" s="305">
        <v>20.94624</v>
      </c>
      <c r="N461" s="1"/>
      <c r="O461" s="1"/>
    </row>
    <row r="462" spans="1:15" ht="12.75" customHeight="1">
      <c r="A462" s="30">
        <v>452</v>
      </c>
      <c r="B462" s="315" t="s">
        <v>533</v>
      </c>
      <c r="C462" s="305">
        <v>3162.45</v>
      </c>
      <c r="D462" s="306">
        <v>3191.4166666666665</v>
      </c>
      <c r="E462" s="306">
        <v>3108.0333333333328</v>
      </c>
      <c r="F462" s="306">
        <v>3053.6166666666663</v>
      </c>
      <c r="G462" s="306">
        <v>2970.2333333333327</v>
      </c>
      <c r="H462" s="306">
        <v>3245.833333333333</v>
      </c>
      <c r="I462" s="306">
        <v>3329.2166666666672</v>
      </c>
      <c r="J462" s="306">
        <v>3383.6333333333332</v>
      </c>
      <c r="K462" s="305">
        <v>3274.8</v>
      </c>
      <c r="L462" s="305">
        <v>3137</v>
      </c>
      <c r="M462" s="305">
        <v>0.80456000000000005</v>
      </c>
      <c r="N462" s="1"/>
      <c r="O462" s="1"/>
    </row>
    <row r="463" spans="1:15" ht="12.75" customHeight="1">
      <c r="A463" s="30">
        <v>453</v>
      </c>
      <c r="B463" s="315" t="s">
        <v>202</v>
      </c>
      <c r="C463" s="305">
        <v>1164</v>
      </c>
      <c r="D463" s="306">
        <v>1156.6499999999999</v>
      </c>
      <c r="E463" s="306">
        <v>1142.7999999999997</v>
      </c>
      <c r="F463" s="306">
        <v>1121.5999999999999</v>
      </c>
      <c r="G463" s="306">
        <v>1107.7499999999998</v>
      </c>
      <c r="H463" s="306">
        <v>1177.8499999999997</v>
      </c>
      <c r="I463" s="306">
        <v>1191.6999999999996</v>
      </c>
      <c r="J463" s="306">
        <v>1212.8999999999996</v>
      </c>
      <c r="K463" s="305">
        <v>1170.5</v>
      </c>
      <c r="L463" s="305">
        <v>1135.45</v>
      </c>
      <c r="M463" s="305">
        <v>24.697710000000001</v>
      </c>
      <c r="N463" s="1"/>
      <c r="O463" s="1"/>
    </row>
    <row r="464" spans="1:15" ht="12.75" customHeight="1">
      <c r="A464" s="30">
        <v>454</v>
      </c>
      <c r="B464" s="315" t="s">
        <v>535</v>
      </c>
      <c r="C464" s="305">
        <v>2003.4</v>
      </c>
      <c r="D464" s="306">
        <v>2002.1333333333332</v>
      </c>
      <c r="E464" s="306">
        <v>1966.2666666666664</v>
      </c>
      <c r="F464" s="306">
        <v>1929.1333333333332</v>
      </c>
      <c r="G464" s="306">
        <v>1893.2666666666664</v>
      </c>
      <c r="H464" s="306">
        <v>2039.2666666666664</v>
      </c>
      <c r="I464" s="306">
        <v>2075.1333333333332</v>
      </c>
      <c r="J464" s="306">
        <v>2112.2666666666664</v>
      </c>
      <c r="K464" s="305">
        <v>2038</v>
      </c>
      <c r="L464" s="305">
        <v>1965</v>
      </c>
      <c r="M464" s="305">
        <v>0.25827</v>
      </c>
      <c r="N464" s="1"/>
      <c r="O464" s="1"/>
    </row>
    <row r="465" spans="1:15" ht="12.75" customHeight="1">
      <c r="A465" s="30">
        <v>455</v>
      </c>
      <c r="B465" s="315" t="s">
        <v>536</v>
      </c>
      <c r="C465" s="305">
        <v>666.9</v>
      </c>
      <c r="D465" s="306">
        <v>676.2833333333333</v>
      </c>
      <c r="E465" s="306">
        <v>653.61666666666656</v>
      </c>
      <c r="F465" s="306">
        <v>640.33333333333326</v>
      </c>
      <c r="G465" s="306">
        <v>617.66666666666652</v>
      </c>
      <c r="H465" s="306">
        <v>689.56666666666661</v>
      </c>
      <c r="I465" s="306">
        <v>712.23333333333335</v>
      </c>
      <c r="J465" s="306">
        <v>725.51666666666665</v>
      </c>
      <c r="K465" s="305">
        <v>698.95</v>
      </c>
      <c r="L465" s="305">
        <v>663</v>
      </c>
      <c r="M465" s="305">
        <v>0.61973</v>
      </c>
      <c r="N465" s="1"/>
      <c r="O465" s="1"/>
    </row>
    <row r="466" spans="1:15" ht="12.75" customHeight="1">
      <c r="A466" s="30">
        <v>456</v>
      </c>
      <c r="B466" s="315" t="s">
        <v>540</v>
      </c>
      <c r="C466" s="305">
        <v>1600.4</v>
      </c>
      <c r="D466" s="306">
        <v>1611.8</v>
      </c>
      <c r="E466" s="306">
        <v>1578.6</v>
      </c>
      <c r="F466" s="306">
        <v>1556.8</v>
      </c>
      <c r="G466" s="306">
        <v>1523.6</v>
      </c>
      <c r="H466" s="306">
        <v>1633.6</v>
      </c>
      <c r="I466" s="306">
        <v>1666.8000000000002</v>
      </c>
      <c r="J466" s="306">
        <v>1688.6</v>
      </c>
      <c r="K466" s="305">
        <v>1645</v>
      </c>
      <c r="L466" s="305">
        <v>1590</v>
      </c>
      <c r="M466" s="305">
        <v>0.71984999999999999</v>
      </c>
      <c r="N466" s="1"/>
      <c r="O466" s="1"/>
    </row>
    <row r="467" spans="1:15" ht="12.75" customHeight="1">
      <c r="A467" s="30">
        <v>457</v>
      </c>
      <c r="B467" s="315" t="s">
        <v>537</v>
      </c>
      <c r="C467" s="305">
        <v>2156.75</v>
      </c>
      <c r="D467" s="306">
        <v>2174.5833333333335</v>
      </c>
      <c r="E467" s="306">
        <v>2094.166666666667</v>
      </c>
      <c r="F467" s="306">
        <v>2031.5833333333335</v>
      </c>
      <c r="G467" s="306">
        <v>1951.166666666667</v>
      </c>
      <c r="H467" s="306">
        <v>2237.166666666667</v>
      </c>
      <c r="I467" s="306">
        <v>2317.5833333333339</v>
      </c>
      <c r="J467" s="306">
        <v>2380.166666666667</v>
      </c>
      <c r="K467" s="305">
        <v>2255</v>
      </c>
      <c r="L467" s="305">
        <v>2112</v>
      </c>
      <c r="M467" s="305">
        <v>5.3357799999999997</v>
      </c>
      <c r="N467" s="1"/>
      <c r="O467" s="1"/>
    </row>
    <row r="468" spans="1:15" ht="12.75" customHeight="1">
      <c r="A468" s="30">
        <v>458</v>
      </c>
      <c r="B468" s="315" t="s">
        <v>203</v>
      </c>
      <c r="C468" s="305">
        <v>2255.9</v>
      </c>
      <c r="D468" s="306">
        <v>2226.6333333333332</v>
      </c>
      <c r="E468" s="306">
        <v>2193.2666666666664</v>
      </c>
      <c r="F468" s="306">
        <v>2130.6333333333332</v>
      </c>
      <c r="G468" s="306">
        <v>2097.2666666666664</v>
      </c>
      <c r="H468" s="306">
        <v>2289.2666666666664</v>
      </c>
      <c r="I468" s="306">
        <v>2322.6333333333332</v>
      </c>
      <c r="J468" s="306">
        <v>2385.2666666666664</v>
      </c>
      <c r="K468" s="305">
        <v>2260</v>
      </c>
      <c r="L468" s="305">
        <v>2164</v>
      </c>
      <c r="M468" s="305">
        <v>16.914349999999999</v>
      </c>
      <c r="N468" s="1"/>
      <c r="O468" s="1"/>
    </row>
    <row r="469" spans="1:15" ht="12.75" customHeight="1">
      <c r="A469" s="30">
        <v>459</v>
      </c>
      <c r="B469" s="315" t="s">
        <v>204</v>
      </c>
      <c r="C469" s="305">
        <v>2885.25</v>
      </c>
      <c r="D469" s="306">
        <v>2905.9</v>
      </c>
      <c r="E469" s="306">
        <v>2856.9</v>
      </c>
      <c r="F469" s="306">
        <v>2828.55</v>
      </c>
      <c r="G469" s="306">
        <v>2779.55</v>
      </c>
      <c r="H469" s="306">
        <v>2934.25</v>
      </c>
      <c r="I469" s="306">
        <v>2983.25</v>
      </c>
      <c r="J469" s="306">
        <v>3011.6</v>
      </c>
      <c r="K469" s="305">
        <v>2954.9</v>
      </c>
      <c r="L469" s="305">
        <v>2877.55</v>
      </c>
      <c r="M469" s="305">
        <v>2.3951899999999999</v>
      </c>
      <c r="N469" s="1"/>
      <c r="O469" s="1"/>
    </row>
    <row r="470" spans="1:15" ht="12.75" customHeight="1">
      <c r="A470" s="30">
        <v>460</v>
      </c>
      <c r="B470" s="315" t="s">
        <v>205</v>
      </c>
      <c r="C470" s="305">
        <v>444.45</v>
      </c>
      <c r="D470" s="306">
        <v>442.84999999999997</v>
      </c>
      <c r="E470" s="306">
        <v>431.74999999999994</v>
      </c>
      <c r="F470" s="306">
        <v>419.04999999999995</v>
      </c>
      <c r="G470" s="306">
        <v>407.94999999999993</v>
      </c>
      <c r="H470" s="306">
        <v>455.54999999999995</v>
      </c>
      <c r="I470" s="306">
        <v>466.65</v>
      </c>
      <c r="J470" s="306">
        <v>479.34999999999997</v>
      </c>
      <c r="K470" s="305">
        <v>453.95</v>
      </c>
      <c r="L470" s="305">
        <v>430.15</v>
      </c>
      <c r="M470" s="305">
        <v>5.4819599999999999</v>
      </c>
      <c r="N470" s="1"/>
      <c r="O470" s="1"/>
    </row>
    <row r="471" spans="1:15" ht="12.75" customHeight="1">
      <c r="A471" s="30">
        <v>461</v>
      </c>
      <c r="B471" s="315" t="s">
        <v>206</v>
      </c>
      <c r="C471" s="305">
        <v>1118.9000000000001</v>
      </c>
      <c r="D471" s="306">
        <v>1106.3666666666668</v>
      </c>
      <c r="E471" s="306">
        <v>1089.5333333333335</v>
      </c>
      <c r="F471" s="306">
        <v>1060.1666666666667</v>
      </c>
      <c r="G471" s="306">
        <v>1043.3333333333335</v>
      </c>
      <c r="H471" s="306">
        <v>1135.7333333333336</v>
      </c>
      <c r="I471" s="306">
        <v>1152.5666666666666</v>
      </c>
      <c r="J471" s="306">
        <v>1181.9333333333336</v>
      </c>
      <c r="K471" s="305">
        <v>1123.2</v>
      </c>
      <c r="L471" s="305">
        <v>1077</v>
      </c>
      <c r="M471" s="305">
        <v>5.4783600000000003</v>
      </c>
      <c r="N471" s="1"/>
      <c r="O471" s="1"/>
    </row>
    <row r="472" spans="1:15" ht="12.75" customHeight="1">
      <c r="A472" s="30">
        <v>462</v>
      </c>
      <c r="B472" s="315" t="s">
        <v>538</v>
      </c>
      <c r="C472" s="305">
        <v>48.05</v>
      </c>
      <c r="D472" s="306">
        <v>47.4</v>
      </c>
      <c r="E472" s="306">
        <v>46.75</v>
      </c>
      <c r="F472" s="306">
        <v>45.45</v>
      </c>
      <c r="G472" s="306">
        <v>44.800000000000004</v>
      </c>
      <c r="H472" s="306">
        <v>48.699999999999996</v>
      </c>
      <c r="I472" s="306">
        <v>49.349999999999987</v>
      </c>
      <c r="J472" s="306">
        <v>50.649999999999991</v>
      </c>
      <c r="K472" s="305">
        <v>48.05</v>
      </c>
      <c r="L472" s="305">
        <v>46.1</v>
      </c>
      <c r="M472" s="305">
        <v>46.653680000000001</v>
      </c>
      <c r="N472" s="1"/>
      <c r="O472" s="1"/>
    </row>
    <row r="473" spans="1:15" ht="12.75" customHeight="1">
      <c r="A473" s="30">
        <v>463</v>
      </c>
      <c r="B473" s="315" t="s">
        <v>539</v>
      </c>
      <c r="C473" s="305">
        <v>175.6</v>
      </c>
      <c r="D473" s="306">
        <v>175.06666666666669</v>
      </c>
      <c r="E473" s="306">
        <v>173.08333333333337</v>
      </c>
      <c r="F473" s="306">
        <v>170.56666666666669</v>
      </c>
      <c r="G473" s="306">
        <v>168.58333333333337</v>
      </c>
      <c r="H473" s="306">
        <v>177.58333333333337</v>
      </c>
      <c r="I473" s="306">
        <v>179.56666666666666</v>
      </c>
      <c r="J473" s="306">
        <v>182.08333333333337</v>
      </c>
      <c r="K473" s="305">
        <v>177.05</v>
      </c>
      <c r="L473" s="305">
        <v>172.55</v>
      </c>
      <c r="M473" s="305">
        <v>2.6769400000000001</v>
      </c>
      <c r="N473" s="1"/>
      <c r="O473" s="1"/>
    </row>
    <row r="474" spans="1:15" ht="12.75" customHeight="1">
      <c r="A474" s="30">
        <v>464</v>
      </c>
      <c r="B474" s="315" t="s">
        <v>526</v>
      </c>
      <c r="C474" s="305">
        <v>833.95</v>
      </c>
      <c r="D474" s="306">
        <v>837.30000000000007</v>
      </c>
      <c r="E474" s="306">
        <v>819.65000000000009</v>
      </c>
      <c r="F474" s="306">
        <v>805.35</v>
      </c>
      <c r="G474" s="306">
        <v>787.7</v>
      </c>
      <c r="H474" s="306">
        <v>851.60000000000014</v>
      </c>
      <c r="I474" s="306">
        <v>869.25</v>
      </c>
      <c r="J474" s="306">
        <v>883.55000000000018</v>
      </c>
      <c r="K474" s="305">
        <v>854.95</v>
      </c>
      <c r="L474" s="305">
        <v>823</v>
      </c>
      <c r="M474" s="305">
        <v>5.6842100000000002</v>
      </c>
      <c r="N474" s="1"/>
      <c r="O474" s="1"/>
    </row>
    <row r="475" spans="1:15" ht="12.75" customHeight="1">
      <c r="A475" s="30">
        <v>465</v>
      </c>
      <c r="B475" s="315" t="s">
        <v>846</v>
      </c>
      <c r="C475" s="305">
        <v>121.15</v>
      </c>
      <c r="D475" s="306">
        <v>122.16666666666667</v>
      </c>
      <c r="E475" s="306">
        <v>118.33333333333334</v>
      </c>
      <c r="F475" s="306">
        <v>115.51666666666667</v>
      </c>
      <c r="G475" s="306">
        <v>111.68333333333334</v>
      </c>
      <c r="H475" s="306">
        <v>124.98333333333335</v>
      </c>
      <c r="I475" s="306">
        <v>128.81666666666669</v>
      </c>
      <c r="J475" s="306">
        <v>131.63333333333335</v>
      </c>
      <c r="K475" s="305">
        <v>126</v>
      </c>
      <c r="L475" s="305">
        <v>119.35</v>
      </c>
      <c r="M475" s="305">
        <v>34.979939999999999</v>
      </c>
      <c r="N475" s="1"/>
      <c r="O475" s="1"/>
    </row>
    <row r="476" spans="1:15" ht="12.75" customHeight="1">
      <c r="A476" s="30">
        <v>466</v>
      </c>
      <c r="B476" s="315" t="s">
        <v>527</v>
      </c>
      <c r="C476" s="305">
        <v>40.25</v>
      </c>
      <c r="D476" s="306">
        <v>40.133333333333333</v>
      </c>
      <c r="E476" s="306">
        <v>39.416666666666664</v>
      </c>
      <c r="F476" s="306">
        <v>38.583333333333329</v>
      </c>
      <c r="G476" s="306">
        <v>37.86666666666666</v>
      </c>
      <c r="H476" s="306">
        <v>40.966666666666669</v>
      </c>
      <c r="I476" s="306">
        <v>41.683333333333337</v>
      </c>
      <c r="J476" s="306">
        <v>42.516666666666673</v>
      </c>
      <c r="K476" s="305">
        <v>40.85</v>
      </c>
      <c r="L476" s="305">
        <v>39.299999999999997</v>
      </c>
      <c r="M476" s="305">
        <v>73.895709999999994</v>
      </c>
      <c r="N476" s="1"/>
      <c r="O476" s="1"/>
    </row>
    <row r="477" spans="1:15" ht="12.75" customHeight="1">
      <c r="A477" s="30">
        <v>467</v>
      </c>
      <c r="B477" s="315" t="s">
        <v>207</v>
      </c>
      <c r="C477" s="305">
        <v>739.65</v>
      </c>
      <c r="D477" s="306">
        <v>737.38333333333333</v>
      </c>
      <c r="E477" s="306">
        <v>732.26666666666665</v>
      </c>
      <c r="F477" s="306">
        <v>724.88333333333333</v>
      </c>
      <c r="G477" s="306">
        <v>719.76666666666665</v>
      </c>
      <c r="H477" s="306">
        <v>744.76666666666665</v>
      </c>
      <c r="I477" s="306">
        <v>749.88333333333321</v>
      </c>
      <c r="J477" s="306">
        <v>757.26666666666665</v>
      </c>
      <c r="K477" s="305">
        <v>742.5</v>
      </c>
      <c r="L477" s="305">
        <v>730</v>
      </c>
      <c r="M477" s="305">
        <v>10.808490000000001</v>
      </c>
      <c r="N477" s="1"/>
      <c r="O477" s="1"/>
    </row>
    <row r="478" spans="1:15" ht="12.75" customHeight="1">
      <c r="A478" s="30">
        <v>468</v>
      </c>
      <c r="B478" s="315" t="s">
        <v>208</v>
      </c>
      <c r="C478" s="305">
        <v>1539.2</v>
      </c>
      <c r="D478" s="306">
        <v>1520.4833333333333</v>
      </c>
      <c r="E478" s="306">
        <v>1498.9666666666667</v>
      </c>
      <c r="F478" s="306">
        <v>1458.7333333333333</v>
      </c>
      <c r="G478" s="306">
        <v>1437.2166666666667</v>
      </c>
      <c r="H478" s="306">
        <v>1560.7166666666667</v>
      </c>
      <c r="I478" s="306">
        <v>1582.2333333333336</v>
      </c>
      <c r="J478" s="306">
        <v>1622.4666666666667</v>
      </c>
      <c r="K478" s="305">
        <v>1542</v>
      </c>
      <c r="L478" s="305">
        <v>1480.25</v>
      </c>
      <c r="M478" s="305">
        <v>2.3333900000000001</v>
      </c>
      <c r="N478" s="1"/>
      <c r="O478" s="1"/>
    </row>
    <row r="479" spans="1:15" ht="12.75" customHeight="1">
      <c r="A479" s="30">
        <v>469</v>
      </c>
      <c r="B479" s="315" t="s">
        <v>541</v>
      </c>
      <c r="C479" s="305">
        <v>11.75</v>
      </c>
      <c r="D479" s="306">
        <v>11.700000000000001</v>
      </c>
      <c r="E479" s="306">
        <v>11.550000000000002</v>
      </c>
      <c r="F479" s="306">
        <v>11.350000000000001</v>
      </c>
      <c r="G479" s="306">
        <v>11.200000000000003</v>
      </c>
      <c r="H479" s="306">
        <v>11.900000000000002</v>
      </c>
      <c r="I479" s="306">
        <v>12.05</v>
      </c>
      <c r="J479" s="306">
        <v>12.250000000000002</v>
      </c>
      <c r="K479" s="305">
        <v>11.85</v>
      </c>
      <c r="L479" s="305">
        <v>11.5</v>
      </c>
      <c r="M479" s="305">
        <v>28.220099999999999</v>
      </c>
      <c r="N479" s="1"/>
      <c r="O479" s="1"/>
    </row>
    <row r="480" spans="1:15" ht="12.75" customHeight="1">
      <c r="A480" s="30">
        <v>470</v>
      </c>
      <c r="B480" s="315" t="s">
        <v>542</v>
      </c>
      <c r="C480" s="305">
        <v>610.15</v>
      </c>
      <c r="D480" s="306">
        <v>622.9666666666667</v>
      </c>
      <c r="E480" s="306">
        <v>594.03333333333342</v>
      </c>
      <c r="F480" s="306">
        <v>577.91666666666674</v>
      </c>
      <c r="G480" s="306">
        <v>548.98333333333346</v>
      </c>
      <c r="H480" s="306">
        <v>639.08333333333337</v>
      </c>
      <c r="I480" s="306">
        <v>668.01666666666677</v>
      </c>
      <c r="J480" s="306">
        <v>684.13333333333333</v>
      </c>
      <c r="K480" s="305">
        <v>651.9</v>
      </c>
      <c r="L480" s="305">
        <v>606.85</v>
      </c>
      <c r="M480" s="305">
        <v>7.0974000000000004</v>
      </c>
      <c r="N480" s="1"/>
      <c r="O480" s="1"/>
    </row>
    <row r="481" spans="1:15" ht="12.75" customHeight="1">
      <c r="A481" s="30">
        <v>471</v>
      </c>
      <c r="B481" s="315" t="s">
        <v>544</v>
      </c>
      <c r="C481" s="305">
        <v>141.30000000000001</v>
      </c>
      <c r="D481" s="306">
        <v>140.63333333333333</v>
      </c>
      <c r="E481" s="306">
        <v>139.16666666666666</v>
      </c>
      <c r="F481" s="306">
        <v>137.03333333333333</v>
      </c>
      <c r="G481" s="306">
        <v>135.56666666666666</v>
      </c>
      <c r="H481" s="306">
        <v>142.76666666666665</v>
      </c>
      <c r="I481" s="306">
        <v>144.23333333333335</v>
      </c>
      <c r="J481" s="306">
        <v>146.36666666666665</v>
      </c>
      <c r="K481" s="305">
        <v>142.1</v>
      </c>
      <c r="L481" s="305">
        <v>138.5</v>
      </c>
      <c r="M481" s="305">
        <v>5.0525399999999996</v>
      </c>
      <c r="N481" s="1"/>
      <c r="O481" s="1"/>
    </row>
    <row r="482" spans="1:15" ht="12.75" customHeight="1">
      <c r="A482" s="30">
        <v>472</v>
      </c>
      <c r="B482" s="315" t="s">
        <v>545</v>
      </c>
      <c r="C482" s="305">
        <v>16.350000000000001</v>
      </c>
      <c r="D482" s="306">
        <v>16.433333333333334</v>
      </c>
      <c r="E482" s="306">
        <v>16.216666666666669</v>
      </c>
      <c r="F482" s="306">
        <v>16.083333333333336</v>
      </c>
      <c r="G482" s="306">
        <v>15.866666666666671</v>
      </c>
      <c r="H482" s="306">
        <v>16.566666666666666</v>
      </c>
      <c r="I482" s="306">
        <v>16.783333333333328</v>
      </c>
      <c r="J482" s="306">
        <v>16.916666666666664</v>
      </c>
      <c r="K482" s="305">
        <v>16.649999999999999</v>
      </c>
      <c r="L482" s="305">
        <v>16.3</v>
      </c>
      <c r="M482" s="305">
        <v>7.1125499999999997</v>
      </c>
      <c r="N482" s="1"/>
      <c r="O482" s="1"/>
    </row>
    <row r="483" spans="1:15" ht="12.75" customHeight="1">
      <c r="A483" s="30">
        <v>473</v>
      </c>
      <c r="B483" s="315" t="s">
        <v>209</v>
      </c>
      <c r="C483" s="305">
        <v>6102.65</v>
      </c>
      <c r="D483" s="306">
        <v>6074.9833333333336</v>
      </c>
      <c r="E483" s="306">
        <v>5993.2166666666672</v>
      </c>
      <c r="F483" s="306">
        <v>5883.7833333333338</v>
      </c>
      <c r="G483" s="306">
        <v>5802.0166666666673</v>
      </c>
      <c r="H483" s="306">
        <v>6184.416666666667</v>
      </c>
      <c r="I483" s="306">
        <v>6266.1833333333334</v>
      </c>
      <c r="J483" s="306">
        <v>6375.6166666666668</v>
      </c>
      <c r="K483" s="305">
        <v>6156.75</v>
      </c>
      <c r="L483" s="305">
        <v>5965.55</v>
      </c>
      <c r="M483" s="305">
        <v>3.3056199999999998</v>
      </c>
      <c r="N483" s="1"/>
      <c r="O483" s="1"/>
    </row>
    <row r="484" spans="1:15" ht="12.75" customHeight="1">
      <c r="A484" s="30">
        <v>474</v>
      </c>
      <c r="B484" s="315" t="s">
        <v>278</v>
      </c>
      <c r="C484" s="305">
        <v>37.9</v>
      </c>
      <c r="D484" s="306">
        <v>37.4</v>
      </c>
      <c r="E484" s="306">
        <v>36.65</v>
      </c>
      <c r="F484" s="306">
        <v>35.4</v>
      </c>
      <c r="G484" s="306">
        <v>34.65</v>
      </c>
      <c r="H484" s="306">
        <v>38.65</v>
      </c>
      <c r="I484" s="306">
        <v>39.4</v>
      </c>
      <c r="J484" s="306">
        <v>40.65</v>
      </c>
      <c r="K484" s="305">
        <v>38.15</v>
      </c>
      <c r="L484" s="305">
        <v>36.15</v>
      </c>
      <c r="M484" s="305">
        <v>132.24019999999999</v>
      </c>
      <c r="N484" s="1"/>
      <c r="O484" s="1"/>
    </row>
    <row r="485" spans="1:15" ht="12.75" customHeight="1">
      <c r="A485" s="30">
        <v>475</v>
      </c>
      <c r="B485" s="315" t="s">
        <v>210</v>
      </c>
      <c r="C485" s="305">
        <v>782.55</v>
      </c>
      <c r="D485" s="306">
        <v>776.9</v>
      </c>
      <c r="E485" s="306">
        <v>766</v>
      </c>
      <c r="F485" s="306">
        <v>749.45</v>
      </c>
      <c r="G485" s="306">
        <v>738.55000000000007</v>
      </c>
      <c r="H485" s="306">
        <v>793.44999999999993</v>
      </c>
      <c r="I485" s="306">
        <v>804.3499999999998</v>
      </c>
      <c r="J485" s="306">
        <v>820.89999999999986</v>
      </c>
      <c r="K485" s="305">
        <v>787.8</v>
      </c>
      <c r="L485" s="305">
        <v>760.35</v>
      </c>
      <c r="M485" s="305">
        <v>17.35999</v>
      </c>
      <c r="N485" s="1"/>
      <c r="O485" s="1"/>
    </row>
    <row r="486" spans="1:15" ht="12.75" customHeight="1">
      <c r="A486" s="30">
        <v>476</v>
      </c>
      <c r="B486" s="315" t="s">
        <v>543</v>
      </c>
      <c r="C486" s="305">
        <v>685.6</v>
      </c>
      <c r="D486" s="306">
        <v>685.2166666666667</v>
      </c>
      <c r="E486" s="306">
        <v>676.08333333333337</v>
      </c>
      <c r="F486" s="306">
        <v>666.56666666666672</v>
      </c>
      <c r="G486" s="306">
        <v>657.43333333333339</v>
      </c>
      <c r="H486" s="306">
        <v>694.73333333333335</v>
      </c>
      <c r="I486" s="306">
        <v>703.86666666666656</v>
      </c>
      <c r="J486" s="306">
        <v>713.38333333333333</v>
      </c>
      <c r="K486" s="305">
        <v>694.35</v>
      </c>
      <c r="L486" s="305">
        <v>675.7</v>
      </c>
      <c r="M486" s="305">
        <v>1.3577600000000001</v>
      </c>
      <c r="N486" s="1"/>
      <c r="O486" s="1"/>
    </row>
    <row r="487" spans="1:15" ht="12.75" customHeight="1">
      <c r="A487" s="30">
        <v>477</v>
      </c>
      <c r="B487" s="315" t="s">
        <v>548</v>
      </c>
      <c r="C487" s="305">
        <v>342.1</v>
      </c>
      <c r="D487" s="306">
        <v>343.90000000000003</v>
      </c>
      <c r="E487" s="306">
        <v>335.20000000000005</v>
      </c>
      <c r="F487" s="306">
        <v>328.3</v>
      </c>
      <c r="G487" s="306">
        <v>319.60000000000002</v>
      </c>
      <c r="H487" s="306">
        <v>350.80000000000007</v>
      </c>
      <c r="I487" s="306">
        <v>359.5</v>
      </c>
      <c r="J487" s="306">
        <v>366.40000000000009</v>
      </c>
      <c r="K487" s="305">
        <v>352.6</v>
      </c>
      <c r="L487" s="305">
        <v>337</v>
      </c>
      <c r="M487" s="305">
        <v>1.7573399999999999</v>
      </c>
      <c r="N487" s="1"/>
      <c r="O487" s="1"/>
    </row>
    <row r="488" spans="1:15" ht="12.75" customHeight="1">
      <c r="A488" s="30">
        <v>478</v>
      </c>
      <c r="B488" s="315" t="s">
        <v>549</v>
      </c>
      <c r="C488" s="305">
        <v>28.15</v>
      </c>
      <c r="D488" s="306">
        <v>28.233333333333331</v>
      </c>
      <c r="E488" s="306">
        <v>27.816666666666663</v>
      </c>
      <c r="F488" s="306">
        <v>27.483333333333331</v>
      </c>
      <c r="G488" s="306">
        <v>27.066666666666663</v>
      </c>
      <c r="H488" s="306">
        <v>28.566666666666663</v>
      </c>
      <c r="I488" s="306">
        <v>28.983333333333327</v>
      </c>
      <c r="J488" s="306">
        <v>29.316666666666663</v>
      </c>
      <c r="K488" s="305">
        <v>28.65</v>
      </c>
      <c r="L488" s="305">
        <v>27.9</v>
      </c>
      <c r="M488" s="305">
        <v>31.53097</v>
      </c>
      <c r="N488" s="1"/>
      <c r="O488" s="1"/>
    </row>
    <row r="489" spans="1:15" ht="12.75" customHeight="1">
      <c r="A489" s="30">
        <v>479</v>
      </c>
      <c r="B489" s="315" t="s">
        <v>550</v>
      </c>
      <c r="C489" s="305">
        <v>689.1</v>
      </c>
      <c r="D489" s="306">
        <v>693.01666666666677</v>
      </c>
      <c r="E489" s="306">
        <v>679.03333333333353</v>
      </c>
      <c r="F489" s="306">
        <v>668.96666666666681</v>
      </c>
      <c r="G489" s="306">
        <v>654.98333333333358</v>
      </c>
      <c r="H489" s="306">
        <v>703.08333333333348</v>
      </c>
      <c r="I489" s="306">
        <v>717.06666666666683</v>
      </c>
      <c r="J489" s="306">
        <v>727.13333333333344</v>
      </c>
      <c r="K489" s="305">
        <v>707</v>
      </c>
      <c r="L489" s="305">
        <v>682.95</v>
      </c>
      <c r="M489" s="305">
        <v>0.42071999999999998</v>
      </c>
      <c r="N489" s="1"/>
      <c r="O489" s="1"/>
    </row>
    <row r="490" spans="1:15" ht="12.75" customHeight="1">
      <c r="A490" s="30">
        <v>480</v>
      </c>
      <c r="B490" s="315" t="s">
        <v>552</v>
      </c>
      <c r="C490" s="305">
        <v>362.9</v>
      </c>
      <c r="D490" s="306">
        <v>363.51666666666671</v>
      </c>
      <c r="E490" s="306">
        <v>360.23333333333341</v>
      </c>
      <c r="F490" s="306">
        <v>357.56666666666672</v>
      </c>
      <c r="G490" s="306">
        <v>354.28333333333342</v>
      </c>
      <c r="H490" s="306">
        <v>366.18333333333339</v>
      </c>
      <c r="I490" s="306">
        <v>369.4666666666667</v>
      </c>
      <c r="J490" s="306">
        <v>372.13333333333338</v>
      </c>
      <c r="K490" s="305">
        <v>366.8</v>
      </c>
      <c r="L490" s="305">
        <v>360.85</v>
      </c>
      <c r="M490" s="305">
        <v>1.1100699999999999</v>
      </c>
      <c r="N490" s="1"/>
      <c r="O490" s="1"/>
    </row>
    <row r="491" spans="1:15" ht="12.75" customHeight="1">
      <c r="A491" s="30">
        <v>481</v>
      </c>
      <c r="B491" s="315" t="s">
        <v>280</v>
      </c>
      <c r="C491" s="305">
        <v>1087.75</v>
      </c>
      <c r="D491" s="306">
        <v>1090.8500000000001</v>
      </c>
      <c r="E491" s="306">
        <v>1074.9000000000003</v>
      </c>
      <c r="F491" s="306">
        <v>1062.0500000000002</v>
      </c>
      <c r="G491" s="306">
        <v>1046.1000000000004</v>
      </c>
      <c r="H491" s="306">
        <v>1103.7000000000003</v>
      </c>
      <c r="I491" s="306">
        <v>1119.6500000000001</v>
      </c>
      <c r="J491" s="306">
        <v>1132.5000000000002</v>
      </c>
      <c r="K491" s="305">
        <v>1106.8</v>
      </c>
      <c r="L491" s="305">
        <v>1078</v>
      </c>
      <c r="M491" s="305">
        <v>10.5724</v>
      </c>
      <c r="N491" s="1"/>
      <c r="O491" s="1"/>
    </row>
    <row r="492" spans="1:15" ht="12.75" customHeight="1">
      <c r="A492" s="30">
        <v>482</v>
      </c>
      <c r="B492" s="315" t="s">
        <v>211</v>
      </c>
      <c r="C492" s="305">
        <v>313.2</v>
      </c>
      <c r="D492" s="306">
        <v>311.7166666666667</v>
      </c>
      <c r="E492" s="306">
        <v>308.68333333333339</v>
      </c>
      <c r="F492" s="306">
        <v>304.16666666666669</v>
      </c>
      <c r="G492" s="306">
        <v>301.13333333333338</v>
      </c>
      <c r="H492" s="306">
        <v>316.23333333333341</v>
      </c>
      <c r="I492" s="306">
        <v>319.26666666666671</v>
      </c>
      <c r="J492" s="306">
        <v>323.78333333333342</v>
      </c>
      <c r="K492" s="305">
        <v>314.75</v>
      </c>
      <c r="L492" s="305">
        <v>307.2</v>
      </c>
      <c r="M492" s="305">
        <v>77.008260000000007</v>
      </c>
      <c r="N492" s="1"/>
      <c r="O492" s="1"/>
    </row>
    <row r="493" spans="1:15" ht="12.75" customHeight="1">
      <c r="A493" s="30">
        <v>483</v>
      </c>
      <c r="B493" s="315" t="s">
        <v>553</v>
      </c>
      <c r="C493" s="305">
        <v>1968.2</v>
      </c>
      <c r="D493" s="306">
        <v>1969.7</v>
      </c>
      <c r="E493" s="306">
        <v>1940.4</v>
      </c>
      <c r="F493" s="306">
        <v>1912.6000000000001</v>
      </c>
      <c r="G493" s="306">
        <v>1883.3000000000002</v>
      </c>
      <c r="H493" s="306">
        <v>1997.5</v>
      </c>
      <c r="I493" s="306">
        <v>2026.7999999999997</v>
      </c>
      <c r="J493" s="306">
        <v>2054.6</v>
      </c>
      <c r="K493" s="305">
        <v>1999</v>
      </c>
      <c r="L493" s="305">
        <v>1941.9</v>
      </c>
      <c r="M493" s="305">
        <v>0.29186000000000001</v>
      </c>
      <c r="N493" s="1"/>
      <c r="O493" s="1"/>
    </row>
    <row r="494" spans="1:15" ht="12.75" customHeight="1">
      <c r="A494" s="30">
        <v>484</v>
      </c>
      <c r="B494" s="315" t="s">
        <v>279</v>
      </c>
      <c r="C494" s="305">
        <v>234.5</v>
      </c>
      <c r="D494" s="306">
        <v>232.98333333333335</v>
      </c>
      <c r="E494" s="306">
        <v>228.8666666666667</v>
      </c>
      <c r="F494" s="306">
        <v>223.23333333333335</v>
      </c>
      <c r="G494" s="306">
        <v>219.1166666666667</v>
      </c>
      <c r="H494" s="306">
        <v>238.6166666666667</v>
      </c>
      <c r="I494" s="306">
        <v>242.73333333333338</v>
      </c>
      <c r="J494" s="306">
        <v>248.3666666666667</v>
      </c>
      <c r="K494" s="305">
        <v>237.1</v>
      </c>
      <c r="L494" s="305">
        <v>227.35</v>
      </c>
      <c r="M494" s="305">
        <v>31.413070000000001</v>
      </c>
      <c r="N494" s="1"/>
      <c r="O494" s="1"/>
    </row>
    <row r="495" spans="1:15" ht="12.75" customHeight="1">
      <c r="A495" s="30">
        <v>485</v>
      </c>
      <c r="B495" s="315" t="s">
        <v>554</v>
      </c>
      <c r="C495" s="305">
        <v>1996.45</v>
      </c>
      <c r="D495" s="306">
        <v>2005.2666666666667</v>
      </c>
      <c r="E495" s="306">
        <v>1981.2333333333333</v>
      </c>
      <c r="F495" s="306">
        <v>1966.0166666666667</v>
      </c>
      <c r="G495" s="306">
        <v>1941.9833333333333</v>
      </c>
      <c r="H495" s="306">
        <v>2020.4833333333333</v>
      </c>
      <c r="I495" s="306">
        <v>2044.5166666666667</v>
      </c>
      <c r="J495" s="306">
        <v>2059.7333333333336</v>
      </c>
      <c r="K495" s="305">
        <v>2029.3</v>
      </c>
      <c r="L495" s="305">
        <v>1990.05</v>
      </c>
      <c r="M495" s="305">
        <v>0.23139999999999999</v>
      </c>
      <c r="N495" s="1"/>
      <c r="O495" s="1"/>
    </row>
    <row r="496" spans="1:15" ht="12.75" customHeight="1">
      <c r="A496" s="30">
        <v>486</v>
      </c>
      <c r="B496" s="315" t="s">
        <v>547</v>
      </c>
      <c r="C496" s="305">
        <v>578.6</v>
      </c>
      <c r="D496" s="306">
        <v>572.69999999999993</v>
      </c>
      <c r="E496" s="306">
        <v>556.39999999999986</v>
      </c>
      <c r="F496" s="306">
        <v>534.19999999999993</v>
      </c>
      <c r="G496" s="306">
        <v>517.89999999999986</v>
      </c>
      <c r="H496" s="306">
        <v>594.89999999999986</v>
      </c>
      <c r="I496" s="306">
        <v>611.19999999999982</v>
      </c>
      <c r="J496" s="306">
        <v>633.39999999999986</v>
      </c>
      <c r="K496" s="305">
        <v>589</v>
      </c>
      <c r="L496" s="305">
        <v>550.5</v>
      </c>
      <c r="M496" s="305">
        <v>4.1778599999999999</v>
      </c>
      <c r="N496" s="1"/>
      <c r="O496" s="1"/>
    </row>
    <row r="497" spans="1:15" ht="12.75" customHeight="1">
      <c r="A497" s="30">
        <v>487</v>
      </c>
      <c r="B497" s="315" t="s">
        <v>546</v>
      </c>
      <c r="C497" s="305">
        <v>3296.5</v>
      </c>
      <c r="D497" s="306">
        <v>3329.2833333333333</v>
      </c>
      <c r="E497" s="306">
        <v>3242.0166666666664</v>
      </c>
      <c r="F497" s="306">
        <v>3187.5333333333333</v>
      </c>
      <c r="G497" s="306">
        <v>3100.2666666666664</v>
      </c>
      <c r="H497" s="306">
        <v>3383.7666666666664</v>
      </c>
      <c r="I497" s="306">
        <v>3471.0333333333338</v>
      </c>
      <c r="J497" s="306">
        <v>3525.5166666666664</v>
      </c>
      <c r="K497" s="305">
        <v>3416.55</v>
      </c>
      <c r="L497" s="305">
        <v>3274.8</v>
      </c>
      <c r="M497" s="305">
        <v>0.11422</v>
      </c>
      <c r="N497" s="1"/>
      <c r="O497" s="1"/>
    </row>
    <row r="498" spans="1:15" ht="12.75" customHeight="1">
      <c r="A498" s="30">
        <v>488</v>
      </c>
      <c r="B498" s="315" t="s">
        <v>212</v>
      </c>
      <c r="C498" s="305">
        <v>1039.45</v>
      </c>
      <c r="D498" s="306">
        <v>1032.2333333333333</v>
      </c>
      <c r="E498" s="306">
        <v>1019.4666666666667</v>
      </c>
      <c r="F498" s="306">
        <v>999.48333333333335</v>
      </c>
      <c r="G498" s="306">
        <v>986.7166666666667</v>
      </c>
      <c r="H498" s="306">
        <v>1052.2166666666667</v>
      </c>
      <c r="I498" s="306">
        <v>1064.9833333333336</v>
      </c>
      <c r="J498" s="306">
        <v>1084.9666666666667</v>
      </c>
      <c r="K498" s="305">
        <v>1045</v>
      </c>
      <c r="L498" s="305">
        <v>1012.25</v>
      </c>
      <c r="M498" s="305">
        <v>12.693110000000001</v>
      </c>
      <c r="N498" s="1"/>
      <c r="O498" s="1"/>
    </row>
    <row r="499" spans="1:15" ht="12.75" customHeight="1">
      <c r="A499" s="30">
        <v>489</v>
      </c>
      <c r="B499" s="315" t="s">
        <v>551</v>
      </c>
      <c r="C499" s="305">
        <v>298</v>
      </c>
      <c r="D499" s="306">
        <v>295.84999999999997</v>
      </c>
      <c r="E499" s="306">
        <v>289.79999999999995</v>
      </c>
      <c r="F499" s="306">
        <v>281.59999999999997</v>
      </c>
      <c r="G499" s="306">
        <v>275.54999999999995</v>
      </c>
      <c r="H499" s="306">
        <v>304.04999999999995</v>
      </c>
      <c r="I499" s="306">
        <v>310.10000000000002</v>
      </c>
      <c r="J499" s="306">
        <v>318.29999999999995</v>
      </c>
      <c r="K499" s="305">
        <v>301.89999999999998</v>
      </c>
      <c r="L499" s="305">
        <v>287.64999999999998</v>
      </c>
      <c r="M499" s="305">
        <v>9.1341099999999997</v>
      </c>
      <c r="N499" s="1"/>
      <c r="O499" s="1"/>
    </row>
    <row r="500" spans="1:15" ht="12.75" customHeight="1">
      <c r="A500" s="30">
        <v>490</v>
      </c>
      <c r="B500" s="315" t="s">
        <v>555</v>
      </c>
      <c r="C500" s="305">
        <v>219.75</v>
      </c>
      <c r="D500" s="306">
        <v>215.65</v>
      </c>
      <c r="E500" s="306">
        <v>209.10000000000002</v>
      </c>
      <c r="F500" s="306">
        <v>198.45000000000002</v>
      </c>
      <c r="G500" s="306">
        <v>191.90000000000003</v>
      </c>
      <c r="H500" s="306">
        <v>226.3</v>
      </c>
      <c r="I500" s="306">
        <v>232.85000000000002</v>
      </c>
      <c r="J500" s="306">
        <v>243.5</v>
      </c>
      <c r="K500" s="305">
        <v>222.2</v>
      </c>
      <c r="L500" s="305">
        <v>205</v>
      </c>
      <c r="M500" s="305">
        <v>26.519839999999999</v>
      </c>
      <c r="N500" s="1"/>
      <c r="O500" s="1"/>
    </row>
    <row r="501" spans="1:15" ht="12.75" customHeight="1">
      <c r="A501" s="30">
        <v>491</v>
      </c>
      <c r="B501" s="315" t="s">
        <v>556</v>
      </c>
      <c r="C501" s="305">
        <v>67.2</v>
      </c>
      <c r="D501" s="306">
        <v>66.983333333333334</v>
      </c>
      <c r="E501" s="306">
        <v>66.416666666666671</v>
      </c>
      <c r="F501" s="306">
        <v>65.63333333333334</v>
      </c>
      <c r="G501" s="306">
        <v>65.066666666666677</v>
      </c>
      <c r="H501" s="306">
        <v>67.766666666666666</v>
      </c>
      <c r="I501" s="306">
        <v>68.333333333333329</v>
      </c>
      <c r="J501" s="306">
        <v>69.11666666666666</v>
      </c>
      <c r="K501" s="305">
        <v>67.55</v>
      </c>
      <c r="L501" s="305">
        <v>66.2</v>
      </c>
      <c r="M501" s="305">
        <v>13.458</v>
      </c>
      <c r="N501" s="1"/>
      <c r="O501" s="1"/>
    </row>
    <row r="502" spans="1:15" ht="12.75" customHeight="1">
      <c r="A502" s="30">
        <v>492</v>
      </c>
      <c r="B502" s="327" t="s">
        <v>557</v>
      </c>
      <c r="C502" s="328">
        <v>468.2</v>
      </c>
      <c r="D502" s="328">
        <v>465.06666666666666</v>
      </c>
      <c r="E502" s="328">
        <v>456.13333333333333</v>
      </c>
      <c r="F502" s="328">
        <v>444.06666666666666</v>
      </c>
      <c r="G502" s="328">
        <v>435.13333333333333</v>
      </c>
      <c r="H502" s="328">
        <v>477.13333333333333</v>
      </c>
      <c r="I502" s="328">
        <v>486.06666666666661</v>
      </c>
      <c r="J502" s="327">
        <v>498.13333333333333</v>
      </c>
      <c r="K502" s="327">
        <v>474</v>
      </c>
      <c r="L502" s="327">
        <v>453</v>
      </c>
      <c r="M502" s="270">
        <v>1.1152299999999999</v>
      </c>
      <c r="N502" s="1"/>
      <c r="O502" s="1"/>
    </row>
    <row r="503" spans="1:15" ht="12.75" customHeight="1">
      <c r="A503" s="30">
        <v>493</v>
      </c>
      <c r="B503" s="327" t="s">
        <v>281</v>
      </c>
      <c r="C503" s="328">
        <v>1647.35</v>
      </c>
      <c r="D503" s="328">
        <v>1638.1333333333332</v>
      </c>
      <c r="E503" s="328">
        <v>1621.2666666666664</v>
      </c>
      <c r="F503" s="328">
        <v>1595.1833333333332</v>
      </c>
      <c r="G503" s="328">
        <v>1578.3166666666664</v>
      </c>
      <c r="H503" s="328">
        <v>1664.2166666666665</v>
      </c>
      <c r="I503" s="328">
        <v>1681.0833333333333</v>
      </c>
      <c r="J503" s="327">
        <v>1707.1666666666665</v>
      </c>
      <c r="K503" s="327">
        <v>1655</v>
      </c>
      <c r="L503" s="327">
        <v>1612.05</v>
      </c>
      <c r="M503" s="270">
        <v>1.6218999999999999</v>
      </c>
      <c r="N503" s="1"/>
      <c r="O503" s="1"/>
    </row>
    <row r="504" spans="1:15" ht="12.75" customHeight="1">
      <c r="A504" s="30">
        <v>494</v>
      </c>
      <c r="B504" s="327" t="s">
        <v>213</v>
      </c>
      <c r="C504" s="328">
        <v>476.25</v>
      </c>
      <c r="D504" s="328">
        <v>476.9666666666667</v>
      </c>
      <c r="E504" s="328">
        <v>472.43333333333339</v>
      </c>
      <c r="F504" s="328">
        <v>468.61666666666667</v>
      </c>
      <c r="G504" s="328">
        <v>464.08333333333337</v>
      </c>
      <c r="H504" s="328">
        <v>480.78333333333342</v>
      </c>
      <c r="I504" s="328">
        <v>485.31666666666672</v>
      </c>
      <c r="J504" s="327">
        <v>489.13333333333344</v>
      </c>
      <c r="K504" s="327">
        <v>481.5</v>
      </c>
      <c r="L504" s="327">
        <v>473.15</v>
      </c>
      <c r="M504" s="270">
        <v>61.455739999999999</v>
      </c>
      <c r="N504" s="1"/>
      <c r="O504" s="1"/>
    </row>
    <row r="505" spans="1:15" ht="12.75" customHeight="1">
      <c r="A505" s="30">
        <v>495</v>
      </c>
      <c r="B505" s="327" t="s">
        <v>558</v>
      </c>
      <c r="C505" s="328">
        <v>268.60000000000002</v>
      </c>
      <c r="D505" s="328">
        <v>270.11666666666662</v>
      </c>
      <c r="E505" s="328">
        <v>265.78333333333325</v>
      </c>
      <c r="F505" s="328">
        <v>262.96666666666664</v>
      </c>
      <c r="G505" s="328">
        <v>258.63333333333327</v>
      </c>
      <c r="H505" s="328">
        <v>272.93333333333322</v>
      </c>
      <c r="I505" s="328">
        <v>277.26666666666659</v>
      </c>
      <c r="J505" s="327">
        <v>280.0833333333332</v>
      </c>
      <c r="K505" s="327">
        <v>274.45</v>
      </c>
      <c r="L505" s="327">
        <v>267.3</v>
      </c>
      <c r="M505" s="270">
        <v>4.3412199999999999</v>
      </c>
      <c r="N505" s="1"/>
      <c r="O505" s="1"/>
    </row>
    <row r="506" spans="1:15" ht="12.75" customHeight="1">
      <c r="A506" s="30">
        <v>496</v>
      </c>
      <c r="B506" s="454" t="s">
        <v>282</v>
      </c>
      <c r="C506" s="455">
        <v>13.45</v>
      </c>
      <c r="D506" s="455">
        <v>13.450000000000001</v>
      </c>
      <c r="E506" s="455">
        <v>13.350000000000001</v>
      </c>
      <c r="F506" s="455">
        <v>13.25</v>
      </c>
      <c r="G506" s="455">
        <v>13.15</v>
      </c>
      <c r="H506" s="455">
        <v>13.550000000000002</v>
      </c>
      <c r="I506" s="455">
        <v>13.65</v>
      </c>
      <c r="J506" s="454">
        <v>13.750000000000004</v>
      </c>
      <c r="K506" s="454">
        <v>13.55</v>
      </c>
      <c r="L506" s="454">
        <v>13.35</v>
      </c>
      <c r="M506" s="456">
        <v>350.28931999999998</v>
      </c>
      <c r="N506" s="1"/>
      <c r="O506" s="1"/>
    </row>
    <row r="507" spans="1:15" ht="12.75" customHeight="1">
      <c r="A507" s="30">
        <v>497</v>
      </c>
      <c r="B507" s="457" t="s">
        <v>214</v>
      </c>
      <c r="C507" s="328">
        <v>244.7</v>
      </c>
      <c r="D507" s="328">
        <v>242.16666666666666</v>
      </c>
      <c r="E507" s="328">
        <v>238.63333333333333</v>
      </c>
      <c r="F507" s="328">
        <v>232.56666666666666</v>
      </c>
      <c r="G507" s="328">
        <v>229.03333333333333</v>
      </c>
      <c r="H507" s="328">
        <v>248.23333333333332</v>
      </c>
      <c r="I507" s="328">
        <v>251.76666666666668</v>
      </c>
      <c r="J507" s="327">
        <v>257.83333333333331</v>
      </c>
      <c r="K507" s="327">
        <v>245.7</v>
      </c>
      <c r="L507" s="327">
        <v>236.1</v>
      </c>
      <c r="M507" s="270">
        <v>81.344390000000004</v>
      </c>
      <c r="N507" s="1"/>
      <c r="O507" s="1"/>
    </row>
    <row r="508" spans="1:15" ht="12.75" customHeight="1">
      <c r="A508" s="30">
        <v>498</v>
      </c>
      <c r="B508" s="284" t="s">
        <v>559</v>
      </c>
      <c r="C508" s="328">
        <v>303.89999999999998</v>
      </c>
      <c r="D508" s="328">
        <v>302.58333333333331</v>
      </c>
      <c r="E508" s="328">
        <v>298.46666666666664</v>
      </c>
      <c r="F508" s="328">
        <v>293.0333333333333</v>
      </c>
      <c r="G508" s="328">
        <v>288.91666666666663</v>
      </c>
      <c r="H508" s="328">
        <v>308.01666666666665</v>
      </c>
      <c r="I508" s="328">
        <v>312.13333333333333</v>
      </c>
      <c r="J508" s="327">
        <v>317.56666666666666</v>
      </c>
      <c r="K508" s="327">
        <v>306.7</v>
      </c>
      <c r="L508" s="327">
        <v>297.14999999999998</v>
      </c>
      <c r="M508" s="270">
        <v>7.4397500000000001</v>
      </c>
      <c r="N508" s="1"/>
      <c r="O508" s="1"/>
    </row>
    <row r="509" spans="1:15" ht="12.75" customHeight="1">
      <c r="A509" s="30">
        <v>499</v>
      </c>
      <c r="B509" s="327" t="s">
        <v>560</v>
      </c>
      <c r="C509" s="328">
        <v>1530.05</v>
      </c>
      <c r="D509" s="328">
        <v>1533.0833333333333</v>
      </c>
      <c r="E509" s="328">
        <v>1511.1666666666665</v>
      </c>
      <c r="F509" s="328">
        <v>1492.2833333333333</v>
      </c>
      <c r="G509" s="328">
        <v>1470.3666666666666</v>
      </c>
      <c r="H509" s="328">
        <v>1551.9666666666665</v>
      </c>
      <c r="I509" s="328">
        <v>1573.883333333333</v>
      </c>
      <c r="J509" s="327">
        <v>1592.7666666666664</v>
      </c>
      <c r="K509" s="327">
        <v>1555</v>
      </c>
      <c r="L509" s="327">
        <v>1514.2</v>
      </c>
      <c r="M509" s="270">
        <v>1.1198399999999999</v>
      </c>
      <c r="N509" s="1"/>
      <c r="O509" s="1"/>
    </row>
    <row r="510" spans="1:15" ht="12.75" customHeight="1">
      <c r="A510" s="327"/>
      <c r="N510" s="1"/>
      <c r="O510" s="1"/>
    </row>
    <row r="511" spans="1:15" ht="12.75" customHeight="1">
      <c r="A511" s="284"/>
      <c r="B511" s="284"/>
      <c r="C511" s="285"/>
      <c r="D511" s="285"/>
      <c r="E511" s="285"/>
      <c r="F511" s="285"/>
      <c r="G511" s="285"/>
      <c r="H511" s="285"/>
      <c r="I511" s="285"/>
      <c r="J511" s="284"/>
      <c r="K511" s="284"/>
      <c r="L511" s="284"/>
      <c r="M511" s="286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50" sqref="H5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1"/>
      <c r="B5" s="472"/>
      <c r="C5" s="471"/>
      <c r="D5" s="47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9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73" t="s">
        <v>563</v>
      </c>
      <c r="C7" s="472"/>
      <c r="D7" s="7">
        <f>Main!B10</f>
        <v>44712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44711</v>
      </c>
      <c r="B10" s="29">
        <v>542865</v>
      </c>
      <c r="C10" s="28" t="s">
        <v>1102</v>
      </c>
      <c r="D10" s="28" t="s">
        <v>1103</v>
      </c>
      <c r="E10" s="28" t="s">
        <v>572</v>
      </c>
      <c r="F10" s="87">
        <v>100000</v>
      </c>
      <c r="G10" s="29">
        <v>17.82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44711</v>
      </c>
      <c r="B11" s="29">
        <v>542865</v>
      </c>
      <c r="C11" s="28" t="s">
        <v>1102</v>
      </c>
      <c r="D11" s="28" t="s">
        <v>1104</v>
      </c>
      <c r="E11" s="28" t="s">
        <v>573</v>
      </c>
      <c r="F11" s="87">
        <v>80000</v>
      </c>
      <c r="G11" s="29">
        <v>17.649999999999999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44711</v>
      </c>
      <c r="B12" s="29">
        <v>543236</v>
      </c>
      <c r="C12" s="28" t="s">
        <v>1105</v>
      </c>
      <c r="D12" s="28" t="s">
        <v>1106</v>
      </c>
      <c r="E12" s="28" t="s">
        <v>572</v>
      </c>
      <c r="F12" s="87">
        <v>22500</v>
      </c>
      <c r="G12" s="29">
        <v>143.06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44711</v>
      </c>
      <c r="B13" s="29">
        <v>539621</v>
      </c>
      <c r="C13" s="28" t="s">
        <v>1107</v>
      </c>
      <c r="D13" s="28" t="s">
        <v>1108</v>
      </c>
      <c r="E13" s="28" t="s">
        <v>572</v>
      </c>
      <c r="F13" s="87">
        <v>219169</v>
      </c>
      <c r="G13" s="29">
        <v>2.5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44711</v>
      </c>
      <c r="B14" s="29">
        <v>539621</v>
      </c>
      <c r="C14" s="28" t="s">
        <v>1107</v>
      </c>
      <c r="D14" s="28" t="s">
        <v>1108</v>
      </c>
      <c r="E14" s="28" t="s">
        <v>573</v>
      </c>
      <c r="F14" s="87">
        <v>371169</v>
      </c>
      <c r="G14" s="29">
        <v>2.52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44711</v>
      </c>
      <c r="B15" s="29">
        <v>539621</v>
      </c>
      <c r="C15" s="28" t="s">
        <v>1107</v>
      </c>
      <c r="D15" s="28" t="s">
        <v>1109</v>
      </c>
      <c r="E15" s="28" t="s">
        <v>573</v>
      </c>
      <c r="F15" s="87">
        <v>1214245</v>
      </c>
      <c r="G15" s="29">
        <v>2.5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44711</v>
      </c>
      <c r="B16" s="29">
        <v>530309</v>
      </c>
      <c r="C16" s="28" t="s">
        <v>1110</v>
      </c>
      <c r="D16" s="28" t="s">
        <v>1048</v>
      </c>
      <c r="E16" s="28" t="s">
        <v>572</v>
      </c>
      <c r="F16" s="87">
        <v>71806</v>
      </c>
      <c r="G16" s="29">
        <v>202.25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44711</v>
      </c>
      <c r="B17" s="29">
        <v>530309</v>
      </c>
      <c r="C17" s="28" t="s">
        <v>1110</v>
      </c>
      <c r="D17" s="28" t="s">
        <v>1048</v>
      </c>
      <c r="E17" s="28" t="s">
        <v>573</v>
      </c>
      <c r="F17" s="87">
        <v>26652</v>
      </c>
      <c r="G17" s="29">
        <v>202.92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44711</v>
      </c>
      <c r="B18" s="29">
        <v>534758</v>
      </c>
      <c r="C18" s="28" t="s">
        <v>1111</v>
      </c>
      <c r="D18" s="28" t="s">
        <v>1112</v>
      </c>
      <c r="E18" s="28" t="s">
        <v>572</v>
      </c>
      <c r="F18" s="87">
        <v>186872</v>
      </c>
      <c r="G18" s="29">
        <v>466.67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44711</v>
      </c>
      <c r="B19" s="29">
        <v>543520</v>
      </c>
      <c r="C19" s="28" t="s">
        <v>1113</v>
      </c>
      <c r="D19" s="28" t="s">
        <v>1114</v>
      </c>
      <c r="E19" s="28" t="s">
        <v>573</v>
      </c>
      <c r="F19" s="87">
        <v>56000</v>
      </c>
      <c r="G19" s="29">
        <v>84.83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44711</v>
      </c>
      <c r="B20" s="29">
        <v>543520</v>
      </c>
      <c r="C20" s="28" t="s">
        <v>1113</v>
      </c>
      <c r="D20" s="28" t="s">
        <v>1115</v>
      </c>
      <c r="E20" s="28" t="s">
        <v>573</v>
      </c>
      <c r="F20" s="87">
        <v>62000</v>
      </c>
      <c r="G20" s="29">
        <v>84.7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44711</v>
      </c>
      <c r="B21" s="29">
        <v>514386</v>
      </c>
      <c r="C21" s="28" t="s">
        <v>1072</v>
      </c>
      <c r="D21" s="28" t="s">
        <v>1083</v>
      </c>
      <c r="E21" s="28" t="s">
        <v>573</v>
      </c>
      <c r="F21" s="87">
        <v>100821</v>
      </c>
      <c r="G21" s="29">
        <v>8.9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44711</v>
      </c>
      <c r="B22" s="29">
        <v>514386</v>
      </c>
      <c r="C22" s="28" t="s">
        <v>1072</v>
      </c>
      <c r="D22" s="28" t="s">
        <v>1116</v>
      </c>
      <c r="E22" s="28" t="s">
        <v>573</v>
      </c>
      <c r="F22" s="87">
        <v>657006</v>
      </c>
      <c r="G22" s="29">
        <v>8.9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44711</v>
      </c>
      <c r="B23" s="29">
        <v>523467</v>
      </c>
      <c r="C23" s="28" t="s">
        <v>1117</v>
      </c>
      <c r="D23" s="28" t="s">
        <v>1048</v>
      </c>
      <c r="E23" s="28" t="s">
        <v>573</v>
      </c>
      <c r="F23" s="87">
        <v>568466</v>
      </c>
      <c r="G23" s="29">
        <v>0.51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44711</v>
      </c>
      <c r="B24" s="29">
        <v>543286</v>
      </c>
      <c r="C24" s="28" t="s">
        <v>1047</v>
      </c>
      <c r="D24" s="28" t="s">
        <v>1118</v>
      </c>
      <c r="E24" s="28" t="s">
        <v>572</v>
      </c>
      <c r="F24" s="87">
        <v>30000</v>
      </c>
      <c r="G24" s="29">
        <v>29.37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44711</v>
      </c>
      <c r="B25" s="29">
        <v>543286</v>
      </c>
      <c r="C25" s="28" t="s">
        <v>1047</v>
      </c>
      <c r="D25" s="28" t="s">
        <v>1119</v>
      </c>
      <c r="E25" s="28" t="s">
        <v>572</v>
      </c>
      <c r="F25" s="87">
        <v>54000</v>
      </c>
      <c r="G25" s="29">
        <v>29.24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44711</v>
      </c>
      <c r="B26" s="29">
        <v>543286</v>
      </c>
      <c r="C26" s="28" t="s">
        <v>1047</v>
      </c>
      <c r="D26" s="28" t="s">
        <v>1120</v>
      </c>
      <c r="E26" s="28" t="s">
        <v>573</v>
      </c>
      <c r="F26" s="87">
        <v>30000</v>
      </c>
      <c r="G26" s="29">
        <v>29.2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44711</v>
      </c>
      <c r="B27" s="29">
        <v>542446</v>
      </c>
      <c r="C27" s="28" t="s">
        <v>1121</v>
      </c>
      <c r="D27" s="28" t="s">
        <v>1122</v>
      </c>
      <c r="E27" s="28" t="s">
        <v>573</v>
      </c>
      <c r="F27" s="87">
        <v>59020</v>
      </c>
      <c r="G27" s="29">
        <v>10.65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44711</v>
      </c>
      <c r="B28" s="29">
        <v>542446</v>
      </c>
      <c r="C28" s="28" t="s">
        <v>1121</v>
      </c>
      <c r="D28" s="28" t="s">
        <v>1123</v>
      </c>
      <c r="E28" s="28" t="s">
        <v>572</v>
      </c>
      <c r="F28" s="87">
        <v>59020</v>
      </c>
      <c r="G28" s="29">
        <v>10.65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44711</v>
      </c>
      <c r="B29" s="29">
        <v>539910</v>
      </c>
      <c r="C29" s="28" t="s">
        <v>1124</v>
      </c>
      <c r="D29" s="28" t="s">
        <v>1125</v>
      </c>
      <c r="E29" s="28" t="s">
        <v>573</v>
      </c>
      <c r="F29" s="87">
        <v>81644</v>
      </c>
      <c r="G29" s="29">
        <v>3.63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44711</v>
      </c>
      <c r="B30" s="29">
        <v>533602</v>
      </c>
      <c r="C30" s="28" t="s">
        <v>1084</v>
      </c>
      <c r="D30" s="28" t="s">
        <v>1085</v>
      </c>
      <c r="E30" s="28" t="s">
        <v>573</v>
      </c>
      <c r="F30" s="87">
        <v>550000</v>
      </c>
      <c r="G30" s="29">
        <v>24.3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44711</v>
      </c>
      <c r="B31" s="29">
        <v>543522</v>
      </c>
      <c r="C31" s="28" t="s">
        <v>1126</v>
      </c>
      <c r="D31" s="28" t="s">
        <v>1127</v>
      </c>
      <c r="E31" s="28" t="s">
        <v>572</v>
      </c>
      <c r="F31" s="87">
        <v>9000</v>
      </c>
      <c r="G31" s="29">
        <v>39.5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44711</v>
      </c>
      <c r="B32" s="29">
        <v>543522</v>
      </c>
      <c r="C32" s="28" t="s">
        <v>1126</v>
      </c>
      <c r="D32" s="28" t="s">
        <v>1128</v>
      </c>
      <c r="E32" s="28" t="s">
        <v>572</v>
      </c>
      <c r="F32" s="87">
        <v>15000</v>
      </c>
      <c r="G32" s="29">
        <v>38.5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44711</v>
      </c>
      <c r="B33" s="29">
        <v>543522</v>
      </c>
      <c r="C33" s="28" t="s">
        <v>1126</v>
      </c>
      <c r="D33" s="28" t="s">
        <v>1129</v>
      </c>
      <c r="E33" s="28" t="s">
        <v>573</v>
      </c>
      <c r="F33" s="87">
        <v>15000</v>
      </c>
      <c r="G33" s="29">
        <v>38.5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44711</v>
      </c>
      <c r="B34" s="29">
        <v>543522</v>
      </c>
      <c r="C34" s="28" t="s">
        <v>1126</v>
      </c>
      <c r="D34" s="28" t="s">
        <v>1130</v>
      </c>
      <c r="E34" s="28" t="s">
        <v>573</v>
      </c>
      <c r="F34" s="87">
        <v>15000</v>
      </c>
      <c r="G34" s="29">
        <v>39.42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44711</v>
      </c>
      <c r="B35" s="29">
        <v>511557</v>
      </c>
      <c r="C35" s="28" t="s">
        <v>1131</v>
      </c>
      <c r="D35" s="28" t="s">
        <v>1132</v>
      </c>
      <c r="E35" s="28" t="s">
        <v>572</v>
      </c>
      <c r="F35" s="87">
        <v>65228</v>
      </c>
      <c r="G35" s="29">
        <v>4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44711</v>
      </c>
      <c r="B36" s="29">
        <v>511557</v>
      </c>
      <c r="C36" s="28" t="s">
        <v>1131</v>
      </c>
      <c r="D36" s="28" t="s">
        <v>1132</v>
      </c>
      <c r="E36" s="28" t="s">
        <v>573</v>
      </c>
      <c r="F36" s="87">
        <v>1915228</v>
      </c>
      <c r="G36" s="29">
        <v>4.24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44711</v>
      </c>
      <c r="B37" s="29">
        <v>538452</v>
      </c>
      <c r="C37" s="28" t="s">
        <v>1133</v>
      </c>
      <c r="D37" s="28" t="s">
        <v>1134</v>
      </c>
      <c r="E37" s="28" t="s">
        <v>572</v>
      </c>
      <c r="F37" s="87">
        <v>34000</v>
      </c>
      <c r="G37" s="29">
        <v>8.7799999999999994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44711</v>
      </c>
      <c r="B38" s="29">
        <v>538452</v>
      </c>
      <c r="C38" s="28" t="s">
        <v>1133</v>
      </c>
      <c r="D38" s="28" t="s">
        <v>1074</v>
      </c>
      <c r="E38" s="28" t="s">
        <v>573</v>
      </c>
      <c r="F38" s="87">
        <v>28073</v>
      </c>
      <c r="G38" s="29">
        <v>8.8000000000000007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44711</v>
      </c>
      <c r="B39" s="29">
        <v>541601</v>
      </c>
      <c r="C39" s="28" t="s">
        <v>1135</v>
      </c>
      <c r="D39" s="28" t="s">
        <v>1136</v>
      </c>
      <c r="E39" s="28" t="s">
        <v>573</v>
      </c>
      <c r="F39" s="87">
        <v>89998</v>
      </c>
      <c r="G39" s="29">
        <v>197.76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44711</v>
      </c>
      <c r="B40" s="29">
        <v>541601</v>
      </c>
      <c r="C40" s="28" t="s">
        <v>1135</v>
      </c>
      <c r="D40" s="28" t="s">
        <v>1136</v>
      </c>
      <c r="E40" s="28" t="s">
        <v>572</v>
      </c>
      <c r="F40" s="87">
        <v>6778</v>
      </c>
      <c r="G40" s="29">
        <v>195.71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44711</v>
      </c>
      <c r="B41" s="29">
        <v>541601</v>
      </c>
      <c r="C41" s="28" t="s">
        <v>1135</v>
      </c>
      <c r="D41" s="28" t="s">
        <v>1137</v>
      </c>
      <c r="E41" s="28" t="s">
        <v>572</v>
      </c>
      <c r="F41" s="87">
        <v>60598</v>
      </c>
      <c r="G41" s="29">
        <v>197.72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44711</v>
      </c>
      <c r="B42" s="29">
        <v>543256</v>
      </c>
      <c r="C42" s="28" t="s">
        <v>1073</v>
      </c>
      <c r="D42" s="28" t="s">
        <v>1074</v>
      </c>
      <c r="E42" s="28" t="s">
        <v>573</v>
      </c>
      <c r="F42" s="87">
        <v>75000</v>
      </c>
      <c r="G42" s="29">
        <v>20.5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44711</v>
      </c>
      <c r="B43" s="29">
        <v>543341</v>
      </c>
      <c r="C43" s="28" t="s">
        <v>1086</v>
      </c>
      <c r="D43" s="28" t="s">
        <v>1087</v>
      </c>
      <c r="E43" s="28" t="s">
        <v>573</v>
      </c>
      <c r="F43" s="87">
        <v>78938</v>
      </c>
      <c r="G43" s="29">
        <v>32.92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44711</v>
      </c>
      <c r="B44" s="29">
        <v>543341</v>
      </c>
      <c r="C44" s="28" t="s">
        <v>1086</v>
      </c>
      <c r="D44" s="28" t="s">
        <v>1138</v>
      </c>
      <c r="E44" s="28" t="s">
        <v>572</v>
      </c>
      <c r="F44" s="87">
        <v>60000</v>
      </c>
      <c r="G44" s="29">
        <v>32.92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44711</v>
      </c>
      <c r="B45" s="29">
        <v>539833</v>
      </c>
      <c r="C45" s="28" t="s">
        <v>1139</v>
      </c>
      <c r="D45" s="28" t="s">
        <v>1109</v>
      </c>
      <c r="E45" s="28" t="s">
        <v>572</v>
      </c>
      <c r="F45" s="87">
        <v>753729</v>
      </c>
      <c r="G45" s="29">
        <v>0.81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44711</v>
      </c>
      <c r="B46" s="29">
        <v>540269</v>
      </c>
      <c r="C46" s="28" t="s">
        <v>1140</v>
      </c>
      <c r="D46" s="28" t="s">
        <v>1141</v>
      </c>
      <c r="E46" s="28" t="s">
        <v>573</v>
      </c>
      <c r="F46" s="87">
        <v>90000</v>
      </c>
      <c r="G46" s="29">
        <v>6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44711</v>
      </c>
      <c r="B47" s="29">
        <v>540269</v>
      </c>
      <c r="C47" s="28" t="s">
        <v>1140</v>
      </c>
      <c r="D47" s="28" t="s">
        <v>1142</v>
      </c>
      <c r="E47" s="28" t="s">
        <v>572</v>
      </c>
      <c r="F47" s="87">
        <v>140000</v>
      </c>
      <c r="G47" s="29">
        <v>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44711</v>
      </c>
      <c r="B48" s="29">
        <v>531509</v>
      </c>
      <c r="C48" s="28" t="s">
        <v>1143</v>
      </c>
      <c r="D48" s="28" t="s">
        <v>1144</v>
      </c>
      <c r="E48" s="28" t="s">
        <v>572</v>
      </c>
      <c r="F48" s="87">
        <v>25962</v>
      </c>
      <c r="G48" s="29">
        <v>18.2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44711</v>
      </c>
      <c r="B49" s="29">
        <v>513005</v>
      </c>
      <c r="C49" s="28" t="s">
        <v>1145</v>
      </c>
      <c r="D49" s="28" t="s">
        <v>1146</v>
      </c>
      <c r="E49" s="28" t="s">
        <v>572</v>
      </c>
      <c r="F49" s="87">
        <v>25500</v>
      </c>
      <c r="G49" s="29">
        <v>36.57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44711</v>
      </c>
      <c r="B50" s="29" t="s">
        <v>1147</v>
      </c>
      <c r="C50" s="28" t="s">
        <v>1148</v>
      </c>
      <c r="D50" s="28" t="s">
        <v>1149</v>
      </c>
      <c r="E50" s="28" t="s">
        <v>572</v>
      </c>
      <c r="F50" s="87">
        <v>208196</v>
      </c>
      <c r="G50" s="29">
        <v>83.05</v>
      </c>
      <c r="H50" s="29" t="s">
        <v>851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44711</v>
      </c>
      <c r="B51" s="29" t="s">
        <v>1088</v>
      </c>
      <c r="C51" s="28" t="s">
        <v>1089</v>
      </c>
      <c r="D51" s="28" t="s">
        <v>1090</v>
      </c>
      <c r="E51" s="28" t="s">
        <v>572</v>
      </c>
      <c r="F51" s="87">
        <v>48000</v>
      </c>
      <c r="G51" s="29">
        <v>17.23</v>
      </c>
      <c r="H51" s="29" t="s">
        <v>851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44711</v>
      </c>
      <c r="B52" s="29" t="s">
        <v>977</v>
      </c>
      <c r="C52" s="28" t="s">
        <v>978</v>
      </c>
      <c r="D52" s="28" t="s">
        <v>1150</v>
      </c>
      <c r="E52" s="28" t="s">
        <v>572</v>
      </c>
      <c r="F52" s="87">
        <v>2400000</v>
      </c>
      <c r="G52" s="29">
        <v>0.11</v>
      </c>
      <c r="H52" s="29" t="s">
        <v>851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44711</v>
      </c>
      <c r="B53" s="29" t="s">
        <v>977</v>
      </c>
      <c r="C53" s="28" t="s">
        <v>978</v>
      </c>
      <c r="D53" s="28" t="s">
        <v>1151</v>
      </c>
      <c r="E53" s="28" t="s">
        <v>572</v>
      </c>
      <c r="F53" s="87">
        <v>2000000</v>
      </c>
      <c r="G53" s="29">
        <v>0.1</v>
      </c>
      <c r="H53" s="29" t="s">
        <v>851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44711</v>
      </c>
      <c r="B54" s="29" t="s">
        <v>1152</v>
      </c>
      <c r="C54" s="28" t="s">
        <v>1153</v>
      </c>
      <c r="D54" s="28" t="s">
        <v>1154</v>
      </c>
      <c r="E54" s="28" t="s">
        <v>572</v>
      </c>
      <c r="F54" s="87">
        <v>142352</v>
      </c>
      <c r="G54" s="29">
        <v>790.56</v>
      </c>
      <c r="H54" s="29" t="s">
        <v>851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44711</v>
      </c>
      <c r="B55" s="29" t="s">
        <v>1155</v>
      </c>
      <c r="C55" s="28" t="s">
        <v>1156</v>
      </c>
      <c r="D55" s="28" t="s">
        <v>1157</v>
      </c>
      <c r="E55" s="28" t="s">
        <v>572</v>
      </c>
      <c r="F55" s="87">
        <v>52500</v>
      </c>
      <c r="G55" s="29">
        <v>30.04</v>
      </c>
      <c r="H55" s="29" t="s">
        <v>851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44711</v>
      </c>
      <c r="B56" s="29" t="s">
        <v>1158</v>
      </c>
      <c r="C56" s="28" t="s">
        <v>1159</v>
      </c>
      <c r="D56" s="28" t="s">
        <v>1160</v>
      </c>
      <c r="E56" s="28" t="s">
        <v>572</v>
      </c>
      <c r="F56" s="87">
        <v>1491545</v>
      </c>
      <c r="G56" s="29">
        <v>7.53</v>
      </c>
      <c r="H56" s="29" t="s">
        <v>851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44711</v>
      </c>
      <c r="B57" s="29" t="s">
        <v>1091</v>
      </c>
      <c r="C57" s="28" t="s">
        <v>1092</v>
      </c>
      <c r="D57" s="28" t="s">
        <v>1161</v>
      </c>
      <c r="E57" s="28" t="s">
        <v>572</v>
      </c>
      <c r="F57" s="87">
        <v>51326</v>
      </c>
      <c r="G57" s="29">
        <v>30</v>
      </c>
      <c r="H57" s="29" t="s">
        <v>851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44711</v>
      </c>
      <c r="B58" s="29" t="s">
        <v>1091</v>
      </c>
      <c r="C58" s="28" t="s">
        <v>1092</v>
      </c>
      <c r="D58" s="28" t="s">
        <v>1162</v>
      </c>
      <c r="E58" s="28" t="s">
        <v>572</v>
      </c>
      <c r="F58" s="87">
        <v>102652</v>
      </c>
      <c r="G58" s="29">
        <v>27.84</v>
      </c>
      <c r="H58" s="29" t="s">
        <v>851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44711</v>
      </c>
      <c r="B59" s="29" t="s">
        <v>1163</v>
      </c>
      <c r="C59" s="28" t="s">
        <v>1164</v>
      </c>
      <c r="D59" s="28" t="s">
        <v>1165</v>
      </c>
      <c r="E59" s="28" t="s">
        <v>572</v>
      </c>
      <c r="F59" s="87">
        <v>258101</v>
      </c>
      <c r="G59" s="29">
        <v>27.98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44711</v>
      </c>
      <c r="B60" s="29" t="s">
        <v>1163</v>
      </c>
      <c r="C60" s="28" t="s">
        <v>1164</v>
      </c>
      <c r="D60" s="28" t="s">
        <v>1123</v>
      </c>
      <c r="E60" s="28" t="s">
        <v>572</v>
      </c>
      <c r="F60" s="87">
        <v>40278</v>
      </c>
      <c r="G60" s="29">
        <v>28.63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44711</v>
      </c>
      <c r="B61" s="29" t="s">
        <v>1166</v>
      </c>
      <c r="C61" s="28" t="s">
        <v>1167</v>
      </c>
      <c r="D61" s="28" t="s">
        <v>1168</v>
      </c>
      <c r="E61" s="28" t="s">
        <v>572</v>
      </c>
      <c r="F61" s="87">
        <v>90000</v>
      </c>
      <c r="G61" s="29">
        <v>9.5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44711</v>
      </c>
      <c r="B62" s="29" t="s">
        <v>1169</v>
      </c>
      <c r="C62" s="28" t="s">
        <v>1170</v>
      </c>
      <c r="D62" s="28" t="s">
        <v>1171</v>
      </c>
      <c r="E62" s="28" t="s">
        <v>572</v>
      </c>
      <c r="F62" s="87">
        <v>439</v>
      </c>
      <c r="G62" s="29">
        <v>100.75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44711</v>
      </c>
      <c r="B63" s="29" t="s">
        <v>880</v>
      </c>
      <c r="C63" s="28" t="s">
        <v>882</v>
      </c>
      <c r="D63" s="28" t="s">
        <v>881</v>
      </c>
      <c r="E63" s="28" t="s">
        <v>572</v>
      </c>
      <c r="F63" s="87">
        <v>103242</v>
      </c>
      <c r="G63" s="29">
        <v>920.77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44711</v>
      </c>
      <c r="B64" s="29" t="s">
        <v>880</v>
      </c>
      <c r="C64" s="28" t="s">
        <v>882</v>
      </c>
      <c r="D64" s="28" t="s">
        <v>1075</v>
      </c>
      <c r="E64" s="28" t="s">
        <v>572</v>
      </c>
      <c r="F64" s="87">
        <v>100646</v>
      </c>
      <c r="G64" s="29">
        <v>921.87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44711</v>
      </c>
      <c r="B65" s="29" t="s">
        <v>1172</v>
      </c>
      <c r="C65" s="28" t="s">
        <v>1173</v>
      </c>
      <c r="D65" s="28" t="s">
        <v>1174</v>
      </c>
      <c r="E65" s="28" t="s">
        <v>572</v>
      </c>
      <c r="F65" s="87">
        <v>700000</v>
      </c>
      <c r="G65" s="29">
        <v>107.5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44711</v>
      </c>
      <c r="B66" s="29" t="s">
        <v>1147</v>
      </c>
      <c r="C66" s="28" t="s">
        <v>1148</v>
      </c>
      <c r="D66" s="28" t="s">
        <v>1149</v>
      </c>
      <c r="E66" s="28" t="s">
        <v>573</v>
      </c>
      <c r="F66" s="87">
        <v>204196</v>
      </c>
      <c r="G66" s="29">
        <v>82.39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44711</v>
      </c>
      <c r="B67" s="29" t="s">
        <v>1175</v>
      </c>
      <c r="C67" s="28" t="s">
        <v>1176</v>
      </c>
      <c r="D67" s="28" t="s">
        <v>1177</v>
      </c>
      <c r="E67" s="28" t="s">
        <v>573</v>
      </c>
      <c r="F67" s="87">
        <v>1875000</v>
      </c>
      <c r="G67" s="29">
        <v>7.05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44711</v>
      </c>
      <c r="B68" s="29" t="s">
        <v>1088</v>
      </c>
      <c r="C68" s="28" t="s">
        <v>1089</v>
      </c>
      <c r="D68" s="28" t="s">
        <v>1178</v>
      </c>
      <c r="E68" s="28" t="s">
        <v>573</v>
      </c>
      <c r="F68" s="87">
        <v>48000</v>
      </c>
      <c r="G68" s="29">
        <v>17.11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44711</v>
      </c>
      <c r="B69" s="29" t="s">
        <v>1179</v>
      </c>
      <c r="C69" s="28" t="s">
        <v>1180</v>
      </c>
      <c r="D69" s="28" t="s">
        <v>1181</v>
      </c>
      <c r="E69" s="28" t="s">
        <v>573</v>
      </c>
      <c r="F69" s="87">
        <v>11423</v>
      </c>
      <c r="G69" s="29">
        <v>21.48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44711</v>
      </c>
      <c r="B70" s="29" t="s">
        <v>1179</v>
      </c>
      <c r="C70" s="28" t="s">
        <v>1180</v>
      </c>
      <c r="D70" s="28" t="s">
        <v>1182</v>
      </c>
      <c r="E70" s="28" t="s">
        <v>573</v>
      </c>
      <c r="F70" s="87">
        <v>3030</v>
      </c>
      <c r="G70" s="29">
        <v>19.649999999999999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44711</v>
      </c>
      <c r="B71" s="29" t="s">
        <v>977</v>
      </c>
      <c r="C71" s="28" t="s">
        <v>978</v>
      </c>
      <c r="D71" s="28" t="s">
        <v>979</v>
      </c>
      <c r="E71" s="28" t="s">
        <v>573</v>
      </c>
      <c r="F71" s="87">
        <v>7966704</v>
      </c>
      <c r="G71" s="29">
        <v>0.11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44711</v>
      </c>
      <c r="B72" s="29" t="s">
        <v>977</v>
      </c>
      <c r="C72" s="28" t="s">
        <v>978</v>
      </c>
      <c r="D72" s="28" t="s">
        <v>1183</v>
      </c>
      <c r="E72" s="28" t="s">
        <v>573</v>
      </c>
      <c r="F72" s="87">
        <v>1649900</v>
      </c>
      <c r="G72" s="29">
        <v>0.15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44711</v>
      </c>
      <c r="B73" s="29" t="s">
        <v>1152</v>
      </c>
      <c r="C73" s="28" t="s">
        <v>1153</v>
      </c>
      <c r="D73" s="28" t="s">
        <v>1154</v>
      </c>
      <c r="E73" s="28" t="s">
        <v>573</v>
      </c>
      <c r="F73" s="87">
        <v>142352</v>
      </c>
      <c r="G73" s="29">
        <v>789.61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44711</v>
      </c>
      <c r="B74" s="29" t="s">
        <v>1158</v>
      </c>
      <c r="C74" s="28" t="s">
        <v>1159</v>
      </c>
      <c r="D74" s="28" t="s">
        <v>1160</v>
      </c>
      <c r="E74" s="28" t="s">
        <v>573</v>
      </c>
      <c r="F74" s="87">
        <v>893474</v>
      </c>
      <c r="G74" s="29">
        <v>7.56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44711</v>
      </c>
      <c r="B75" s="29" t="s">
        <v>1091</v>
      </c>
      <c r="C75" s="28" t="s">
        <v>1092</v>
      </c>
      <c r="D75" s="28" t="s">
        <v>1184</v>
      </c>
      <c r="E75" s="28" t="s">
        <v>573</v>
      </c>
      <c r="F75" s="87">
        <v>93320</v>
      </c>
      <c r="G75" s="29">
        <v>30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44711</v>
      </c>
      <c r="B76" s="29" t="s">
        <v>1091</v>
      </c>
      <c r="C76" s="28" t="s">
        <v>1092</v>
      </c>
      <c r="D76" s="28" t="s">
        <v>1185</v>
      </c>
      <c r="E76" s="28" t="s">
        <v>573</v>
      </c>
      <c r="F76" s="87">
        <v>74656</v>
      </c>
      <c r="G76" s="29">
        <v>28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44711</v>
      </c>
      <c r="B77" s="29" t="s">
        <v>1163</v>
      </c>
      <c r="C77" s="28" t="s">
        <v>1164</v>
      </c>
      <c r="D77" s="28" t="s">
        <v>1123</v>
      </c>
      <c r="E77" s="28" t="s">
        <v>573</v>
      </c>
      <c r="F77" s="87">
        <v>115278</v>
      </c>
      <c r="G77" s="29">
        <v>28.32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44711</v>
      </c>
      <c r="B78" s="29" t="s">
        <v>1163</v>
      </c>
      <c r="C78" s="28" t="s">
        <v>1164</v>
      </c>
      <c r="D78" s="28" t="s">
        <v>1165</v>
      </c>
      <c r="E78" s="28" t="s">
        <v>573</v>
      </c>
      <c r="F78" s="87">
        <v>108101</v>
      </c>
      <c r="G78" s="29">
        <v>28.65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44711</v>
      </c>
      <c r="B79" s="29" t="s">
        <v>1166</v>
      </c>
      <c r="C79" s="28" t="s">
        <v>1167</v>
      </c>
      <c r="D79" s="28" t="s">
        <v>1160</v>
      </c>
      <c r="E79" s="28" t="s">
        <v>573</v>
      </c>
      <c r="F79" s="87">
        <v>90000</v>
      </c>
      <c r="G79" s="29">
        <v>9.5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44711</v>
      </c>
      <c r="B80" s="29" t="s">
        <v>1169</v>
      </c>
      <c r="C80" s="28" t="s">
        <v>1170</v>
      </c>
      <c r="D80" s="28" t="s">
        <v>1171</v>
      </c>
      <c r="E80" s="28" t="s">
        <v>573</v>
      </c>
      <c r="F80" s="87">
        <v>210439</v>
      </c>
      <c r="G80" s="29">
        <v>100.24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44711</v>
      </c>
      <c r="B81" s="29" t="s">
        <v>880</v>
      </c>
      <c r="C81" s="28" t="s">
        <v>882</v>
      </c>
      <c r="D81" s="28" t="s">
        <v>881</v>
      </c>
      <c r="E81" s="28" t="s">
        <v>573</v>
      </c>
      <c r="F81" s="87">
        <v>109002</v>
      </c>
      <c r="G81" s="29">
        <v>921.46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44711</v>
      </c>
      <c r="B82" s="29" t="s">
        <v>880</v>
      </c>
      <c r="C82" s="28" t="s">
        <v>882</v>
      </c>
      <c r="D82" s="28" t="s">
        <v>1075</v>
      </c>
      <c r="E82" s="28" t="s">
        <v>573</v>
      </c>
      <c r="F82" s="87">
        <v>100646</v>
      </c>
      <c r="G82" s="29">
        <v>922.2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44711</v>
      </c>
      <c r="B83" s="29" t="s">
        <v>1172</v>
      </c>
      <c r="C83" s="28" t="s">
        <v>1173</v>
      </c>
      <c r="D83" s="28" t="s">
        <v>1186</v>
      </c>
      <c r="E83" s="28" t="s">
        <v>573</v>
      </c>
      <c r="F83" s="87">
        <v>700000</v>
      </c>
      <c r="G83" s="29">
        <v>107.5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6"/>
  <sheetViews>
    <sheetView zoomScale="85" zoomScaleNormal="85" workbookViewId="0">
      <selection activeCell="J134" sqref="J13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8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44712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76">
        <v>1</v>
      </c>
      <c r="B10" s="329">
        <v>44641</v>
      </c>
      <c r="C10" s="338"/>
      <c r="D10" s="339" t="s">
        <v>281</v>
      </c>
      <c r="E10" s="340" t="s">
        <v>589</v>
      </c>
      <c r="F10" s="276">
        <v>1640</v>
      </c>
      <c r="G10" s="276">
        <v>1530</v>
      </c>
      <c r="H10" s="276">
        <v>1675</v>
      </c>
      <c r="I10" s="341" t="s">
        <v>862</v>
      </c>
      <c r="J10" s="330" t="s">
        <v>865</v>
      </c>
      <c r="K10" s="330">
        <f t="shared" ref="K10:K11" si="0">H10-F10</f>
        <v>35</v>
      </c>
      <c r="L10" s="331">
        <f t="shared" ref="L10:L11" si="1">(F10*-0.7)/100</f>
        <v>-11.48</v>
      </c>
      <c r="M10" s="332">
        <f t="shared" ref="M10:M11" si="2">(K10+L10)/F10</f>
        <v>1.4341463414634147E-2</v>
      </c>
      <c r="N10" s="330" t="s">
        <v>587</v>
      </c>
      <c r="O10" s="333">
        <v>44683</v>
      </c>
      <c r="P10" s="359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8">
        <v>2</v>
      </c>
      <c r="B11" s="346">
        <v>44664</v>
      </c>
      <c r="C11" s="399"/>
      <c r="D11" s="400" t="s">
        <v>342</v>
      </c>
      <c r="E11" s="401" t="s">
        <v>589</v>
      </c>
      <c r="F11" s="348">
        <v>2595</v>
      </c>
      <c r="G11" s="348">
        <v>2395</v>
      </c>
      <c r="H11" s="348">
        <v>2395</v>
      </c>
      <c r="I11" s="402" t="s">
        <v>870</v>
      </c>
      <c r="J11" s="358" t="s">
        <v>913</v>
      </c>
      <c r="K11" s="358">
        <f t="shared" si="0"/>
        <v>-200</v>
      </c>
      <c r="L11" s="371">
        <f t="shared" si="1"/>
        <v>-18.164999999999999</v>
      </c>
      <c r="M11" s="372">
        <f t="shared" si="2"/>
        <v>-8.4071290944123314E-2</v>
      </c>
      <c r="N11" s="358" t="s">
        <v>599</v>
      </c>
      <c r="O11" s="373">
        <v>44690</v>
      </c>
      <c r="P11" s="398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48">
        <v>3</v>
      </c>
      <c r="B12" s="346">
        <v>44670</v>
      </c>
      <c r="C12" s="399"/>
      <c r="D12" s="400" t="s">
        <v>488</v>
      </c>
      <c r="E12" s="401" t="s">
        <v>589</v>
      </c>
      <c r="F12" s="348">
        <v>158</v>
      </c>
      <c r="G12" s="348">
        <v>149</v>
      </c>
      <c r="H12" s="348">
        <v>149</v>
      </c>
      <c r="I12" s="402" t="s">
        <v>869</v>
      </c>
      <c r="J12" s="358" t="s">
        <v>899</v>
      </c>
      <c r="K12" s="358">
        <f t="shared" ref="K12" si="3">H12-F12</f>
        <v>-9</v>
      </c>
      <c r="L12" s="371">
        <f t="shared" ref="L12" si="4">(F12*-0.7)/100</f>
        <v>-1.1059999999999999</v>
      </c>
      <c r="M12" s="372">
        <f t="shared" ref="M12" si="5">(K12+L12)/F12</f>
        <v>-6.3962025316455701E-2</v>
      </c>
      <c r="N12" s="358" t="s">
        <v>599</v>
      </c>
      <c r="O12" s="373">
        <v>44686</v>
      </c>
      <c r="P12" s="398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48">
        <v>4</v>
      </c>
      <c r="B13" s="346">
        <v>44671</v>
      </c>
      <c r="C13" s="399"/>
      <c r="D13" s="400" t="s">
        <v>136</v>
      </c>
      <c r="E13" s="401" t="s">
        <v>589</v>
      </c>
      <c r="F13" s="348">
        <v>755</v>
      </c>
      <c r="G13" s="348">
        <v>695</v>
      </c>
      <c r="H13" s="348">
        <v>695</v>
      </c>
      <c r="I13" s="402" t="s">
        <v>873</v>
      </c>
      <c r="J13" s="358" t="s">
        <v>930</v>
      </c>
      <c r="K13" s="358">
        <f t="shared" ref="K13:K14" si="6">H13-F13</f>
        <v>-60</v>
      </c>
      <c r="L13" s="371">
        <f t="shared" ref="L13:L14" si="7">(F13*-0.7)/100</f>
        <v>-5.2850000000000001</v>
      </c>
      <c r="M13" s="372">
        <f t="shared" ref="M13:M14" si="8">(K13+L13)/F13</f>
        <v>-8.6470198675496684E-2</v>
      </c>
      <c r="N13" s="358" t="s">
        <v>599</v>
      </c>
      <c r="O13" s="373">
        <v>44691</v>
      </c>
      <c r="P13" s="398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76">
        <v>5</v>
      </c>
      <c r="B14" s="329">
        <v>44690</v>
      </c>
      <c r="C14" s="338"/>
      <c r="D14" s="339" t="s">
        <v>124</v>
      </c>
      <c r="E14" s="340" t="s">
        <v>589</v>
      </c>
      <c r="F14" s="276">
        <v>705</v>
      </c>
      <c r="G14" s="276">
        <v>670</v>
      </c>
      <c r="H14" s="276">
        <v>751</v>
      </c>
      <c r="I14" s="341" t="s">
        <v>916</v>
      </c>
      <c r="J14" s="330" t="s">
        <v>1100</v>
      </c>
      <c r="K14" s="330">
        <f t="shared" si="6"/>
        <v>46</v>
      </c>
      <c r="L14" s="331">
        <f t="shared" si="7"/>
        <v>-4.9349999999999996</v>
      </c>
      <c r="M14" s="332">
        <f t="shared" si="8"/>
        <v>5.8248226950354608E-2</v>
      </c>
      <c r="N14" s="330" t="s">
        <v>587</v>
      </c>
      <c r="O14" s="433">
        <v>44711</v>
      </c>
      <c r="P14" s="384"/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76">
        <v>6</v>
      </c>
      <c r="B15" s="329">
        <v>44690</v>
      </c>
      <c r="C15" s="338"/>
      <c r="D15" s="339" t="s">
        <v>488</v>
      </c>
      <c r="E15" s="340" t="s">
        <v>589</v>
      </c>
      <c r="F15" s="276">
        <v>138</v>
      </c>
      <c r="G15" s="276">
        <v>129</v>
      </c>
      <c r="H15" s="276">
        <v>147.5</v>
      </c>
      <c r="I15" s="341" t="s">
        <v>692</v>
      </c>
      <c r="J15" s="330" t="s">
        <v>1026</v>
      </c>
      <c r="K15" s="330">
        <f t="shared" ref="K15" si="9">H15-F15</f>
        <v>9.5</v>
      </c>
      <c r="L15" s="331">
        <f t="shared" ref="L15" si="10">(F15*-0.7)/100</f>
        <v>-0.96599999999999997</v>
      </c>
      <c r="M15" s="332">
        <f t="shared" ref="M15" si="11">(K15+L15)/F15</f>
        <v>6.1840579710144936E-2</v>
      </c>
      <c r="N15" s="330" t="s">
        <v>587</v>
      </c>
      <c r="O15" s="425">
        <v>44704</v>
      </c>
      <c r="P15" s="384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76">
        <v>7</v>
      </c>
      <c r="B16" s="329">
        <v>44692</v>
      </c>
      <c r="C16" s="338"/>
      <c r="D16" s="339" t="s">
        <v>277</v>
      </c>
      <c r="E16" s="340" t="s">
        <v>589</v>
      </c>
      <c r="F16" s="276">
        <v>6775</v>
      </c>
      <c r="G16" s="276">
        <v>6350</v>
      </c>
      <c r="H16" s="276">
        <v>7340</v>
      </c>
      <c r="I16" s="341" t="s">
        <v>948</v>
      </c>
      <c r="J16" s="330" t="s">
        <v>967</v>
      </c>
      <c r="K16" s="330">
        <f t="shared" ref="K16:K17" si="12">H16-F16</f>
        <v>565</v>
      </c>
      <c r="L16" s="331">
        <f t="shared" ref="L16:L17" si="13">(F16*-0.7)/100</f>
        <v>-47.424999999999997</v>
      </c>
      <c r="M16" s="332">
        <f t="shared" ref="M16:M17" si="14">(K16+L16)/F16</f>
        <v>7.6394833948339486E-2</v>
      </c>
      <c r="N16" s="330" t="s">
        <v>587</v>
      </c>
      <c r="O16" s="425">
        <v>44694</v>
      </c>
      <c r="P16" s="384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76">
        <v>8</v>
      </c>
      <c r="B17" s="329">
        <v>44694</v>
      </c>
      <c r="C17" s="338"/>
      <c r="D17" s="339" t="s">
        <v>428</v>
      </c>
      <c r="E17" s="340" t="s">
        <v>589</v>
      </c>
      <c r="F17" s="276">
        <v>233.5</v>
      </c>
      <c r="G17" s="276">
        <v>220</v>
      </c>
      <c r="H17" s="276">
        <v>245</v>
      </c>
      <c r="I17" s="341" t="s">
        <v>964</v>
      </c>
      <c r="J17" s="330" t="s">
        <v>968</v>
      </c>
      <c r="K17" s="330">
        <f t="shared" si="12"/>
        <v>11.5</v>
      </c>
      <c r="L17" s="331">
        <f t="shared" si="13"/>
        <v>-1.6344999999999998</v>
      </c>
      <c r="M17" s="332">
        <f t="shared" si="14"/>
        <v>4.2250535331905786E-2</v>
      </c>
      <c r="N17" s="330" t="s">
        <v>587</v>
      </c>
      <c r="O17" s="425">
        <v>44707</v>
      </c>
      <c r="P17" s="384"/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76">
        <v>9</v>
      </c>
      <c r="B18" s="329">
        <v>44694</v>
      </c>
      <c r="C18" s="338"/>
      <c r="D18" s="339" t="s">
        <v>131</v>
      </c>
      <c r="E18" s="340" t="s">
        <v>589</v>
      </c>
      <c r="F18" s="276">
        <v>1655</v>
      </c>
      <c r="G18" s="276">
        <v>1550</v>
      </c>
      <c r="H18" s="276">
        <v>1760</v>
      </c>
      <c r="I18" s="341" t="s">
        <v>862</v>
      </c>
      <c r="J18" s="330" t="s">
        <v>992</v>
      </c>
      <c r="K18" s="330">
        <f t="shared" ref="K18" si="15">H18-F18</f>
        <v>105</v>
      </c>
      <c r="L18" s="331">
        <f t="shared" ref="L18" si="16">(F18*-0.7)/100</f>
        <v>-11.585000000000001</v>
      </c>
      <c r="M18" s="332">
        <f t="shared" ref="M18" si="17">(K18+L18)/F18</f>
        <v>5.6444108761329298E-2</v>
      </c>
      <c r="N18" s="330" t="s">
        <v>587</v>
      </c>
      <c r="O18" s="425">
        <v>44699</v>
      </c>
      <c r="P18" s="384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76">
        <v>10</v>
      </c>
      <c r="B19" s="329">
        <v>44697</v>
      </c>
      <c r="C19" s="338"/>
      <c r="D19" s="339" t="s">
        <v>192</v>
      </c>
      <c r="E19" s="340" t="s">
        <v>589</v>
      </c>
      <c r="F19" s="276">
        <v>2210</v>
      </c>
      <c r="G19" s="276">
        <v>2070</v>
      </c>
      <c r="H19" s="276">
        <v>2355</v>
      </c>
      <c r="I19" s="341" t="s">
        <v>975</v>
      </c>
      <c r="J19" s="330" t="s">
        <v>734</v>
      </c>
      <c r="K19" s="359">
        <f t="shared" ref="K19:K21" si="18">H19-F19</f>
        <v>145</v>
      </c>
      <c r="L19" s="431">
        <f t="shared" ref="L19:L21" si="19">(F19*-0.7)/100</f>
        <v>-15.47</v>
      </c>
      <c r="M19" s="432">
        <f t="shared" ref="M19:M21" si="20">(K19+L19)/F19</f>
        <v>5.8610859728506791E-2</v>
      </c>
      <c r="N19" s="359" t="s">
        <v>587</v>
      </c>
      <c r="O19" s="435">
        <v>44699</v>
      </c>
      <c r="P19" s="436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76">
        <v>11</v>
      </c>
      <c r="B20" s="329">
        <v>44699</v>
      </c>
      <c r="C20" s="338"/>
      <c r="D20" s="339" t="s">
        <v>414</v>
      </c>
      <c r="E20" s="340" t="s">
        <v>589</v>
      </c>
      <c r="F20" s="276">
        <v>2385</v>
      </c>
      <c r="G20" s="276">
        <v>2230</v>
      </c>
      <c r="H20" s="276">
        <v>2458</v>
      </c>
      <c r="I20" s="341" t="s">
        <v>993</v>
      </c>
      <c r="J20" s="330" t="s">
        <v>1099</v>
      </c>
      <c r="K20" s="330">
        <f t="shared" si="18"/>
        <v>73</v>
      </c>
      <c r="L20" s="331">
        <f t="shared" si="19"/>
        <v>-16.695</v>
      </c>
      <c r="M20" s="332">
        <f t="shared" si="20"/>
        <v>2.3607966457023059E-2</v>
      </c>
      <c r="N20" s="330" t="s">
        <v>587</v>
      </c>
      <c r="O20" s="433">
        <v>44711</v>
      </c>
      <c r="P20" s="384"/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76">
        <v>12</v>
      </c>
      <c r="B21" s="329">
        <v>44700</v>
      </c>
      <c r="C21" s="338"/>
      <c r="D21" s="339" t="s">
        <v>65</v>
      </c>
      <c r="E21" s="340" t="s">
        <v>589</v>
      </c>
      <c r="F21" s="276">
        <v>5675</v>
      </c>
      <c r="G21" s="276">
        <v>5400</v>
      </c>
      <c r="H21" s="276">
        <v>5895</v>
      </c>
      <c r="I21" s="341" t="s">
        <v>1011</v>
      </c>
      <c r="J21" s="330" t="s">
        <v>1076</v>
      </c>
      <c r="K21" s="330">
        <f t="shared" si="18"/>
        <v>220</v>
      </c>
      <c r="L21" s="331">
        <f t="shared" si="19"/>
        <v>-39.724999999999994</v>
      </c>
      <c r="M21" s="332">
        <f t="shared" si="20"/>
        <v>3.1766519823788544E-2</v>
      </c>
      <c r="N21" s="330" t="s">
        <v>587</v>
      </c>
      <c r="O21" s="425">
        <v>44707</v>
      </c>
      <c r="P21" s="384"/>
      <c r="Q21" s="246"/>
      <c r="R21" s="246" t="s">
        <v>588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44700</v>
      </c>
      <c r="C22" s="323"/>
      <c r="D22" s="320" t="s">
        <v>75</v>
      </c>
      <c r="E22" s="321" t="s">
        <v>589</v>
      </c>
      <c r="F22" s="251" t="s">
        <v>1012</v>
      </c>
      <c r="G22" s="251">
        <v>635</v>
      </c>
      <c r="H22" s="251"/>
      <c r="I22" s="322" t="s">
        <v>916</v>
      </c>
      <c r="J22" s="362" t="s">
        <v>590</v>
      </c>
      <c r="K22" s="287"/>
      <c r="L22" s="288"/>
      <c r="M22" s="289"/>
      <c r="N22" s="287"/>
      <c r="O22" s="312"/>
      <c r="P22" s="287">
        <f>VLOOKUP(D22,'MidCap Intra'!B37:C590,2,0)</f>
        <v>699.05</v>
      </c>
      <c r="Q22" s="246"/>
      <c r="R22" s="246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438">
        <v>14</v>
      </c>
      <c r="B23" s="439">
        <v>44706</v>
      </c>
      <c r="C23" s="440"/>
      <c r="D23" s="441" t="s">
        <v>145</v>
      </c>
      <c r="E23" s="442" t="s">
        <v>589</v>
      </c>
      <c r="F23" s="438">
        <v>1595</v>
      </c>
      <c r="G23" s="438">
        <v>1475</v>
      </c>
      <c r="H23" s="438">
        <v>1657.5</v>
      </c>
      <c r="I23" s="443" t="s">
        <v>1058</v>
      </c>
      <c r="J23" s="334" t="s">
        <v>1094</v>
      </c>
      <c r="K23" s="334">
        <f t="shared" ref="K23" si="21">H23-F23</f>
        <v>62.5</v>
      </c>
      <c r="L23" s="335">
        <f t="shared" ref="L23" si="22">(F23*-0.7)/100</f>
        <v>-11.164999999999999</v>
      </c>
      <c r="M23" s="336">
        <f t="shared" ref="M23" si="23">(K23+L23)/F23</f>
        <v>3.218495297805643E-2</v>
      </c>
      <c r="N23" s="334" t="s">
        <v>587</v>
      </c>
      <c r="O23" s="459">
        <v>44711</v>
      </c>
      <c r="P23" s="444"/>
      <c r="Q23" s="246"/>
      <c r="R23" s="246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44708</v>
      </c>
      <c r="C24" s="323"/>
      <c r="D24" s="320" t="s">
        <v>488</v>
      </c>
      <c r="E24" s="321" t="s">
        <v>589</v>
      </c>
      <c r="F24" s="251" t="s">
        <v>1081</v>
      </c>
      <c r="G24" s="251">
        <v>123</v>
      </c>
      <c r="H24" s="251"/>
      <c r="I24" s="322" t="s">
        <v>1082</v>
      </c>
      <c r="J24" s="362" t="s">
        <v>590</v>
      </c>
      <c r="K24" s="287"/>
      <c r="L24" s="288"/>
      <c r="M24" s="289"/>
      <c r="N24" s="287"/>
      <c r="O24" s="312"/>
      <c r="P24" s="287">
        <f>VLOOKUP(D24,'MidCap Intra'!B39:C592,2,0)</f>
        <v>134.69999999999999</v>
      </c>
      <c r="Q24" s="246"/>
      <c r="R24" s="246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ht="13.9" customHeight="1">
      <c r="A25" s="251"/>
      <c r="B25" s="248"/>
      <c r="C25" s="323"/>
      <c r="D25" s="320"/>
      <c r="E25" s="321"/>
      <c r="F25" s="251"/>
      <c r="G25" s="251"/>
      <c r="H25" s="251"/>
      <c r="I25" s="322"/>
      <c r="J25" s="362"/>
      <c r="K25" s="287"/>
      <c r="L25" s="288"/>
      <c r="M25" s="289"/>
      <c r="N25" s="287"/>
      <c r="O25" s="312"/>
      <c r="P25" s="288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7"/>
      <c r="B26" s="108"/>
      <c r="C26" s="109"/>
      <c r="D26" s="110"/>
      <c r="E26" s="111"/>
      <c r="F26" s="111"/>
      <c r="H26" s="111"/>
      <c r="I26" s="112"/>
      <c r="J26" s="113"/>
      <c r="K26" s="113"/>
      <c r="L26" s="114"/>
      <c r="M26" s="115"/>
      <c r="N26" s="116"/>
      <c r="O26" s="117"/>
      <c r="P26" s="11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7"/>
      <c r="B27" s="108"/>
      <c r="C27" s="109"/>
      <c r="D27" s="110"/>
      <c r="E27" s="111"/>
      <c r="F27" s="111"/>
      <c r="G27" s="107"/>
      <c r="H27" s="111"/>
      <c r="I27" s="112"/>
      <c r="J27" s="113"/>
      <c r="K27" s="113"/>
      <c r="L27" s="114"/>
      <c r="M27" s="115"/>
      <c r="N27" s="116"/>
      <c r="O27" s="117"/>
      <c r="P27" s="11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591</v>
      </c>
      <c r="B28" s="120"/>
      <c r="C28" s="121"/>
      <c r="D28" s="122"/>
      <c r="E28" s="123"/>
      <c r="F28" s="123"/>
      <c r="G28" s="123"/>
      <c r="H28" s="123"/>
      <c r="I28" s="123"/>
      <c r="J28" s="124"/>
      <c r="K28" s="123"/>
      <c r="L28" s="125"/>
      <c r="M28" s="56"/>
      <c r="N28" s="124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6" t="s">
        <v>592</v>
      </c>
      <c r="B29" s="119"/>
      <c r="C29" s="119"/>
      <c r="D29" s="119"/>
      <c r="E29" s="41"/>
      <c r="F29" s="127" t="s">
        <v>593</v>
      </c>
      <c r="G29" s="6"/>
      <c r="H29" s="6"/>
      <c r="I29" s="6"/>
      <c r="J29" s="128"/>
      <c r="K29" s="129"/>
      <c r="L29" s="129"/>
      <c r="M29" s="130"/>
      <c r="N29" s="1"/>
      <c r="O29" s="13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 t="s">
        <v>594</v>
      </c>
      <c r="B30" s="119"/>
      <c r="C30" s="119"/>
      <c r="D30" s="119" t="s">
        <v>850</v>
      </c>
      <c r="E30" s="6"/>
      <c r="F30" s="127" t="s">
        <v>595</v>
      </c>
      <c r="G30" s="6"/>
      <c r="H30" s="6"/>
      <c r="I30" s="6"/>
      <c r="J30" s="128"/>
      <c r="K30" s="129"/>
      <c r="L30" s="129"/>
      <c r="M30" s="130"/>
      <c r="N30" s="1"/>
      <c r="O30" s="13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9"/>
      <c r="B31" s="119"/>
      <c r="C31" s="119"/>
      <c r="D31" s="119"/>
      <c r="E31" s="6"/>
      <c r="F31" s="6"/>
      <c r="G31" s="6"/>
      <c r="H31" s="6"/>
      <c r="I31" s="6"/>
      <c r="J31" s="132"/>
      <c r="K31" s="129"/>
      <c r="L31" s="129"/>
      <c r="M31" s="6"/>
      <c r="N31" s="133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34" t="s">
        <v>596</v>
      </c>
      <c r="C32" s="134"/>
      <c r="D32" s="134"/>
      <c r="E32" s="134"/>
      <c r="F32" s="135"/>
      <c r="G32" s="6"/>
      <c r="H32" s="6"/>
      <c r="I32" s="136"/>
      <c r="J32" s="137"/>
      <c r="K32" s="138"/>
      <c r="L32" s="137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564</v>
      </c>
      <c r="C33" s="98"/>
      <c r="D33" s="97" t="s">
        <v>575</v>
      </c>
      <c r="E33" s="96" t="s">
        <v>576</v>
      </c>
      <c r="F33" s="96" t="s">
        <v>577</v>
      </c>
      <c r="G33" s="96" t="s">
        <v>597</v>
      </c>
      <c r="H33" s="96" t="s">
        <v>579</v>
      </c>
      <c r="I33" s="96" t="s">
        <v>580</v>
      </c>
      <c r="J33" s="96" t="s">
        <v>581</v>
      </c>
      <c r="K33" s="96" t="s">
        <v>598</v>
      </c>
      <c r="L33" s="140" t="s">
        <v>583</v>
      </c>
      <c r="M33" s="98" t="s">
        <v>584</v>
      </c>
      <c r="N33" s="95" t="s">
        <v>585</v>
      </c>
      <c r="O33" s="294" t="s">
        <v>586</v>
      </c>
      <c r="P33" s="273"/>
      <c r="Q33" s="1"/>
      <c r="R33" s="291"/>
      <c r="S33" s="291"/>
      <c r="T33" s="291"/>
      <c r="U33" s="284"/>
      <c r="V33" s="284"/>
      <c r="W33" s="284"/>
      <c r="X33" s="284"/>
      <c r="Y33" s="284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57" customFormat="1" ht="15" customHeight="1">
      <c r="A34" s="368">
        <v>1</v>
      </c>
      <c r="B34" s="346">
        <v>44671</v>
      </c>
      <c r="C34" s="369"/>
      <c r="D34" s="370" t="s">
        <v>874</v>
      </c>
      <c r="E34" s="348" t="s">
        <v>589</v>
      </c>
      <c r="F34" s="348">
        <v>233.5</v>
      </c>
      <c r="G34" s="348">
        <v>227</v>
      </c>
      <c r="H34" s="348">
        <v>227</v>
      </c>
      <c r="I34" s="348" t="s">
        <v>875</v>
      </c>
      <c r="J34" s="358" t="s">
        <v>895</v>
      </c>
      <c r="K34" s="358">
        <f t="shared" ref="K34" si="24">H34-F34</f>
        <v>-6.5</v>
      </c>
      <c r="L34" s="371">
        <f t="shared" ref="L34" si="25">(F34*-0.7)/100</f>
        <v>-1.6344999999999998</v>
      </c>
      <c r="M34" s="372">
        <f t="shared" ref="M34" si="26">(K34+L34)/F34</f>
        <v>-3.4837259100642393E-2</v>
      </c>
      <c r="N34" s="358" t="s">
        <v>599</v>
      </c>
      <c r="O34" s="373">
        <v>44685</v>
      </c>
      <c r="P34" s="292"/>
      <c r="Q34" s="292"/>
      <c r="R34" s="293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90"/>
      <c r="AJ34" s="283"/>
      <c r="AK34" s="283"/>
      <c r="AL34" s="283"/>
    </row>
    <row r="35" spans="1:38" s="257" customFormat="1" ht="15" customHeight="1">
      <c r="A35" s="368">
        <v>2</v>
      </c>
      <c r="B35" s="346">
        <v>44672</v>
      </c>
      <c r="C35" s="369"/>
      <c r="D35" s="370" t="s">
        <v>520</v>
      </c>
      <c r="E35" s="348" t="s">
        <v>589</v>
      </c>
      <c r="F35" s="348">
        <v>1980</v>
      </c>
      <c r="G35" s="348">
        <v>1920</v>
      </c>
      <c r="H35" s="348">
        <v>1920</v>
      </c>
      <c r="I35" s="348" t="s">
        <v>876</v>
      </c>
      <c r="J35" s="358" t="s">
        <v>930</v>
      </c>
      <c r="K35" s="358">
        <f t="shared" ref="K35" si="27">H35-F35</f>
        <v>-60</v>
      </c>
      <c r="L35" s="371">
        <f t="shared" ref="L35" si="28">(F35*-0.7)/100</f>
        <v>-13.86</v>
      </c>
      <c r="M35" s="372">
        <f t="shared" ref="M35" si="29">(K35+L35)/F35</f>
        <v>-3.7303030303030303E-2</v>
      </c>
      <c r="N35" s="358" t="s">
        <v>599</v>
      </c>
      <c r="O35" s="373">
        <v>44691</v>
      </c>
      <c r="P35" s="292"/>
      <c r="Q35" s="292"/>
      <c r="R35" s="293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90"/>
      <c r="AJ35" s="283"/>
      <c r="AK35" s="283"/>
      <c r="AL35" s="283"/>
    </row>
    <row r="36" spans="1:38" s="257" customFormat="1" ht="15" customHeight="1">
      <c r="A36" s="368">
        <v>3</v>
      </c>
      <c r="B36" s="346">
        <v>44672</v>
      </c>
      <c r="C36" s="369"/>
      <c r="D36" s="370" t="s">
        <v>116</v>
      </c>
      <c r="E36" s="348" t="s">
        <v>589</v>
      </c>
      <c r="F36" s="348">
        <v>1375</v>
      </c>
      <c r="G36" s="348">
        <v>1340</v>
      </c>
      <c r="H36" s="348">
        <v>1340</v>
      </c>
      <c r="I36" s="348">
        <v>1450</v>
      </c>
      <c r="J36" s="358" t="s">
        <v>908</v>
      </c>
      <c r="K36" s="358">
        <f t="shared" ref="K36" si="30">H36-F36</f>
        <v>-35</v>
      </c>
      <c r="L36" s="371">
        <f t="shared" ref="L36" si="31">(F36*-0.7)/100</f>
        <v>-9.6249999999999982</v>
      </c>
      <c r="M36" s="372">
        <f t="shared" ref="M36" si="32">(K36+L36)/F36</f>
        <v>-3.2454545454545451E-2</v>
      </c>
      <c r="N36" s="358" t="s">
        <v>599</v>
      </c>
      <c r="O36" s="373">
        <v>44687</v>
      </c>
      <c r="P36" s="292"/>
      <c r="Q36" s="292"/>
      <c r="R36" s="293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90"/>
      <c r="AJ36" s="283"/>
      <c r="AK36" s="283"/>
      <c r="AL36" s="283"/>
    </row>
    <row r="37" spans="1:38" s="257" customFormat="1" ht="15" customHeight="1">
      <c r="A37" s="368">
        <v>4</v>
      </c>
      <c r="B37" s="346">
        <v>44673</v>
      </c>
      <c r="C37" s="369"/>
      <c r="D37" s="370" t="s">
        <v>877</v>
      </c>
      <c r="E37" s="348" t="s">
        <v>589</v>
      </c>
      <c r="F37" s="348">
        <v>1710</v>
      </c>
      <c r="G37" s="348">
        <v>1647</v>
      </c>
      <c r="H37" s="348">
        <v>1647</v>
      </c>
      <c r="I37" s="348" t="s">
        <v>878</v>
      </c>
      <c r="J37" s="358" t="s">
        <v>893</v>
      </c>
      <c r="K37" s="358">
        <f t="shared" ref="K37" si="33">H37-F37</f>
        <v>-63</v>
      </c>
      <c r="L37" s="371">
        <f t="shared" ref="L37" si="34">(F37*-0.7)/100</f>
        <v>-11.97</v>
      </c>
      <c r="M37" s="372">
        <f t="shared" ref="M37" si="35">(K37+L37)/F37</f>
        <v>-4.3842105263157898E-2</v>
      </c>
      <c r="N37" s="358" t="s">
        <v>599</v>
      </c>
      <c r="O37" s="373">
        <v>44685</v>
      </c>
      <c r="P37" s="292"/>
      <c r="Q37" s="292"/>
      <c r="R37" s="293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90"/>
      <c r="AJ37" s="283"/>
      <c r="AK37" s="283"/>
      <c r="AL37" s="283"/>
    </row>
    <row r="38" spans="1:38" s="257" customFormat="1" ht="15" customHeight="1">
      <c r="A38" s="368">
        <v>5</v>
      </c>
      <c r="B38" s="346">
        <v>44676</v>
      </c>
      <c r="C38" s="369"/>
      <c r="D38" s="370" t="s">
        <v>199</v>
      </c>
      <c r="E38" s="348" t="s">
        <v>589</v>
      </c>
      <c r="F38" s="348">
        <v>248.5</v>
      </c>
      <c r="G38" s="348">
        <v>240</v>
      </c>
      <c r="H38" s="348">
        <v>240</v>
      </c>
      <c r="I38" s="348">
        <v>265</v>
      </c>
      <c r="J38" s="358" t="s">
        <v>914</v>
      </c>
      <c r="K38" s="358">
        <f t="shared" ref="K38" si="36">H38-F38</f>
        <v>-8.5</v>
      </c>
      <c r="L38" s="371">
        <f t="shared" ref="L38" si="37">(F38*-0.7)/100</f>
        <v>-1.7394999999999998</v>
      </c>
      <c r="M38" s="372">
        <f t="shared" ref="M38" si="38">(K38+L38)/F38</f>
        <v>-4.1205231388329981E-2</v>
      </c>
      <c r="N38" s="358" t="s">
        <v>599</v>
      </c>
      <c r="O38" s="373">
        <v>44685</v>
      </c>
      <c r="P38" s="292"/>
      <c r="Q38" s="292"/>
      <c r="R38" s="293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90"/>
      <c r="AJ38" s="283"/>
      <c r="AK38" s="283"/>
      <c r="AL38" s="283"/>
    </row>
    <row r="39" spans="1:38" s="257" customFormat="1" ht="15" customHeight="1">
      <c r="A39" s="406">
        <v>6</v>
      </c>
      <c r="B39" s="389">
        <v>44679</v>
      </c>
      <c r="C39" s="407"/>
      <c r="D39" s="408" t="s">
        <v>296</v>
      </c>
      <c r="E39" s="409" t="s">
        <v>589</v>
      </c>
      <c r="F39" s="409">
        <v>219.5</v>
      </c>
      <c r="G39" s="409">
        <v>214</v>
      </c>
      <c r="H39" s="409">
        <v>214</v>
      </c>
      <c r="I39" s="409" t="s">
        <v>887</v>
      </c>
      <c r="J39" s="398" t="s">
        <v>894</v>
      </c>
      <c r="K39" s="398">
        <f t="shared" ref="K39:K42" si="39">H39-F39</f>
        <v>-5.5</v>
      </c>
      <c r="L39" s="410">
        <f t="shared" ref="L39:L40" si="40">(F39*-0.7)/100</f>
        <v>-1.5364999999999998</v>
      </c>
      <c r="M39" s="411">
        <f t="shared" ref="M39:M42" si="41">(K39+L39)/F39</f>
        <v>-3.2056947608200458E-2</v>
      </c>
      <c r="N39" s="398" t="s">
        <v>599</v>
      </c>
      <c r="O39" s="412">
        <v>44685</v>
      </c>
      <c r="P39" s="292"/>
      <c r="Q39" s="292"/>
      <c r="R39" s="293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90"/>
      <c r="AJ39" s="283"/>
      <c r="AK39" s="283"/>
      <c r="AL39" s="283"/>
    </row>
    <row r="40" spans="1:38" s="257" customFormat="1" ht="15" customHeight="1">
      <c r="A40" s="368">
        <v>7</v>
      </c>
      <c r="B40" s="346">
        <v>44686</v>
      </c>
      <c r="C40" s="369"/>
      <c r="D40" s="370" t="s">
        <v>905</v>
      </c>
      <c r="E40" s="348" t="s">
        <v>589</v>
      </c>
      <c r="F40" s="348">
        <v>755.5</v>
      </c>
      <c r="G40" s="348">
        <v>730</v>
      </c>
      <c r="H40" s="348">
        <v>730</v>
      </c>
      <c r="I40" s="348" t="s">
        <v>698</v>
      </c>
      <c r="J40" s="358" t="s">
        <v>915</v>
      </c>
      <c r="K40" s="358">
        <f t="shared" si="39"/>
        <v>-25.5</v>
      </c>
      <c r="L40" s="371">
        <f t="shared" si="40"/>
        <v>-5.2885</v>
      </c>
      <c r="M40" s="372">
        <f t="shared" si="41"/>
        <v>-4.0752481800132363E-2</v>
      </c>
      <c r="N40" s="358" t="s">
        <v>599</v>
      </c>
      <c r="O40" s="373">
        <v>44685</v>
      </c>
      <c r="P40" s="292"/>
      <c r="Q40" s="292"/>
      <c r="R40" s="293" t="s">
        <v>866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90"/>
      <c r="AJ40" s="283"/>
      <c r="AK40" s="283"/>
      <c r="AL40" s="283"/>
    </row>
    <row r="41" spans="1:38" s="257" customFormat="1" ht="15" customHeight="1">
      <c r="A41" s="414">
        <v>8</v>
      </c>
      <c r="B41" s="329">
        <v>44690</v>
      </c>
      <c r="C41" s="415"/>
      <c r="D41" s="416" t="s">
        <v>201</v>
      </c>
      <c r="E41" s="276" t="s">
        <v>589</v>
      </c>
      <c r="F41" s="276">
        <v>3400</v>
      </c>
      <c r="G41" s="276">
        <v>3290</v>
      </c>
      <c r="H41" s="276">
        <v>3455</v>
      </c>
      <c r="I41" s="276" t="s">
        <v>917</v>
      </c>
      <c r="J41" s="330" t="s">
        <v>726</v>
      </c>
      <c r="K41" s="330">
        <f t="shared" si="39"/>
        <v>55</v>
      </c>
      <c r="L41" s="331">
        <f>(F41*-0.07)/100</f>
        <v>-2.3800000000000003</v>
      </c>
      <c r="M41" s="332">
        <f t="shared" si="41"/>
        <v>1.5476470588235293E-2</v>
      </c>
      <c r="N41" s="330" t="s">
        <v>587</v>
      </c>
      <c r="O41" s="333">
        <v>44690</v>
      </c>
      <c r="P41" s="292"/>
      <c r="Q41" s="292"/>
      <c r="R41" s="293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90"/>
      <c r="AJ41" s="283"/>
      <c r="AK41" s="283"/>
      <c r="AL41" s="283"/>
    </row>
    <row r="42" spans="1:38" s="257" customFormat="1" ht="15" customHeight="1">
      <c r="A42" s="368">
        <v>9</v>
      </c>
      <c r="B42" s="346">
        <v>44690</v>
      </c>
      <c r="C42" s="369"/>
      <c r="D42" s="370" t="s">
        <v>145</v>
      </c>
      <c r="E42" s="348" t="s">
        <v>589</v>
      </c>
      <c r="F42" s="348">
        <v>1605</v>
      </c>
      <c r="G42" s="348">
        <v>1550</v>
      </c>
      <c r="H42" s="348">
        <v>1550</v>
      </c>
      <c r="I42" s="348" t="s">
        <v>923</v>
      </c>
      <c r="J42" s="398" t="s">
        <v>960</v>
      </c>
      <c r="K42" s="398">
        <f t="shared" si="39"/>
        <v>-55</v>
      </c>
      <c r="L42" s="410">
        <f t="shared" ref="L42" si="42">(F42*-0.7)/100</f>
        <v>-11.234999999999999</v>
      </c>
      <c r="M42" s="411">
        <f t="shared" si="41"/>
        <v>-4.1267912772585673E-2</v>
      </c>
      <c r="N42" s="398" t="s">
        <v>599</v>
      </c>
      <c r="O42" s="412">
        <v>44693</v>
      </c>
      <c r="P42" s="292"/>
      <c r="Q42" s="292"/>
      <c r="R42" s="293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90"/>
      <c r="AJ42" s="283"/>
      <c r="AK42" s="283"/>
      <c r="AL42" s="283"/>
    </row>
    <row r="43" spans="1:38" s="257" customFormat="1" ht="15" customHeight="1">
      <c r="A43" s="414">
        <v>10</v>
      </c>
      <c r="B43" s="329">
        <v>44691</v>
      </c>
      <c r="C43" s="415"/>
      <c r="D43" s="416" t="s">
        <v>331</v>
      </c>
      <c r="E43" s="276" t="s">
        <v>589</v>
      </c>
      <c r="F43" s="276">
        <v>720</v>
      </c>
      <c r="G43" s="276">
        <v>699</v>
      </c>
      <c r="H43" s="276">
        <v>760</v>
      </c>
      <c r="I43" s="276" t="s">
        <v>936</v>
      </c>
      <c r="J43" s="330" t="s">
        <v>631</v>
      </c>
      <c r="K43" s="330">
        <f t="shared" ref="K43" si="43">H43-F43</f>
        <v>40</v>
      </c>
      <c r="L43" s="331">
        <f>(F43*-0.7)/100</f>
        <v>-5.0399999999999991</v>
      </c>
      <c r="M43" s="332">
        <f t="shared" ref="M43" si="44">(K43+L43)/F43</f>
        <v>4.855555555555556E-2</v>
      </c>
      <c r="N43" s="330" t="s">
        <v>587</v>
      </c>
      <c r="O43" s="333">
        <v>44692</v>
      </c>
      <c r="P43" s="292"/>
      <c r="Q43" s="292"/>
      <c r="R43" s="293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90"/>
      <c r="AJ43" s="283"/>
      <c r="AK43" s="283"/>
      <c r="AL43" s="283"/>
    </row>
    <row r="44" spans="1:38" s="257" customFormat="1" ht="15" customHeight="1">
      <c r="A44" s="406">
        <v>11</v>
      </c>
      <c r="B44" s="389">
        <v>44691</v>
      </c>
      <c r="C44" s="407"/>
      <c r="D44" s="408" t="s">
        <v>192</v>
      </c>
      <c r="E44" s="409" t="s">
        <v>589</v>
      </c>
      <c r="F44" s="409">
        <v>2230</v>
      </c>
      <c r="G44" s="409">
        <v>2160</v>
      </c>
      <c r="H44" s="409">
        <v>2160</v>
      </c>
      <c r="I44" s="409" t="s">
        <v>937</v>
      </c>
      <c r="J44" s="398" t="s">
        <v>896</v>
      </c>
      <c r="K44" s="398">
        <f t="shared" ref="K44:K45" si="45">H44-F44</f>
        <v>-70</v>
      </c>
      <c r="L44" s="410">
        <f t="shared" ref="L44" si="46">(F44*-0.7)/100</f>
        <v>-15.61</v>
      </c>
      <c r="M44" s="411">
        <f t="shared" ref="M44:M45" si="47">(K44+L44)/F44</f>
        <v>-3.8390134529147982E-2</v>
      </c>
      <c r="N44" s="398" t="s">
        <v>599</v>
      </c>
      <c r="O44" s="412">
        <v>44691</v>
      </c>
      <c r="P44" s="292"/>
      <c r="Q44" s="292"/>
      <c r="R44" s="293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90"/>
      <c r="AJ44" s="283"/>
      <c r="AK44" s="283"/>
      <c r="AL44" s="283"/>
    </row>
    <row r="45" spans="1:38" s="257" customFormat="1" ht="15" customHeight="1">
      <c r="A45" s="426">
        <v>12</v>
      </c>
      <c r="B45" s="427">
        <v>44692</v>
      </c>
      <c r="C45" s="428"/>
      <c r="D45" s="429" t="s">
        <v>331</v>
      </c>
      <c r="E45" s="430" t="s">
        <v>589</v>
      </c>
      <c r="F45" s="430">
        <v>720</v>
      </c>
      <c r="G45" s="430">
        <v>699</v>
      </c>
      <c r="H45" s="430">
        <v>740</v>
      </c>
      <c r="I45" s="430" t="s">
        <v>936</v>
      </c>
      <c r="J45" s="359" t="s">
        <v>950</v>
      </c>
      <c r="K45" s="359">
        <f t="shared" si="45"/>
        <v>20</v>
      </c>
      <c r="L45" s="431">
        <f>(F45*-0.7)/100</f>
        <v>-5.0399999999999991</v>
      </c>
      <c r="M45" s="432">
        <f t="shared" si="47"/>
        <v>2.077777777777778E-2</v>
      </c>
      <c r="N45" s="359" t="s">
        <v>587</v>
      </c>
      <c r="O45" s="433">
        <v>44693</v>
      </c>
      <c r="P45" s="292"/>
      <c r="Q45" s="292"/>
      <c r="R45" s="293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90"/>
      <c r="AJ45" s="283"/>
      <c r="AK45" s="283"/>
      <c r="AL45" s="283"/>
    </row>
    <row r="46" spans="1:38" s="257" customFormat="1" ht="15" customHeight="1">
      <c r="A46" s="414">
        <v>13</v>
      </c>
      <c r="B46" s="329">
        <v>44694</v>
      </c>
      <c r="C46" s="415"/>
      <c r="D46" s="416" t="s">
        <v>51</v>
      </c>
      <c r="E46" s="276" t="s">
        <v>589</v>
      </c>
      <c r="F46" s="276">
        <v>361</v>
      </c>
      <c r="G46" s="276">
        <v>349</v>
      </c>
      <c r="H46" s="276">
        <v>372.5</v>
      </c>
      <c r="I46" s="276" t="s">
        <v>962</v>
      </c>
      <c r="J46" s="359" t="s">
        <v>968</v>
      </c>
      <c r="K46" s="359">
        <f t="shared" ref="K46" si="48">H46-F46</f>
        <v>11.5</v>
      </c>
      <c r="L46" s="431">
        <f>(F46*-0.7)/100</f>
        <v>-2.5269999999999997</v>
      </c>
      <c r="M46" s="432">
        <f t="shared" ref="M46" si="49">(K46+L46)/F46</f>
        <v>2.4855955678670362E-2</v>
      </c>
      <c r="N46" s="359" t="s">
        <v>587</v>
      </c>
      <c r="O46" s="433">
        <v>44697</v>
      </c>
      <c r="P46" s="292"/>
      <c r="Q46" s="292"/>
      <c r="R46" s="293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90"/>
      <c r="AJ46" s="283"/>
      <c r="AK46" s="283"/>
      <c r="AL46" s="283"/>
    </row>
    <row r="47" spans="1:38" s="257" customFormat="1" ht="15" customHeight="1">
      <c r="A47" s="414">
        <v>14</v>
      </c>
      <c r="B47" s="329">
        <v>44694</v>
      </c>
      <c r="C47" s="415"/>
      <c r="D47" s="416" t="s">
        <v>178</v>
      </c>
      <c r="E47" s="276" t="s">
        <v>589</v>
      </c>
      <c r="F47" s="276">
        <v>2420</v>
      </c>
      <c r="G47" s="276">
        <v>2345</v>
      </c>
      <c r="H47" s="276">
        <v>2497.5</v>
      </c>
      <c r="I47" s="276" t="s">
        <v>963</v>
      </c>
      <c r="J47" s="359" t="s">
        <v>980</v>
      </c>
      <c r="K47" s="359">
        <f t="shared" ref="K47:K48" si="50">H47-F47</f>
        <v>77.5</v>
      </c>
      <c r="L47" s="431">
        <f t="shared" ref="L47:L49" si="51">(F47*-0.7)/100</f>
        <v>-16.940000000000001</v>
      </c>
      <c r="M47" s="432">
        <f t="shared" ref="M47:M49" si="52">(K47+L47)/F47</f>
        <v>2.5024793388429754E-2</v>
      </c>
      <c r="N47" s="359" t="s">
        <v>587</v>
      </c>
      <c r="O47" s="433">
        <v>44698</v>
      </c>
      <c r="P47" s="292"/>
      <c r="Q47" s="292"/>
      <c r="R47" s="293" t="s">
        <v>588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90"/>
      <c r="AJ47" s="283"/>
      <c r="AK47" s="283"/>
      <c r="AL47" s="283"/>
    </row>
    <row r="48" spans="1:38" s="257" customFormat="1" ht="15" customHeight="1">
      <c r="A48" s="414">
        <v>15</v>
      </c>
      <c r="B48" s="329">
        <v>44697</v>
      </c>
      <c r="C48" s="415"/>
      <c r="D48" s="416" t="s">
        <v>61</v>
      </c>
      <c r="E48" s="276" t="s">
        <v>589</v>
      </c>
      <c r="F48" s="276">
        <v>639</v>
      </c>
      <c r="G48" s="276">
        <v>620</v>
      </c>
      <c r="H48" s="276">
        <v>657.5</v>
      </c>
      <c r="I48" s="276" t="s">
        <v>972</v>
      </c>
      <c r="J48" s="359" t="s">
        <v>981</v>
      </c>
      <c r="K48" s="359">
        <f t="shared" si="50"/>
        <v>18.5</v>
      </c>
      <c r="L48" s="431">
        <f t="shared" si="51"/>
        <v>-4.4729999999999999</v>
      </c>
      <c r="M48" s="432">
        <f t="shared" si="52"/>
        <v>2.1951486697965573E-2</v>
      </c>
      <c r="N48" s="359" t="s">
        <v>587</v>
      </c>
      <c r="O48" s="433">
        <v>44698</v>
      </c>
      <c r="P48" s="292"/>
      <c r="Q48" s="292"/>
      <c r="R48" s="293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90"/>
      <c r="AJ48" s="283"/>
      <c r="AK48" s="283"/>
      <c r="AL48" s="283"/>
    </row>
    <row r="49" spans="1:38" s="257" customFormat="1" ht="15" customHeight="1">
      <c r="A49" s="368">
        <v>16</v>
      </c>
      <c r="B49" s="346">
        <v>44697</v>
      </c>
      <c r="C49" s="369"/>
      <c r="D49" s="370" t="s">
        <v>133</v>
      </c>
      <c r="E49" s="348" t="s">
        <v>973</v>
      </c>
      <c r="F49" s="348">
        <v>187.5</v>
      </c>
      <c r="G49" s="348">
        <v>195</v>
      </c>
      <c r="H49" s="348">
        <v>195</v>
      </c>
      <c r="I49" s="348" t="s">
        <v>974</v>
      </c>
      <c r="J49" s="398" t="s">
        <v>982</v>
      </c>
      <c r="K49" s="398">
        <f>F49-H49</f>
        <v>-7.5</v>
      </c>
      <c r="L49" s="410">
        <f t="shared" si="51"/>
        <v>-1.3125</v>
      </c>
      <c r="M49" s="411">
        <f t="shared" si="52"/>
        <v>-4.7E-2</v>
      </c>
      <c r="N49" s="398" t="s">
        <v>599</v>
      </c>
      <c r="O49" s="412">
        <v>44699</v>
      </c>
      <c r="P49" s="292"/>
      <c r="Q49" s="292"/>
      <c r="R49" s="293" t="s">
        <v>866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90"/>
      <c r="AJ49" s="283"/>
      <c r="AK49" s="283"/>
      <c r="AL49" s="283"/>
    </row>
    <row r="50" spans="1:38" s="257" customFormat="1" ht="15" customHeight="1">
      <c r="A50" s="426">
        <v>17</v>
      </c>
      <c r="B50" s="427">
        <v>44699</v>
      </c>
      <c r="C50" s="428"/>
      <c r="D50" s="429" t="s">
        <v>84</v>
      </c>
      <c r="E50" s="430" t="s">
        <v>589</v>
      </c>
      <c r="F50" s="430">
        <v>950</v>
      </c>
      <c r="G50" s="430">
        <v>920</v>
      </c>
      <c r="H50" s="430">
        <v>977.5</v>
      </c>
      <c r="I50" s="430" t="s">
        <v>994</v>
      </c>
      <c r="J50" s="359" t="s">
        <v>1019</v>
      </c>
      <c r="K50" s="359">
        <f t="shared" ref="K50:K51" si="53">H50-F50</f>
        <v>27.5</v>
      </c>
      <c r="L50" s="431">
        <f t="shared" ref="L50:L51" si="54">(F50*-0.7)/100</f>
        <v>-6.65</v>
      </c>
      <c r="M50" s="432">
        <f t="shared" ref="M50:M51" si="55">(K50+L50)/F50</f>
        <v>2.1947368421052632E-2</v>
      </c>
      <c r="N50" s="359" t="s">
        <v>587</v>
      </c>
      <c r="O50" s="433">
        <v>44701</v>
      </c>
      <c r="P50" s="292"/>
      <c r="Q50" s="292"/>
      <c r="R50" s="293" t="s">
        <v>588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90"/>
      <c r="AJ50" s="283"/>
      <c r="AK50" s="283"/>
      <c r="AL50" s="283"/>
    </row>
    <row r="51" spans="1:38" s="257" customFormat="1" ht="15" customHeight="1">
      <c r="A51" s="406">
        <v>18</v>
      </c>
      <c r="B51" s="389">
        <v>44704</v>
      </c>
      <c r="C51" s="407"/>
      <c r="D51" s="408" t="s">
        <v>488</v>
      </c>
      <c r="E51" s="409" t="s">
        <v>589</v>
      </c>
      <c r="F51" s="409">
        <v>143.5</v>
      </c>
      <c r="G51" s="409">
        <v>139</v>
      </c>
      <c r="H51" s="409">
        <v>139</v>
      </c>
      <c r="I51" s="409" t="s">
        <v>1034</v>
      </c>
      <c r="J51" s="398" t="s">
        <v>1049</v>
      </c>
      <c r="K51" s="398">
        <f t="shared" si="53"/>
        <v>-4.5</v>
      </c>
      <c r="L51" s="410">
        <f t="shared" si="54"/>
        <v>-1.0044999999999999</v>
      </c>
      <c r="M51" s="411">
        <f t="shared" si="55"/>
        <v>-3.8358885017421601E-2</v>
      </c>
      <c r="N51" s="398" t="s">
        <v>599</v>
      </c>
      <c r="O51" s="412">
        <v>44706</v>
      </c>
      <c r="P51" s="292"/>
      <c r="Q51" s="292"/>
      <c r="R51" s="293" t="s">
        <v>588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90"/>
      <c r="AJ51" s="283"/>
      <c r="AK51" s="283"/>
      <c r="AL51" s="283"/>
    </row>
    <row r="52" spans="1:38" s="257" customFormat="1" ht="15" customHeight="1">
      <c r="A52" s="414">
        <v>19</v>
      </c>
      <c r="B52" s="329">
        <v>44707</v>
      </c>
      <c r="C52" s="415"/>
      <c r="D52" s="416" t="s">
        <v>136</v>
      </c>
      <c r="E52" s="276" t="s">
        <v>589</v>
      </c>
      <c r="F52" s="276">
        <v>636.5</v>
      </c>
      <c r="G52" s="276">
        <v>615</v>
      </c>
      <c r="H52" s="276">
        <v>658</v>
      </c>
      <c r="I52" s="276" t="s">
        <v>1064</v>
      </c>
      <c r="J52" s="359" t="s">
        <v>996</v>
      </c>
      <c r="K52" s="359">
        <f t="shared" ref="K52" si="56">H52-F52</f>
        <v>21.5</v>
      </c>
      <c r="L52" s="431">
        <f t="shared" ref="L52" si="57">(F52*-0.7)/100</f>
        <v>-4.4554999999999998</v>
      </c>
      <c r="M52" s="432">
        <f t="shared" ref="M52" si="58">(K52+L52)/F52</f>
        <v>2.677847604084839E-2</v>
      </c>
      <c r="N52" s="359" t="s">
        <v>587</v>
      </c>
      <c r="O52" s="433">
        <v>44708</v>
      </c>
      <c r="P52" s="292"/>
      <c r="Q52" s="292"/>
      <c r="R52" s="293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90"/>
      <c r="AJ52" s="283"/>
      <c r="AK52" s="283"/>
      <c r="AL52" s="283"/>
    </row>
    <row r="53" spans="1:38" s="257" customFormat="1" ht="15" customHeight="1">
      <c r="A53" s="414">
        <v>20</v>
      </c>
      <c r="B53" s="329">
        <v>44707</v>
      </c>
      <c r="C53" s="415"/>
      <c r="D53" s="416" t="s">
        <v>514</v>
      </c>
      <c r="E53" s="276" t="s">
        <v>589</v>
      </c>
      <c r="F53" s="276">
        <v>419</v>
      </c>
      <c r="G53" s="276">
        <v>407</v>
      </c>
      <c r="H53" s="276">
        <v>427.5</v>
      </c>
      <c r="I53" s="276" t="s">
        <v>1065</v>
      </c>
      <c r="J53" s="359" t="s">
        <v>995</v>
      </c>
      <c r="K53" s="359">
        <f t="shared" ref="K53" si="59">H53-F53</f>
        <v>8.5</v>
      </c>
      <c r="L53" s="431">
        <f>(F53*-0.07)/100</f>
        <v>-0.29330000000000001</v>
      </c>
      <c r="M53" s="432">
        <f t="shared" ref="M53" si="60">(K53+L53)/F53</f>
        <v>1.9586396181384247E-2</v>
      </c>
      <c r="N53" s="359" t="s">
        <v>587</v>
      </c>
      <c r="O53" s="433">
        <v>44707</v>
      </c>
      <c r="P53" s="292"/>
      <c r="Q53" s="292"/>
      <c r="R53" s="293" t="s">
        <v>588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90"/>
      <c r="AJ53" s="283"/>
      <c r="AK53" s="283"/>
      <c r="AL53" s="283"/>
    </row>
    <row r="54" spans="1:38" s="257" customFormat="1" ht="15" customHeight="1">
      <c r="A54" s="414">
        <v>21</v>
      </c>
      <c r="B54" s="329">
        <v>44707</v>
      </c>
      <c r="C54" s="415"/>
      <c r="D54" s="416" t="s">
        <v>186</v>
      </c>
      <c r="E54" s="276" t="s">
        <v>589</v>
      </c>
      <c r="F54" s="276">
        <v>2585</v>
      </c>
      <c r="G54" s="276">
        <v>2514</v>
      </c>
      <c r="H54" s="276">
        <v>2655</v>
      </c>
      <c r="I54" s="276" t="s">
        <v>1066</v>
      </c>
      <c r="J54" s="359" t="s">
        <v>770</v>
      </c>
      <c r="K54" s="359">
        <f t="shared" ref="K54:K55" si="61">H54-F54</f>
        <v>70</v>
      </c>
      <c r="L54" s="431">
        <f>(F54*-0.7)/100</f>
        <v>-18.094999999999999</v>
      </c>
      <c r="M54" s="432">
        <f t="shared" ref="M54:M55" si="62">(K54+L54)/F54</f>
        <v>2.0079303675048357E-2</v>
      </c>
      <c r="N54" s="359" t="s">
        <v>587</v>
      </c>
      <c r="O54" s="433">
        <v>44711</v>
      </c>
      <c r="P54" s="292"/>
      <c r="Q54" s="292"/>
      <c r="R54" s="293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90"/>
      <c r="AJ54" s="283"/>
      <c r="AK54" s="283"/>
      <c r="AL54" s="283"/>
    </row>
    <row r="55" spans="1:38" s="257" customFormat="1" ht="15" customHeight="1">
      <c r="A55" s="414">
        <v>22</v>
      </c>
      <c r="B55" s="329">
        <v>44707</v>
      </c>
      <c r="C55" s="415"/>
      <c r="D55" s="416" t="s">
        <v>84</v>
      </c>
      <c r="E55" s="276" t="s">
        <v>589</v>
      </c>
      <c r="F55" s="276">
        <v>961</v>
      </c>
      <c r="G55" s="276">
        <v>930</v>
      </c>
      <c r="H55" s="276">
        <v>989.5</v>
      </c>
      <c r="I55" s="276" t="s">
        <v>1069</v>
      </c>
      <c r="J55" s="359" t="s">
        <v>1093</v>
      </c>
      <c r="K55" s="359">
        <f t="shared" si="61"/>
        <v>28.5</v>
      </c>
      <c r="L55" s="431">
        <f>(F55*-0.7)/100</f>
        <v>-6.7269999999999994</v>
      </c>
      <c r="M55" s="432">
        <f t="shared" si="62"/>
        <v>2.2656607700312175E-2</v>
      </c>
      <c r="N55" s="359" t="s">
        <v>587</v>
      </c>
      <c r="O55" s="433">
        <v>44711</v>
      </c>
      <c r="P55" s="292"/>
      <c r="Q55" s="292"/>
      <c r="R55" s="293" t="s">
        <v>588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90"/>
      <c r="AJ55" s="283"/>
      <c r="AK55" s="283"/>
      <c r="AL55" s="283"/>
    </row>
    <row r="56" spans="1:38" s="257" customFormat="1" ht="15" customHeight="1">
      <c r="A56" s="414">
        <v>23</v>
      </c>
      <c r="B56" s="329">
        <v>44708</v>
      </c>
      <c r="C56" s="415"/>
      <c r="D56" s="416" t="s">
        <v>428</v>
      </c>
      <c r="E56" s="276" t="s">
        <v>589</v>
      </c>
      <c r="F56" s="276">
        <v>237</v>
      </c>
      <c r="G56" s="276">
        <v>229</v>
      </c>
      <c r="H56" s="276">
        <v>241</v>
      </c>
      <c r="I56" s="276" t="s">
        <v>1077</v>
      </c>
      <c r="J56" s="359" t="s">
        <v>1078</v>
      </c>
      <c r="K56" s="359">
        <f t="shared" ref="K56" si="63">H56-F56</f>
        <v>4</v>
      </c>
      <c r="L56" s="431">
        <f>(F56*-0.07)/100</f>
        <v>-0.16589999999999999</v>
      </c>
      <c r="M56" s="432">
        <f t="shared" ref="M56" si="64">(K56+L56)/F56</f>
        <v>1.6177637130801687E-2</v>
      </c>
      <c r="N56" s="359" t="s">
        <v>587</v>
      </c>
      <c r="O56" s="460">
        <v>44708</v>
      </c>
      <c r="P56" s="292"/>
      <c r="Q56" s="292"/>
      <c r="R56" s="293" t="s">
        <v>588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90"/>
      <c r="AJ56" s="283"/>
      <c r="AK56" s="283"/>
      <c r="AL56" s="283"/>
    </row>
    <row r="57" spans="1:38" s="257" customFormat="1" ht="15" customHeight="1">
      <c r="A57" s="324">
        <v>24</v>
      </c>
      <c r="B57" s="248">
        <v>44709</v>
      </c>
      <c r="C57" s="325"/>
      <c r="D57" s="326" t="s">
        <v>189</v>
      </c>
      <c r="E57" s="251" t="s">
        <v>589</v>
      </c>
      <c r="F57" s="251" t="s">
        <v>1079</v>
      </c>
      <c r="G57" s="251">
        <v>457</v>
      </c>
      <c r="H57" s="251"/>
      <c r="I57" s="251" t="s">
        <v>1080</v>
      </c>
      <c r="J57" s="287" t="s">
        <v>590</v>
      </c>
      <c r="K57" s="287"/>
      <c r="L57" s="288"/>
      <c r="M57" s="289"/>
      <c r="N57" s="287"/>
      <c r="O57" s="312"/>
      <c r="P57" s="292"/>
      <c r="Q57" s="292"/>
      <c r="R57" s="293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90"/>
      <c r="AJ57" s="283"/>
      <c r="AK57" s="283"/>
      <c r="AL57" s="283"/>
    </row>
    <row r="58" spans="1:38" s="257" customFormat="1" ht="15" customHeight="1">
      <c r="A58" s="324">
        <v>25</v>
      </c>
      <c r="B58" s="248">
        <v>44711</v>
      </c>
      <c r="C58" s="325"/>
      <c r="D58" s="326" t="s">
        <v>206</v>
      </c>
      <c r="E58" s="251" t="s">
        <v>589</v>
      </c>
      <c r="F58" s="251" t="s">
        <v>1097</v>
      </c>
      <c r="G58" s="251">
        <v>1079</v>
      </c>
      <c r="H58" s="251"/>
      <c r="I58" s="251" t="s">
        <v>1098</v>
      </c>
      <c r="J58" s="287" t="s">
        <v>590</v>
      </c>
      <c r="K58" s="287"/>
      <c r="L58" s="288"/>
      <c r="M58" s="289"/>
      <c r="N58" s="287"/>
      <c r="O58" s="312"/>
      <c r="P58" s="292"/>
      <c r="Q58" s="292"/>
      <c r="R58" s="29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90"/>
      <c r="AJ58" s="283"/>
      <c r="AK58" s="283"/>
      <c r="AL58" s="283"/>
    </row>
    <row r="59" spans="1:38" s="257" customFormat="1" ht="15" customHeight="1">
      <c r="A59" s="324"/>
      <c r="B59" s="248"/>
      <c r="C59" s="325"/>
      <c r="D59" s="326"/>
      <c r="E59" s="251"/>
      <c r="F59" s="251"/>
      <c r="G59" s="251"/>
      <c r="H59" s="251"/>
      <c r="I59" s="251"/>
      <c r="J59" s="287"/>
      <c r="K59" s="287"/>
      <c r="L59" s="288"/>
      <c r="M59" s="289"/>
      <c r="N59" s="287"/>
      <c r="O59" s="312"/>
      <c r="P59" s="292"/>
      <c r="Q59" s="292"/>
      <c r="R59" s="293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90"/>
      <c r="AJ59" s="283"/>
      <c r="AK59" s="283"/>
      <c r="AL59" s="283"/>
    </row>
    <row r="60" spans="1:38" s="257" customFormat="1" ht="15" customHeight="1">
      <c r="A60" s="324"/>
      <c r="B60" s="248"/>
      <c r="C60" s="325"/>
      <c r="D60" s="326"/>
      <c r="E60" s="251"/>
      <c r="F60" s="251"/>
      <c r="G60" s="251"/>
      <c r="H60" s="251"/>
      <c r="I60" s="251"/>
      <c r="J60" s="287"/>
      <c r="K60" s="287"/>
      <c r="L60" s="288"/>
      <c r="M60" s="289"/>
      <c r="N60" s="287"/>
      <c r="O60" s="312"/>
      <c r="P60" s="292"/>
      <c r="Q60" s="292"/>
      <c r="R60" s="29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90"/>
      <c r="AJ60" s="283"/>
      <c r="AK60" s="283"/>
      <c r="AL60" s="283"/>
    </row>
    <row r="61" spans="1:38" ht="15" customHeight="1">
      <c r="A61" s="295"/>
      <c r="B61" s="296"/>
      <c r="C61" s="297"/>
      <c r="D61" s="298"/>
      <c r="E61" s="299"/>
      <c r="F61" s="299"/>
      <c r="G61" s="299"/>
      <c r="H61" s="299"/>
      <c r="I61" s="299"/>
      <c r="J61" s="300"/>
      <c r="K61" s="300"/>
      <c r="L61" s="301"/>
      <c r="M61" s="302"/>
      <c r="N61" s="300"/>
      <c r="O61" s="303"/>
      <c r="P61" s="1"/>
      <c r="Q61" s="1"/>
      <c r="R61" s="304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44.25" customHeight="1">
      <c r="A62" s="119" t="s">
        <v>591</v>
      </c>
      <c r="B62" s="142"/>
      <c r="C62" s="142"/>
      <c r="D62" s="1"/>
      <c r="E62" s="6"/>
      <c r="F62" s="6"/>
      <c r="G62" s="6"/>
      <c r="H62" s="6" t="s">
        <v>603</v>
      </c>
      <c r="I62" s="6"/>
      <c r="J62" s="6"/>
      <c r="K62" s="115"/>
      <c r="L62" s="144"/>
      <c r="M62" s="115"/>
      <c r="N62" s="116"/>
      <c r="O62" s="115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286"/>
      <c r="AD62" s="286"/>
      <c r="AE62" s="286"/>
      <c r="AF62" s="286"/>
      <c r="AG62" s="286"/>
      <c r="AH62" s="286"/>
    </row>
    <row r="63" spans="1:38" ht="12.75" customHeight="1">
      <c r="A63" s="126" t="s">
        <v>592</v>
      </c>
      <c r="B63" s="119"/>
      <c r="C63" s="119"/>
      <c r="D63" s="119"/>
      <c r="E63" s="41"/>
      <c r="F63" s="127" t="s">
        <v>593</v>
      </c>
      <c r="G63" s="56"/>
      <c r="H63" s="41"/>
      <c r="I63" s="56"/>
      <c r="J63" s="6"/>
      <c r="K63" s="145"/>
      <c r="L63" s="146"/>
      <c r="M63" s="6"/>
      <c r="N63" s="109"/>
      <c r="O63" s="147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26"/>
      <c r="B64" s="119"/>
      <c r="C64" s="119"/>
      <c r="D64" s="119"/>
      <c r="E64" s="6"/>
      <c r="F64" s="127" t="s">
        <v>595</v>
      </c>
      <c r="G64" s="56"/>
      <c r="H64" s="41"/>
      <c r="I64" s="56"/>
      <c r="J64" s="6"/>
      <c r="K64" s="145"/>
      <c r="L64" s="146"/>
      <c r="M64" s="6"/>
      <c r="N64" s="109"/>
      <c r="O64" s="147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19"/>
      <c r="B65" s="119"/>
      <c r="C65" s="119"/>
      <c r="D65" s="119"/>
      <c r="E65" s="6"/>
      <c r="F65" s="6"/>
      <c r="G65" s="6"/>
      <c r="H65" s="6"/>
      <c r="I65" s="6"/>
      <c r="J65" s="132"/>
      <c r="K65" s="129"/>
      <c r="L65" s="130"/>
      <c r="M65" s="6"/>
      <c r="N65" s="133"/>
      <c r="O65" s="1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48" t="s">
        <v>604</v>
      </c>
      <c r="B66" s="148"/>
      <c r="C66" s="148"/>
      <c r="D66" s="148"/>
      <c r="E66" s="6"/>
      <c r="F66" s="6"/>
      <c r="G66" s="6"/>
      <c r="H66" s="6"/>
      <c r="I66" s="6"/>
      <c r="J66" s="6"/>
      <c r="K66" s="6"/>
      <c r="L66" s="6"/>
      <c r="M66" s="6"/>
      <c r="N66" s="6"/>
      <c r="O66" s="2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96" t="s">
        <v>16</v>
      </c>
      <c r="B67" s="96" t="s">
        <v>564</v>
      </c>
      <c r="C67" s="96"/>
      <c r="D67" s="97" t="s">
        <v>575</v>
      </c>
      <c r="E67" s="96" t="s">
        <v>576</v>
      </c>
      <c r="F67" s="96" t="s">
        <v>577</v>
      </c>
      <c r="G67" s="96" t="s">
        <v>597</v>
      </c>
      <c r="H67" s="96" t="s">
        <v>579</v>
      </c>
      <c r="I67" s="96" t="s">
        <v>580</v>
      </c>
      <c r="J67" s="95" t="s">
        <v>581</v>
      </c>
      <c r="K67" s="149" t="s">
        <v>605</v>
      </c>
      <c r="L67" s="98" t="s">
        <v>583</v>
      </c>
      <c r="M67" s="149" t="s">
        <v>606</v>
      </c>
      <c r="N67" s="96" t="s">
        <v>607</v>
      </c>
      <c r="O67" s="95" t="s">
        <v>585</v>
      </c>
      <c r="P67" s="97" t="s">
        <v>586</v>
      </c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s="247" customFormat="1" ht="13.15" customHeight="1">
      <c r="A68" s="361">
        <v>1</v>
      </c>
      <c r="B68" s="346">
        <v>44680</v>
      </c>
      <c r="C68" s="347"/>
      <c r="D68" s="347" t="s">
        <v>883</v>
      </c>
      <c r="E68" s="348" t="s">
        <v>589</v>
      </c>
      <c r="F68" s="348">
        <v>4545</v>
      </c>
      <c r="G68" s="348">
        <v>4440</v>
      </c>
      <c r="H68" s="343">
        <v>4440</v>
      </c>
      <c r="I68" s="343" t="s">
        <v>886</v>
      </c>
      <c r="J68" s="342" t="s">
        <v>872</v>
      </c>
      <c r="K68" s="343">
        <f t="shared" ref="K68" si="65">H68-F68</f>
        <v>-105</v>
      </c>
      <c r="L68" s="344">
        <f t="shared" ref="L68:L69" si="66">(H68*N68)*0.07%</f>
        <v>388.50000000000006</v>
      </c>
      <c r="M68" s="345">
        <f t="shared" ref="M68" si="67">(K68*N68)-L68</f>
        <v>-13513.5</v>
      </c>
      <c r="N68" s="343">
        <v>125</v>
      </c>
      <c r="O68" s="358" t="s">
        <v>599</v>
      </c>
      <c r="P68" s="346">
        <v>44683</v>
      </c>
      <c r="Q68" s="249"/>
      <c r="R68" s="253" t="s">
        <v>588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9"/>
      <c r="AG68" s="296"/>
      <c r="AH68" s="249"/>
      <c r="AI68" s="249"/>
      <c r="AJ68" s="299"/>
      <c r="AK68" s="299"/>
      <c r="AL68" s="299"/>
    </row>
    <row r="69" spans="1:38" s="247" customFormat="1" ht="13.15" customHeight="1">
      <c r="A69" s="361">
        <v>2</v>
      </c>
      <c r="B69" s="346">
        <v>44680</v>
      </c>
      <c r="C69" s="347"/>
      <c r="D69" s="347" t="s">
        <v>884</v>
      </c>
      <c r="E69" s="348" t="s">
        <v>589</v>
      </c>
      <c r="F69" s="348">
        <v>2060</v>
      </c>
      <c r="G69" s="348">
        <v>1990</v>
      </c>
      <c r="H69" s="343">
        <v>1990</v>
      </c>
      <c r="I69" s="343" t="s">
        <v>885</v>
      </c>
      <c r="J69" s="342" t="s">
        <v>896</v>
      </c>
      <c r="K69" s="343">
        <f t="shared" ref="K69" si="68">H69-F69</f>
        <v>-70</v>
      </c>
      <c r="L69" s="344">
        <f t="shared" si="66"/>
        <v>278.60000000000002</v>
      </c>
      <c r="M69" s="345">
        <f t="shared" ref="M69" si="69">(K69*N69)-L69</f>
        <v>-14278.6</v>
      </c>
      <c r="N69" s="343">
        <v>200</v>
      </c>
      <c r="O69" s="358" t="s">
        <v>599</v>
      </c>
      <c r="P69" s="346">
        <v>44685</v>
      </c>
      <c r="Q69" s="249"/>
      <c r="R69" s="253" t="s">
        <v>866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9"/>
      <c r="AG69" s="296"/>
      <c r="AH69" s="249"/>
      <c r="AI69" s="249"/>
      <c r="AJ69" s="299"/>
      <c r="AK69" s="299"/>
      <c r="AL69" s="299"/>
    </row>
    <row r="70" spans="1:38" s="247" customFormat="1" ht="13.15" customHeight="1">
      <c r="A70" s="361">
        <v>3</v>
      </c>
      <c r="B70" s="346">
        <v>44683</v>
      </c>
      <c r="C70" s="347"/>
      <c r="D70" s="347" t="s">
        <v>879</v>
      </c>
      <c r="E70" s="348" t="s">
        <v>589</v>
      </c>
      <c r="F70" s="348">
        <v>1624</v>
      </c>
      <c r="G70" s="348">
        <v>1585</v>
      </c>
      <c r="H70" s="343">
        <v>1585</v>
      </c>
      <c r="I70" s="343" t="s">
        <v>888</v>
      </c>
      <c r="J70" s="342" t="s">
        <v>900</v>
      </c>
      <c r="K70" s="343">
        <f t="shared" ref="K70:K71" si="70">H70-F70</f>
        <v>-39</v>
      </c>
      <c r="L70" s="344">
        <f t="shared" ref="L70:L71" si="71">(H70*N70)*0.07%</f>
        <v>388.32500000000005</v>
      </c>
      <c r="M70" s="345">
        <f t="shared" ref="M70:M71" si="72">(K70*N70)-L70</f>
        <v>-14038.325000000001</v>
      </c>
      <c r="N70" s="343">
        <v>350</v>
      </c>
      <c r="O70" s="358" t="s">
        <v>599</v>
      </c>
      <c r="P70" s="346">
        <v>44686</v>
      </c>
      <c r="Q70" s="249"/>
      <c r="R70" s="253" t="s">
        <v>866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9"/>
      <c r="AG70" s="296"/>
      <c r="AH70" s="249"/>
      <c r="AI70" s="249"/>
      <c r="AJ70" s="299"/>
      <c r="AK70" s="299"/>
      <c r="AL70" s="299"/>
    </row>
    <row r="71" spans="1:38" s="247" customFormat="1" ht="13.15" customHeight="1">
      <c r="A71" s="348">
        <v>4</v>
      </c>
      <c r="B71" s="346">
        <v>44686</v>
      </c>
      <c r="C71" s="347"/>
      <c r="D71" s="347" t="s">
        <v>901</v>
      </c>
      <c r="E71" s="348" t="s">
        <v>589</v>
      </c>
      <c r="F71" s="348">
        <v>371</v>
      </c>
      <c r="G71" s="348">
        <v>360</v>
      </c>
      <c r="H71" s="343">
        <v>360</v>
      </c>
      <c r="I71" s="343" t="s">
        <v>903</v>
      </c>
      <c r="J71" s="342" t="s">
        <v>931</v>
      </c>
      <c r="K71" s="343">
        <f t="shared" si="70"/>
        <v>-11</v>
      </c>
      <c r="L71" s="344">
        <f t="shared" si="71"/>
        <v>277.20000000000005</v>
      </c>
      <c r="M71" s="345">
        <f t="shared" si="72"/>
        <v>-12377.2</v>
      </c>
      <c r="N71" s="343">
        <v>1100</v>
      </c>
      <c r="O71" s="358" t="s">
        <v>599</v>
      </c>
      <c r="P71" s="346">
        <v>44687</v>
      </c>
      <c r="Q71" s="249"/>
      <c r="R71" s="253" t="s">
        <v>866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9"/>
      <c r="AG71" s="296"/>
      <c r="AH71" s="249"/>
      <c r="AI71" s="249"/>
      <c r="AJ71" s="299"/>
      <c r="AK71" s="299"/>
      <c r="AL71" s="299"/>
    </row>
    <row r="72" spans="1:38" s="247" customFormat="1" ht="13.15" customHeight="1">
      <c r="A72" s="361">
        <v>5</v>
      </c>
      <c r="B72" s="346">
        <v>44686</v>
      </c>
      <c r="C72" s="347"/>
      <c r="D72" s="347" t="s">
        <v>902</v>
      </c>
      <c r="E72" s="348" t="s">
        <v>589</v>
      </c>
      <c r="F72" s="348">
        <v>523.5</v>
      </c>
      <c r="G72" s="348">
        <v>502</v>
      </c>
      <c r="H72" s="343">
        <v>502</v>
      </c>
      <c r="I72" s="343" t="s">
        <v>904</v>
      </c>
      <c r="J72" s="342" t="s">
        <v>909</v>
      </c>
      <c r="K72" s="343">
        <f t="shared" ref="K72" si="73">H72-F72</f>
        <v>-21.5</v>
      </c>
      <c r="L72" s="344">
        <f t="shared" ref="L72" si="74">(H72*N72)*0.07%</f>
        <v>193.27000000000004</v>
      </c>
      <c r="M72" s="345">
        <f t="shared" ref="M72" si="75">(K72*N72)-L72</f>
        <v>-12018.27</v>
      </c>
      <c r="N72" s="343">
        <v>550</v>
      </c>
      <c r="O72" s="358" t="s">
        <v>599</v>
      </c>
      <c r="P72" s="346">
        <v>44687</v>
      </c>
      <c r="Q72" s="249"/>
      <c r="R72" s="253" t="s">
        <v>866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9"/>
      <c r="AG72" s="296"/>
      <c r="AH72" s="249"/>
      <c r="AI72" s="249"/>
      <c r="AJ72" s="299"/>
      <c r="AK72" s="299"/>
      <c r="AL72" s="299"/>
    </row>
    <row r="73" spans="1:38" s="247" customFormat="1" ht="13.15" customHeight="1">
      <c r="A73" s="276">
        <v>6</v>
      </c>
      <c r="B73" s="329">
        <v>44690</v>
      </c>
      <c r="C73" s="413"/>
      <c r="D73" s="413" t="s">
        <v>918</v>
      </c>
      <c r="E73" s="276" t="s">
        <v>589</v>
      </c>
      <c r="F73" s="276">
        <v>255</v>
      </c>
      <c r="G73" s="276">
        <v>248</v>
      </c>
      <c r="H73" s="385">
        <v>261</v>
      </c>
      <c r="I73" s="385" t="s">
        <v>919</v>
      </c>
      <c r="J73" s="384" t="s">
        <v>920</v>
      </c>
      <c r="K73" s="385">
        <f t="shared" ref="K73:K74" si="76">H73-F73</f>
        <v>6</v>
      </c>
      <c r="L73" s="386">
        <f t="shared" ref="L73:L74" si="77">(H73*N73)*0.07%</f>
        <v>310.59000000000003</v>
      </c>
      <c r="M73" s="387">
        <f t="shared" ref="M73:M74" si="78">(K73*N73)-L73</f>
        <v>9889.41</v>
      </c>
      <c r="N73" s="385">
        <v>1700</v>
      </c>
      <c r="O73" s="330" t="s">
        <v>587</v>
      </c>
      <c r="P73" s="417">
        <v>44690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9"/>
      <c r="AG73" s="296"/>
      <c r="AH73" s="249"/>
      <c r="AI73" s="249"/>
      <c r="AJ73" s="299"/>
      <c r="AK73" s="299"/>
      <c r="AL73" s="299"/>
    </row>
    <row r="74" spans="1:38" s="247" customFormat="1" ht="13.15" customHeight="1">
      <c r="A74" s="348">
        <v>7</v>
      </c>
      <c r="B74" s="346">
        <v>44690</v>
      </c>
      <c r="C74" s="347"/>
      <c r="D74" s="347" t="s">
        <v>921</v>
      </c>
      <c r="E74" s="348" t="s">
        <v>589</v>
      </c>
      <c r="F74" s="348">
        <v>2695</v>
      </c>
      <c r="G74" s="348">
        <v>2625</v>
      </c>
      <c r="H74" s="343">
        <v>2625</v>
      </c>
      <c r="I74" s="343" t="s">
        <v>922</v>
      </c>
      <c r="J74" s="342" t="s">
        <v>896</v>
      </c>
      <c r="K74" s="343">
        <f t="shared" si="76"/>
        <v>-70</v>
      </c>
      <c r="L74" s="344">
        <f t="shared" si="77"/>
        <v>321.56250000000006</v>
      </c>
      <c r="M74" s="345">
        <f t="shared" si="78"/>
        <v>-12571.5625</v>
      </c>
      <c r="N74" s="343">
        <v>175</v>
      </c>
      <c r="O74" s="358" t="s">
        <v>599</v>
      </c>
      <c r="P74" s="346">
        <v>44690</v>
      </c>
      <c r="Q74" s="249"/>
      <c r="R74" s="253" t="s">
        <v>866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9"/>
      <c r="AG74" s="296"/>
      <c r="AH74" s="249"/>
      <c r="AI74" s="249"/>
      <c r="AJ74" s="299"/>
      <c r="AK74" s="299"/>
      <c r="AL74" s="299"/>
    </row>
    <row r="75" spans="1:38" s="247" customFormat="1" ht="13.15" customHeight="1">
      <c r="A75" s="276">
        <v>8</v>
      </c>
      <c r="B75" s="329">
        <v>44690</v>
      </c>
      <c r="C75" s="413"/>
      <c r="D75" s="413" t="s">
        <v>926</v>
      </c>
      <c r="E75" s="276" t="s">
        <v>589</v>
      </c>
      <c r="F75" s="276">
        <v>2195</v>
      </c>
      <c r="G75" s="276">
        <v>2145</v>
      </c>
      <c r="H75" s="385">
        <v>2232.5</v>
      </c>
      <c r="I75" s="385" t="s">
        <v>927</v>
      </c>
      <c r="J75" s="384" t="s">
        <v>935</v>
      </c>
      <c r="K75" s="385">
        <f t="shared" ref="K75:K76" si="79">H75-F75</f>
        <v>37.5</v>
      </c>
      <c r="L75" s="386">
        <f t="shared" ref="L75:L76" si="80">(H75*N75)*0.07%</f>
        <v>390.68750000000006</v>
      </c>
      <c r="M75" s="387">
        <f t="shared" ref="M75:M76" si="81">(K75*N75)-L75</f>
        <v>8984.3125</v>
      </c>
      <c r="N75" s="385">
        <v>250</v>
      </c>
      <c r="O75" s="330" t="s">
        <v>587</v>
      </c>
      <c r="P75" s="333">
        <v>44691</v>
      </c>
      <c r="Q75" s="249"/>
      <c r="R75" s="253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9"/>
      <c r="AG75" s="296"/>
      <c r="AH75" s="249"/>
      <c r="AI75" s="249"/>
      <c r="AJ75" s="299"/>
      <c r="AK75" s="299"/>
      <c r="AL75" s="299"/>
    </row>
    <row r="76" spans="1:38" s="247" customFormat="1" ht="13.15" customHeight="1">
      <c r="A76" s="348">
        <v>9</v>
      </c>
      <c r="B76" s="346">
        <v>44690</v>
      </c>
      <c r="C76" s="347"/>
      <c r="D76" s="347" t="s">
        <v>928</v>
      </c>
      <c r="E76" s="348" t="s">
        <v>589</v>
      </c>
      <c r="F76" s="348">
        <v>3435</v>
      </c>
      <c r="G76" s="348">
        <v>3345</v>
      </c>
      <c r="H76" s="343">
        <v>3345</v>
      </c>
      <c r="I76" s="343" t="s">
        <v>929</v>
      </c>
      <c r="J76" s="342" t="s">
        <v>1010</v>
      </c>
      <c r="K76" s="343">
        <f t="shared" si="79"/>
        <v>-90</v>
      </c>
      <c r="L76" s="344">
        <f t="shared" si="80"/>
        <v>351.22500000000002</v>
      </c>
      <c r="M76" s="345">
        <f t="shared" si="81"/>
        <v>-13851.225</v>
      </c>
      <c r="N76" s="343">
        <v>150</v>
      </c>
      <c r="O76" s="358" t="s">
        <v>599</v>
      </c>
      <c r="P76" s="346">
        <v>44700</v>
      </c>
      <c r="Q76" s="249"/>
      <c r="R76" s="253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9"/>
      <c r="AG76" s="296"/>
      <c r="AH76" s="249"/>
      <c r="AI76" s="249"/>
      <c r="AJ76" s="299"/>
      <c r="AK76" s="299"/>
      <c r="AL76" s="299"/>
    </row>
    <row r="77" spans="1:38" s="247" customFormat="1" ht="13.15" customHeight="1">
      <c r="A77" s="276">
        <v>10</v>
      </c>
      <c r="B77" s="329">
        <v>44691</v>
      </c>
      <c r="C77" s="413"/>
      <c r="D77" s="413" t="s">
        <v>932</v>
      </c>
      <c r="E77" s="276" t="s">
        <v>589</v>
      </c>
      <c r="F77" s="276">
        <v>2225</v>
      </c>
      <c r="G77" s="276">
        <v>2180</v>
      </c>
      <c r="H77" s="385">
        <v>2260</v>
      </c>
      <c r="I77" s="385" t="s">
        <v>933</v>
      </c>
      <c r="J77" s="384" t="s">
        <v>865</v>
      </c>
      <c r="K77" s="385">
        <f t="shared" ref="K77:K78" si="82">H77-F77</f>
        <v>35</v>
      </c>
      <c r="L77" s="386">
        <f t="shared" ref="L77:L78" si="83">(H77*N77)*0.07%</f>
        <v>593.25000000000011</v>
      </c>
      <c r="M77" s="387">
        <f t="shared" ref="M77:M78" si="84">(K77*N77)-L77</f>
        <v>12531.75</v>
      </c>
      <c r="N77" s="385">
        <v>375</v>
      </c>
      <c r="O77" s="330" t="s">
        <v>587</v>
      </c>
      <c r="P77" s="333">
        <v>44691</v>
      </c>
      <c r="Q77" s="249"/>
      <c r="R77" s="253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9"/>
      <c r="AG77" s="296"/>
      <c r="AH77" s="249"/>
      <c r="AI77" s="249"/>
      <c r="AJ77" s="299"/>
      <c r="AK77" s="299"/>
      <c r="AL77" s="299"/>
    </row>
    <row r="78" spans="1:38" s="247" customFormat="1" ht="13.15" customHeight="1">
      <c r="A78" s="348">
        <v>11</v>
      </c>
      <c r="B78" s="346">
        <v>44691</v>
      </c>
      <c r="C78" s="347"/>
      <c r="D78" s="347" t="s">
        <v>932</v>
      </c>
      <c r="E78" s="348" t="s">
        <v>589</v>
      </c>
      <c r="F78" s="348">
        <v>2225</v>
      </c>
      <c r="G78" s="348">
        <v>2180</v>
      </c>
      <c r="H78" s="343">
        <v>2180</v>
      </c>
      <c r="I78" s="343" t="s">
        <v>933</v>
      </c>
      <c r="J78" s="342" t="s">
        <v>934</v>
      </c>
      <c r="K78" s="343">
        <f t="shared" si="82"/>
        <v>-45</v>
      </c>
      <c r="L78" s="344">
        <f t="shared" si="83"/>
        <v>572.25000000000011</v>
      </c>
      <c r="M78" s="345">
        <f t="shared" si="84"/>
        <v>-17447.25</v>
      </c>
      <c r="N78" s="343">
        <v>375</v>
      </c>
      <c r="O78" s="358" t="s">
        <v>599</v>
      </c>
      <c r="P78" s="346">
        <v>44691</v>
      </c>
      <c r="Q78" s="249"/>
      <c r="R78" s="253" t="s">
        <v>588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9"/>
      <c r="AG78" s="296"/>
      <c r="AH78" s="249"/>
      <c r="AI78" s="249"/>
      <c r="AJ78" s="299"/>
      <c r="AK78" s="299"/>
      <c r="AL78" s="299"/>
    </row>
    <row r="79" spans="1:38" s="247" customFormat="1" ht="13.15" customHeight="1">
      <c r="A79" s="348">
        <v>12</v>
      </c>
      <c r="B79" s="346">
        <v>44691</v>
      </c>
      <c r="C79" s="347"/>
      <c r="D79" s="347" t="s">
        <v>926</v>
      </c>
      <c r="E79" s="348" t="s">
        <v>589</v>
      </c>
      <c r="F79" s="348">
        <v>2195</v>
      </c>
      <c r="G79" s="348">
        <v>2145</v>
      </c>
      <c r="H79" s="343">
        <v>2145</v>
      </c>
      <c r="I79" s="343" t="s">
        <v>927</v>
      </c>
      <c r="J79" s="342" t="s">
        <v>951</v>
      </c>
      <c r="K79" s="343">
        <f t="shared" ref="K79" si="85">H79-F79</f>
        <v>-50</v>
      </c>
      <c r="L79" s="344">
        <f t="shared" ref="L79" si="86">(H79*N79)*0.07%</f>
        <v>375.37500000000006</v>
      </c>
      <c r="M79" s="345">
        <f t="shared" ref="M79" si="87">(K79*N79)-L79</f>
        <v>-12875.375</v>
      </c>
      <c r="N79" s="343">
        <v>250</v>
      </c>
      <c r="O79" s="358" t="s">
        <v>599</v>
      </c>
      <c r="P79" s="346">
        <v>44693</v>
      </c>
      <c r="Q79" s="249"/>
      <c r="R79" s="253" t="s">
        <v>588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9"/>
      <c r="AG79" s="296"/>
      <c r="AH79" s="249"/>
      <c r="AI79" s="249"/>
      <c r="AJ79" s="299"/>
      <c r="AK79" s="299"/>
      <c r="AL79" s="299"/>
    </row>
    <row r="80" spans="1:38" s="247" customFormat="1" ht="13.15" customHeight="1">
      <c r="A80" s="276">
        <v>13</v>
      </c>
      <c r="B80" s="329">
        <v>44692</v>
      </c>
      <c r="C80" s="413"/>
      <c r="D80" s="413" t="s">
        <v>942</v>
      </c>
      <c r="E80" s="276" t="s">
        <v>589</v>
      </c>
      <c r="F80" s="276">
        <v>16010</v>
      </c>
      <c r="G80" s="276">
        <v>15840</v>
      </c>
      <c r="H80" s="385">
        <v>16110</v>
      </c>
      <c r="I80" s="385" t="s">
        <v>943</v>
      </c>
      <c r="J80" s="384" t="s">
        <v>852</v>
      </c>
      <c r="K80" s="385">
        <f t="shared" ref="K80:K81" si="88">H80-F80</f>
        <v>100</v>
      </c>
      <c r="L80" s="386">
        <f t="shared" ref="L80:L81" si="89">(H80*N80)*0.07%</f>
        <v>563.85000000000014</v>
      </c>
      <c r="M80" s="387">
        <f t="shared" ref="M80:M81" si="90">(K80*N80)-L80</f>
        <v>4436.1499999999996</v>
      </c>
      <c r="N80" s="385">
        <v>50</v>
      </c>
      <c r="O80" s="330" t="s">
        <v>587</v>
      </c>
      <c r="P80" s="333">
        <v>44692</v>
      </c>
      <c r="Q80" s="249"/>
      <c r="R80" s="253" t="s">
        <v>588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9"/>
      <c r="AG80" s="296"/>
      <c r="AH80" s="249"/>
      <c r="AI80" s="249"/>
      <c r="AJ80" s="299"/>
      <c r="AK80" s="299"/>
      <c r="AL80" s="299"/>
    </row>
    <row r="81" spans="1:38" s="247" customFormat="1" ht="13.15" customHeight="1">
      <c r="A81" s="348">
        <v>14</v>
      </c>
      <c r="B81" s="346">
        <v>44693</v>
      </c>
      <c r="C81" s="347"/>
      <c r="D81" s="347" t="s">
        <v>942</v>
      </c>
      <c r="E81" s="348" t="s">
        <v>589</v>
      </c>
      <c r="F81" s="348">
        <v>15935</v>
      </c>
      <c r="G81" s="348">
        <v>15780</v>
      </c>
      <c r="H81" s="343">
        <v>15780</v>
      </c>
      <c r="I81" s="343" t="s">
        <v>952</v>
      </c>
      <c r="J81" s="342" t="s">
        <v>953</v>
      </c>
      <c r="K81" s="343">
        <f t="shared" si="88"/>
        <v>-155</v>
      </c>
      <c r="L81" s="344">
        <f t="shared" si="89"/>
        <v>552.30000000000007</v>
      </c>
      <c r="M81" s="345">
        <f t="shared" si="90"/>
        <v>-8302.2999999999993</v>
      </c>
      <c r="N81" s="343">
        <v>50</v>
      </c>
      <c r="O81" s="358" t="s">
        <v>599</v>
      </c>
      <c r="P81" s="346">
        <v>44693</v>
      </c>
      <c r="Q81" s="249"/>
      <c r="R81" s="253" t="s">
        <v>588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9"/>
      <c r="AG81" s="296"/>
      <c r="AH81" s="249"/>
      <c r="AI81" s="249"/>
      <c r="AJ81" s="299"/>
      <c r="AK81" s="299"/>
      <c r="AL81" s="299"/>
    </row>
    <row r="82" spans="1:38" s="247" customFormat="1" ht="13.15" customHeight="1">
      <c r="A82" s="276">
        <v>15</v>
      </c>
      <c r="B82" s="329">
        <v>44693</v>
      </c>
      <c r="C82" s="413"/>
      <c r="D82" s="413" t="s">
        <v>954</v>
      </c>
      <c r="E82" s="276" t="s">
        <v>589</v>
      </c>
      <c r="F82" s="276">
        <v>462.5</v>
      </c>
      <c r="G82" s="276">
        <v>454</v>
      </c>
      <c r="H82" s="385">
        <v>468.5</v>
      </c>
      <c r="I82" s="385" t="s">
        <v>955</v>
      </c>
      <c r="J82" s="384" t="s">
        <v>920</v>
      </c>
      <c r="K82" s="385">
        <f t="shared" ref="K82:K83" si="91">H82-F82</f>
        <v>6</v>
      </c>
      <c r="L82" s="386">
        <f t="shared" ref="L82:L83" si="92">(H82*N82)*0.07%</f>
        <v>491.92500000000007</v>
      </c>
      <c r="M82" s="387">
        <f t="shared" ref="M82:M83" si="93">(K82*N82)-L82</f>
        <v>8508.0750000000007</v>
      </c>
      <c r="N82" s="385">
        <v>1500</v>
      </c>
      <c r="O82" s="330" t="s">
        <v>587</v>
      </c>
      <c r="P82" s="333">
        <v>44694</v>
      </c>
      <c r="Q82" s="249"/>
      <c r="R82" s="253" t="s">
        <v>588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9"/>
      <c r="AG82" s="296"/>
      <c r="AH82" s="249"/>
      <c r="AI82" s="249"/>
      <c r="AJ82" s="299"/>
      <c r="AK82" s="299"/>
      <c r="AL82" s="299"/>
    </row>
    <row r="83" spans="1:38" s="247" customFormat="1" ht="13.15" customHeight="1">
      <c r="A83" s="276">
        <v>16</v>
      </c>
      <c r="B83" s="329">
        <v>44693</v>
      </c>
      <c r="C83" s="413"/>
      <c r="D83" s="413" t="s">
        <v>959</v>
      </c>
      <c r="E83" s="276" t="s">
        <v>589</v>
      </c>
      <c r="F83" s="276">
        <v>1515</v>
      </c>
      <c r="G83" s="276">
        <v>1475</v>
      </c>
      <c r="H83" s="385">
        <v>1544</v>
      </c>
      <c r="I83" s="385" t="s">
        <v>956</v>
      </c>
      <c r="J83" s="384" t="s">
        <v>1004</v>
      </c>
      <c r="K83" s="385">
        <f t="shared" si="91"/>
        <v>29</v>
      </c>
      <c r="L83" s="386">
        <f t="shared" si="92"/>
        <v>324.24000000000007</v>
      </c>
      <c r="M83" s="387">
        <f t="shared" si="93"/>
        <v>8375.76</v>
      </c>
      <c r="N83" s="385">
        <v>300</v>
      </c>
      <c r="O83" s="330" t="s">
        <v>587</v>
      </c>
      <c r="P83" s="333">
        <v>44699</v>
      </c>
      <c r="Q83" s="249"/>
      <c r="R83" s="253" t="s">
        <v>588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9"/>
      <c r="AG83" s="296"/>
      <c r="AH83" s="249"/>
      <c r="AI83" s="249"/>
      <c r="AJ83" s="299"/>
      <c r="AK83" s="299"/>
      <c r="AL83" s="299"/>
    </row>
    <row r="84" spans="1:38" s="247" customFormat="1" ht="13.15" customHeight="1">
      <c r="A84" s="276">
        <v>17</v>
      </c>
      <c r="B84" s="329">
        <v>44694</v>
      </c>
      <c r="C84" s="413"/>
      <c r="D84" s="413" t="s">
        <v>918</v>
      </c>
      <c r="E84" s="276" t="s">
        <v>589</v>
      </c>
      <c r="F84" s="276">
        <v>257</v>
      </c>
      <c r="G84" s="276">
        <v>249</v>
      </c>
      <c r="H84" s="385">
        <v>262.5</v>
      </c>
      <c r="I84" s="385" t="s">
        <v>961</v>
      </c>
      <c r="J84" s="384" t="s">
        <v>989</v>
      </c>
      <c r="K84" s="385">
        <f t="shared" ref="K84" si="94">H84-F84</f>
        <v>5.5</v>
      </c>
      <c r="L84" s="386">
        <f t="shared" ref="L84" si="95">(H84*N84)*0.07%</f>
        <v>312.37500000000006</v>
      </c>
      <c r="M84" s="387">
        <f t="shared" ref="M84" si="96">(K84*N84)-L84</f>
        <v>9037.625</v>
      </c>
      <c r="N84" s="385">
        <v>1700</v>
      </c>
      <c r="O84" s="330" t="s">
        <v>587</v>
      </c>
      <c r="P84" s="333">
        <v>44698</v>
      </c>
      <c r="Q84" s="249"/>
      <c r="R84" s="253" t="s">
        <v>866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9"/>
      <c r="AG84" s="296"/>
      <c r="AH84" s="249"/>
      <c r="AI84" s="249"/>
      <c r="AJ84" s="299"/>
      <c r="AK84" s="299"/>
      <c r="AL84" s="299"/>
    </row>
    <row r="85" spans="1:38" s="247" customFormat="1" ht="13.15" customHeight="1">
      <c r="A85" s="276">
        <v>18</v>
      </c>
      <c r="B85" s="329">
        <v>44694</v>
      </c>
      <c r="C85" s="413"/>
      <c r="D85" s="413" t="s">
        <v>926</v>
      </c>
      <c r="E85" s="276" t="s">
        <v>589</v>
      </c>
      <c r="F85" s="276">
        <v>2125</v>
      </c>
      <c r="G85" s="276">
        <v>2080</v>
      </c>
      <c r="H85" s="385">
        <v>2162</v>
      </c>
      <c r="I85" s="385" t="s">
        <v>965</v>
      </c>
      <c r="J85" s="384" t="s">
        <v>966</v>
      </c>
      <c r="K85" s="385">
        <f t="shared" ref="K85" si="97">H85-F85</f>
        <v>37</v>
      </c>
      <c r="L85" s="386">
        <f t="shared" ref="L85" si="98">(H85*N85)*0.07%</f>
        <v>378.35000000000008</v>
      </c>
      <c r="M85" s="387">
        <f t="shared" ref="M85" si="99">(K85*N85)-L85</f>
        <v>8871.65</v>
      </c>
      <c r="N85" s="385">
        <v>250</v>
      </c>
      <c r="O85" s="330" t="s">
        <v>587</v>
      </c>
      <c r="P85" s="333">
        <v>44694</v>
      </c>
      <c r="Q85" s="249"/>
      <c r="R85" s="253" t="s">
        <v>588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9"/>
      <c r="AG85" s="296"/>
      <c r="AH85" s="249"/>
      <c r="AI85" s="249"/>
      <c r="AJ85" s="299"/>
      <c r="AK85" s="299"/>
      <c r="AL85" s="299"/>
    </row>
    <row r="86" spans="1:38" s="247" customFormat="1" ht="13.15" customHeight="1">
      <c r="A86" s="276">
        <v>19</v>
      </c>
      <c r="B86" s="329">
        <v>44697</v>
      </c>
      <c r="C86" s="413"/>
      <c r="D86" s="413" t="s">
        <v>926</v>
      </c>
      <c r="E86" s="276" t="s">
        <v>589</v>
      </c>
      <c r="F86" s="276">
        <v>2115</v>
      </c>
      <c r="G86" s="276">
        <v>2070</v>
      </c>
      <c r="H86" s="385">
        <v>2148.5</v>
      </c>
      <c r="I86" s="385" t="s">
        <v>965</v>
      </c>
      <c r="J86" s="384" t="s">
        <v>990</v>
      </c>
      <c r="K86" s="385">
        <f t="shared" ref="K86" si="100">H86-F86</f>
        <v>33.5</v>
      </c>
      <c r="L86" s="386">
        <f t="shared" ref="L86" si="101">(H86*N86)*0.07%</f>
        <v>375.98750000000007</v>
      </c>
      <c r="M86" s="387">
        <f t="shared" ref="M86" si="102">(K86*N86)-L86</f>
        <v>7999.0124999999998</v>
      </c>
      <c r="N86" s="385">
        <v>250</v>
      </c>
      <c r="O86" s="330" t="s">
        <v>587</v>
      </c>
      <c r="P86" s="333">
        <v>44698</v>
      </c>
      <c r="Q86" s="249"/>
      <c r="R86" s="253" t="s">
        <v>588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9"/>
      <c r="AG86" s="296"/>
      <c r="AH86" s="249"/>
      <c r="AI86" s="249"/>
      <c r="AJ86" s="299"/>
      <c r="AK86" s="299"/>
      <c r="AL86" s="299"/>
    </row>
    <row r="87" spans="1:38" s="247" customFormat="1" ht="13.15" customHeight="1">
      <c r="A87" s="276">
        <v>20</v>
      </c>
      <c r="B87" s="329">
        <v>44697</v>
      </c>
      <c r="C87" s="434"/>
      <c r="D87" s="413" t="s">
        <v>969</v>
      </c>
      <c r="E87" s="276" t="s">
        <v>589</v>
      </c>
      <c r="F87" s="276">
        <v>1120</v>
      </c>
      <c r="G87" s="276">
        <v>1090</v>
      </c>
      <c r="H87" s="385">
        <v>1140</v>
      </c>
      <c r="I87" s="385" t="s">
        <v>970</v>
      </c>
      <c r="J87" s="384" t="s">
        <v>950</v>
      </c>
      <c r="K87" s="385">
        <f t="shared" ref="K87" si="103">H87-F87</f>
        <v>20</v>
      </c>
      <c r="L87" s="386">
        <f t="shared" ref="L87" si="104">(H87*N87)*0.07%</f>
        <v>339.15000000000003</v>
      </c>
      <c r="M87" s="387">
        <f t="shared" ref="M87" si="105">(K87*N87)-L87</f>
        <v>8160.85</v>
      </c>
      <c r="N87" s="385">
        <v>425</v>
      </c>
      <c r="O87" s="330" t="s">
        <v>587</v>
      </c>
      <c r="P87" s="333">
        <v>44698</v>
      </c>
      <c r="Q87" s="249"/>
      <c r="R87" s="253" t="s">
        <v>588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9"/>
      <c r="AG87" s="296"/>
      <c r="AH87" s="249"/>
      <c r="AI87" s="249"/>
      <c r="AJ87" s="299"/>
      <c r="AK87" s="299"/>
      <c r="AL87" s="299"/>
    </row>
    <row r="88" spans="1:38" s="247" customFormat="1" ht="13.15" customHeight="1">
      <c r="A88" s="276">
        <v>21</v>
      </c>
      <c r="B88" s="329">
        <v>44697</v>
      </c>
      <c r="C88" s="434"/>
      <c r="D88" s="413" t="s">
        <v>879</v>
      </c>
      <c r="E88" s="276" t="s">
        <v>589</v>
      </c>
      <c r="F88" s="276">
        <v>1592</v>
      </c>
      <c r="G88" s="276">
        <v>1560</v>
      </c>
      <c r="H88" s="385">
        <v>1616.5</v>
      </c>
      <c r="I88" s="385" t="s">
        <v>971</v>
      </c>
      <c r="J88" s="384" t="s">
        <v>1025</v>
      </c>
      <c r="K88" s="385">
        <f t="shared" ref="K88" si="106">H88-F88</f>
        <v>24.5</v>
      </c>
      <c r="L88" s="386">
        <f t="shared" ref="L88" si="107">(H88*N88)*0.07%</f>
        <v>396.04250000000008</v>
      </c>
      <c r="M88" s="387">
        <f t="shared" ref="M88" si="108">(K88*N88)-L88</f>
        <v>8178.9574999999995</v>
      </c>
      <c r="N88" s="385">
        <v>350</v>
      </c>
      <c r="O88" s="330" t="s">
        <v>587</v>
      </c>
      <c r="P88" s="333">
        <v>44698</v>
      </c>
      <c r="Q88" s="249"/>
      <c r="R88" s="253" t="s">
        <v>866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9"/>
      <c r="AG88" s="296"/>
      <c r="AH88" s="249"/>
      <c r="AI88" s="249"/>
      <c r="AJ88" s="299"/>
      <c r="AK88" s="299"/>
      <c r="AL88" s="299"/>
    </row>
    <row r="89" spans="1:38" s="247" customFormat="1" ht="13.15" customHeight="1">
      <c r="A89" s="276">
        <v>22</v>
      </c>
      <c r="B89" s="329">
        <v>44697</v>
      </c>
      <c r="C89" s="434"/>
      <c r="D89" s="413" t="s">
        <v>976</v>
      </c>
      <c r="E89" s="276" t="s">
        <v>589</v>
      </c>
      <c r="F89" s="276">
        <v>608.5</v>
      </c>
      <c r="G89" s="276">
        <v>598</v>
      </c>
      <c r="H89" s="385">
        <v>616</v>
      </c>
      <c r="I89" s="385">
        <v>630</v>
      </c>
      <c r="J89" s="384" t="s">
        <v>991</v>
      </c>
      <c r="K89" s="385">
        <f t="shared" ref="K89:K94" si="109">H89-F89</f>
        <v>7.5</v>
      </c>
      <c r="L89" s="386">
        <f t="shared" ref="L89:L94" si="110">(H89*N89)*0.07%</f>
        <v>582.12000000000012</v>
      </c>
      <c r="M89" s="387">
        <f t="shared" ref="M89:M94" si="111">(K89*N89)-L89</f>
        <v>9542.8799999999992</v>
      </c>
      <c r="N89" s="385">
        <v>1350</v>
      </c>
      <c r="O89" s="330" t="s">
        <v>587</v>
      </c>
      <c r="P89" s="333">
        <v>44698</v>
      </c>
      <c r="Q89" s="249"/>
      <c r="R89" s="253" t="s">
        <v>866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9"/>
      <c r="AG89" s="296"/>
      <c r="AH89" s="249"/>
      <c r="AI89" s="249"/>
      <c r="AJ89" s="299"/>
      <c r="AK89" s="299"/>
      <c r="AL89" s="299"/>
    </row>
    <row r="90" spans="1:38" s="247" customFormat="1" ht="13.15" customHeight="1">
      <c r="A90" s="276">
        <v>23</v>
      </c>
      <c r="B90" s="329">
        <v>44697</v>
      </c>
      <c r="C90" s="434"/>
      <c r="D90" s="413" t="s">
        <v>983</v>
      </c>
      <c r="E90" s="276" t="s">
        <v>589</v>
      </c>
      <c r="F90" s="276">
        <v>1311</v>
      </c>
      <c r="G90" s="276">
        <v>1288</v>
      </c>
      <c r="H90" s="385">
        <v>1328</v>
      </c>
      <c r="I90" s="385" t="s">
        <v>984</v>
      </c>
      <c r="J90" s="384" t="s">
        <v>1005</v>
      </c>
      <c r="K90" s="385">
        <f t="shared" si="109"/>
        <v>17</v>
      </c>
      <c r="L90" s="386">
        <f t="shared" si="110"/>
        <v>511.28000000000009</v>
      </c>
      <c r="M90" s="387">
        <f t="shared" si="111"/>
        <v>8838.7199999999993</v>
      </c>
      <c r="N90" s="385">
        <v>550</v>
      </c>
      <c r="O90" s="330" t="s">
        <v>587</v>
      </c>
      <c r="P90" s="333">
        <v>44699</v>
      </c>
      <c r="Q90" s="249"/>
      <c r="R90" s="253" t="s">
        <v>588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9"/>
      <c r="AG90" s="296"/>
      <c r="AH90" s="249"/>
      <c r="AI90" s="249"/>
      <c r="AJ90" s="299"/>
      <c r="AK90" s="299"/>
      <c r="AL90" s="299"/>
    </row>
    <row r="91" spans="1:38" s="247" customFormat="1" ht="13.15" customHeight="1">
      <c r="A91" s="348">
        <v>24</v>
      </c>
      <c r="B91" s="346">
        <v>44700</v>
      </c>
      <c r="C91" s="347"/>
      <c r="D91" s="347" t="s">
        <v>942</v>
      </c>
      <c r="E91" s="348" t="s">
        <v>589</v>
      </c>
      <c r="F91" s="348">
        <v>15910</v>
      </c>
      <c r="G91" s="348">
        <v>15750</v>
      </c>
      <c r="H91" s="343">
        <v>15755</v>
      </c>
      <c r="I91" s="343" t="s">
        <v>952</v>
      </c>
      <c r="J91" s="342" t="s">
        <v>953</v>
      </c>
      <c r="K91" s="343">
        <f t="shared" si="109"/>
        <v>-155</v>
      </c>
      <c r="L91" s="344">
        <f t="shared" si="110"/>
        <v>551.42500000000007</v>
      </c>
      <c r="M91" s="345">
        <f t="shared" si="111"/>
        <v>-8301.4249999999993</v>
      </c>
      <c r="N91" s="343">
        <v>50</v>
      </c>
      <c r="O91" s="358" t="s">
        <v>599</v>
      </c>
      <c r="P91" s="346">
        <v>44700</v>
      </c>
      <c r="Q91" s="249"/>
      <c r="R91" s="253" t="s">
        <v>588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9"/>
      <c r="AG91" s="296"/>
      <c r="AH91" s="249"/>
      <c r="AI91" s="249"/>
      <c r="AJ91" s="299"/>
      <c r="AK91" s="299"/>
      <c r="AL91" s="299"/>
    </row>
    <row r="92" spans="1:38" s="247" customFormat="1" ht="13.15" customHeight="1">
      <c r="A92" s="276">
        <v>25</v>
      </c>
      <c r="B92" s="329">
        <v>44701</v>
      </c>
      <c r="C92" s="434"/>
      <c r="D92" s="413" t="s">
        <v>926</v>
      </c>
      <c r="E92" s="276" t="s">
        <v>589</v>
      </c>
      <c r="F92" s="276">
        <v>2110</v>
      </c>
      <c r="G92" s="276">
        <v>2065</v>
      </c>
      <c r="H92" s="385">
        <v>2150</v>
      </c>
      <c r="I92" s="385" t="s">
        <v>965</v>
      </c>
      <c r="J92" s="384" t="s">
        <v>631</v>
      </c>
      <c r="K92" s="385">
        <f t="shared" si="109"/>
        <v>40</v>
      </c>
      <c r="L92" s="386">
        <f t="shared" si="110"/>
        <v>376.25000000000006</v>
      </c>
      <c r="M92" s="387">
        <f t="shared" si="111"/>
        <v>9623.75</v>
      </c>
      <c r="N92" s="385">
        <v>250</v>
      </c>
      <c r="O92" s="330" t="s">
        <v>587</v>
      </c>
      <c r="P92" s="333">
        <v>44704</v>
      </c>
      <c r="Q92" s="249"/>
      <c r="R92" s="253" t="s">
        <v>866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9"/>
      <c r="AG92" s="296"/>
      <c r="AH92" s="249"/>
      <c r="AI92" s="249"/>
      <c r="AJ92" s="299"/>
      <c r="AK92" s="299"/>
      <c r="AL92" s="299"/>
    </row>
    <row r="93" spans="1:38" s="247" customFormat="1" ht="13.15" customHeight="1">
      <c r="A93" s="276">
        <v>26</v>
      </c>
      <c r="B93" s="329">
        <v>44701</v>
      </c>
      <c r="C93" s="434"/>
      <c r="D93" s="413" t="s">
        <v>1020</v>
      </c>
      <c r="E93" s="276" t="s">
        <v>589</v>
      </c>
      <c r="F93" s="276">
        <v>1591</v>
      </c>
      <c r="G93" s="276">
        <v>1559</v>
      </c>
      <c r="H93" s="385">
        <v>1617</v>
      </c>
      <c r="I93" s="385" t="s">
        <v>971</v>
      </c>
      <c r="J93" s="384" t="s">
        <v>1031</v>
      </c>
      <c r="K93" s="385">
        <f t="shared" si="109"/>
        <v>26</v>
      </c>
      <c r="L93" s="386">
        <f t="shared" si="110"/>
        <v>396.16500000000008</v>
      </c>
      <c r="M93" s="387">
        <f t="shared" si="111"/>
        <v>8703.8349999999991</v>
      </c>
      <c r="N93" s="385">
        <v>350</v>
      </c>
      <c r="O93" s="330" t="s">
        <v>587</v>
      </c>
      <c r="P93" s="333">
        <v>44704</v>
      </c>
      <c r="Q93" s="249"/>
      <c r="R93" s="253" t="s">
        <v>866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9"/>
      <c r="AG93" s="296"/>
      <c r="AH93" s="249"/>
      <c r="AI93" s="249"/>
      <c r="AJ93" s="299"/>
      <c r="AK93" s="299"/>
      <c r="AL93" s="299"/>
    </row>
    <row r="94" spans="1:38" s="247" customFormat="1" ht="13.15" customHeight="1">
      <c r="A94" s="276">
        <v>27</v>
      </c>
      <c r="B94" s="329">
        <v>44701</v>
      </c>
      <c r="C94" s="434"/>
      <c r="D94" s="413" t="s">
        <v>1021</v>
      </c>
      <c r="E94" s="276" t="s">
        <v>589</v>
      </c>
      <c r="F94" s="276">
        <v>1324</v>
      </c>
      <c r="G94" s="276">
        <v>1299</v>
      </c>
      <c r="H94" s="385">
        <v>1334</v>
      </c>
      <c r="I94" s="385" t="s">
        <v>1022</v>
      </c>
      <c r="J94" s="384" t="s">
        <v>1050</v>
      </c>
      <c r="K94" s="385">
        <f t="shared" si="109"/>
        <v>10</v>
      </c>
      <c r="L94" s="386">
        <f t="shared" si="110"/>
        <v>513.59</v>
      </c>
      <c r="M94" s="387">
        <f t="shared" si="111"/>
        <v>4986.41</v>
      </c>
      <c r="N94" s="385">
        <v>550</v>
      </c>
      <c r="O94" s="330" t="s">
        <v>587</v>
      </c>
      <c r="P94" s="333">
        <v>44706</v>
      </c>
      <c r="Q94" s="249"/>
      <c r="R94" s="253" t="s">
        <v>588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9"/>
      <c r="AG94" s="296"/>
      <c r="AH94" s="249"/>
      <c r="AI94" s="249"/>
      <c r="AJ94" s="299"/>
      <c r="AK94" s="299"/>
      <c r="AL94" s="299"/>
    </row>
    <row r="95" spans="1:38" s="247" customFormat="1" ht="13.15" customHeight="1">
      <c r="A95" s="276">
        <v>28</v>
      </c>
      <c r="B95" s="329">
        <v>44701</v>
      </c>
      <c r="C95" s="434"/>
      <c r="D95" s="413" t="s">
        <v>1023</v>
      </c>
      <c r="E95" s="276" t="s">
        <v>589</v>
      </c>
      <c r="F95" s="276">
        <v>1444</v>
      </c>
      <c r="G95" s="276">
        <v>1398</v>
      </c>
      <c r="H95" s="385">
        <v>1471</v>
      </c>
      <c r="I95" s="385" t="s">
        <v>1024</v>
      </c>
      <c r="J95" s="384" t="s">
        <v>1033</v>
      </c>
      <c r="K95" s="385">
        <f t="shared" ref="K95" si="112">H95-F95</f>
        <v>27</v>
      </c>
      <c r="L95" s="386">
        <f t="shared" ref="L95" si="113">(H95*N95)*0.07%</f>
        <v>308.91000000000003</v>
      </c>
      <c r="M95" s="387">
        <f t="shared" ref="M95" si="114">(K95*N95)-L95</f>
        <v>7791.09</v>
      </c>
      <c r="N95" s="385">
        <v>300</v>
      </c>
      <c r="O95" s="330" t="s">
        <v>587</v>
      </c>
      <c r="P95" s="333">
        <v>44704</v>
      </c>
      <c r="Q95" s="249"/>
      <c r="R95" s="253" t="s">
        <v>588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9"/>
      <c r="AG95" s="296"/>
      <c r="AH95" s="249"/>
      <c r="AI95" s="249"/>
      <c r="AJ95" s="299"/>
      <c r="AK95" s="299"/>
      <c r="AL95" s="299"/>
    </row>
    <row r="96" spans="1:38" s="247" customFormat="1" ht="13.15" customHeight="1">
      <c r="A96" s="276">
        <v>29</v>
      </c>
      <c r="B96" s="329">
        <v>44704</v>
      </c>
      <c r="C96" s="434"/>
      <c r="D96" s="413" t="s">
        <v>1029</v>
      </c>
      <c r="E96" s="276" t="s">
        <v>589</v>
      </c>
      <c r="F96" s="276">
        <v>933</v>
      </c>
      <c r="G96" s="276">
        <v>915</v>
      </c>
      <c r="H96" s="385">
        <v>945</v>
      </c>
      <c r="I96" s="385" t="s">
        <v>1030</v>
      </c>
      <c r="J96" s="384" t="s">
        <v>1032</v>
      </c>
      <c r="K96" s="385">
        <f t="shared" ref="K96" si="115">H96-F96</f>
        <v>12</v>
      </c>
      <c r="L96" s="386">
        <f t="shared" ref="L96" si="116">(H96*N96)*0.07%</f>
        <v>463.05000000000007</v>
      </c>
      <c r="M96" s="387">
        <f t="shared" ref="M96" si="117">(K96*N96)-L96</f>
        <v>7936.95</v>
      </c>
      <c r="N96" s="385">
        <v>700</v>
      </c>
      <c r="O96" s="330" t="s">
        <v>587</v>
      </c>
      <c r="P96" s="333">
        <v>44704</v>
      </c>
      <c r="Q96" s="249"/>
      <c r="R96" s="253" t="s">
        <v>866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9"/>
      <c r="AG96" s="296"/>
      <c r="AH96" s="249"/>
      <c r="AI96" s="249"/>
      <c r="AJ96" s="299"/>
      <c r="AK96" s="299"/>
      <c r="AL96" s="299"/>
    </row>
    <row r="97" spans="1:38" s="247" customFormat="1" ht="13.15" customHeight="1">
      <c r="A97" s="276">
        <v>30</v>
      </c>
      <c r="B97" s="329">
        <v>44704</v>
      </c>
      <c r="C97" s="434"/>
      <c r="D97" s="413" t="s">
        <v>1035</v>
      </c>
      <c r="E97" s="276" t="s">
        <v>589</v>
      </c>
      <c r="F97" s="276">
        <v>264.5</v>
      </c>
      <c r="G97" s="276">
        <v>256</v>
      </c>
      <c r="H97" s="385">
        <v>269.5</v>
      </c>
      <c r="I97" s="385" t="s">
        <v>1036</v>
      </c>
      <c r="J97" s="384" t="s">
        <v>1044</v>
      </c>
      <c r="K97" s="385">
        <f t="shared" ref="K97:K98" si="118">H97-F97</f>
        <v>5</v>
      </c>
      <c r="L97" s="386">
        <f t="shared" ref="L97:L98" si="119">(H97*N97)*0.07%</f>
        <v>320.70500000000004</v>
      </c>
      <c r="M97" s="387">
        <f t="shared" ref="M97:M98" si="120">(K97*N97)-L97</f>
        <v>8179.2950000000001</v>
      </c>
      <c r="N97" s="385">
        <v>1700</v>
      </c>
      <c r="O97" s="330" t="s">
        <v>587</v>
      </c>
      <c r="P97" s="333">
        <v>44704</v>
      </c>
      <c r="Q97" s="249"/>
      <c r="R97" s="253" t="s">
        <v>866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9"/>
      <c r="AG97" s="296"/>
      <c r="AH97" s="249"/>
      <c r="AI97" s="249"/>
      <c r="AJ97" s="299"/>
      <c r="AK97" s="299"/>
      <c r="AL97" s="299"/>
    </row>
    <row r="98" spans="1:38" s="247" customFormat="1" ht="13.15" customHeight="1">
      <c r="A98" s="276">
        <v>31</v>
      </c>
      <c r="B98" s="329">
        <v>44704</v>
      </c>
      <c r="C98" s="434"/>
      <c r="D98" s="413" t="s">
        <v>1037</v>
      </c>
      <c r="E98" s="276" t="s">
        <v>589</v>
      </c>
      <c r="F98" s="276">
        <v>1589</v>
      </c>
      <c r="G98" s="276">
        <v>1555</v>
      </c>
      <c r="H98" s="385">
        <v>1591</v>
      </c>
      <c r="I98" s="385" t="s">
        <v>971</v>
      </c>
      <c r="J98" s="384" t="s">
        <v>1059</v>
      </c>
      <c r="K98" s="385">
        <f t="shared" si="118"/>
        <v>2</v>
      </c>
      <c r="L98" s="386">
        <f t="shared" si="119"/>
        <v>389.79500000000007</v>
      </c>
      <c r="M98" s="387">
        <f t="shared" si="120"/>
        <v>310.20499999999993</v>
      </c>
      <c r="N98" s="385">
        <v>350</v>
      </c>
      <c r="O98" s="330" t="s">
        <v>587</v>
      </c>
      <c r="P98" s="333">
        <v>44707</v>
      </c>
      <c r="Q98" s="249"/>
      <c r="R98" s="253" t="s">
        <v>866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9"/>
      <c r="AG98" s="296"/>
      <c r="AH98" s="249"/>
      <c r="AI98" s="249"/>
      <c r="AJ98" s="299"/>
      <c r="AK98" s="299"/>
      <c r="AL98" s="299"/>
    </row>
    <row r="99" spans="1:38" s="247" customFormat="1" ht="13.15" customHeight="1">
      <c r="A99" s="348">
        <v>32</v>
      </c>
      <c r="B99" s="346">
        <v>44705</v>
      </c>
      <c r="C99" s="453"/>
      <c r="D99" s="347" t="s">
        <v>1045</v>
      </c>
      <c r="E99" s="348" t="s">
        <v>589</v>
      </c>
      <c r="F99" s="348">
        <v>998</v>
      </c>
      <c r="G99" s="348">
        <v>979</v>
      </c>
      <c r="H99" s="343">
        <v>979</v>
      </c>
      <c r="I99" s="343" t="s">
        <v>1046</v>
      </c>
      <c r="J99" s="342" t="s">
        <v>1053</v>
      </c>
      <c r="K99" s="343">
        <f t="shared" ref="K99:K100" si="121">H99-F99</f>
        <v>-19</v>
      </c>
      <c r="L99" s="344">
        <f t="shared" ref="L99:L100" si="122">(H99*N99)*0.07%</f>
        <v>479.71000000000009</v>
      </c>
      <c r="M99" s="345">
        <f t="shared" ref="M99:M100" si="123">(K99*N99)-L99</f>
        <v>-13779.710000000001</v>
      </c>
      <c r="N99" s="343">
        <v>700</v>
      </c>
      <c r="O99" s="358" t="s">
        <v>599</v>
      </c>
      <c r="P99" s="346">
        <v>44706</v>
      </c>
      <c r="Q99" s="249"/>
      <c r="R99" s="253" t="s">
        <v>588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9"/>
      <c r="AG99" s="296"/>
      <c r="AH99" s="249"/>
      <c r="AI99" s="249"/>
      <c r="AJ99" s="299"/>
      <c r="AK99" s="299"/>
      <c r="AL99" s="299"/>
    </row>
    <row r="100" spans="1:38" s="247" customFormat="1" ht="13.15" customHeight="1">
      <c r="A100" s="276">
        <v>33</v>
      </c>
      <c r="B100" s="329">
        <v>44706</v>
      </c>
      <c r="C100" s="434"/>
      <c r="D100" s="413" t="s">
        <v>1057</v>
      </c>
      <c r="E100" s="276" t="s">
        <v>589</v>
      </c>
      <c r="F100" s="276">
        <v>16050</v>
      </c>
      <c r="G100" s="276">
        <v>15900</v>
      </c>
      <c r="H100" s="385">
        <v>16115</v>
      </c>
      <c r="I100" s="385" t="s">
        <v>943</v>
      </c>
      <c r="J100" s="384" t="s">
        <v>1043</v>
      </c>
      <c r="K100" s="385">
        <f t="shared" si="121"/>
        <v>65</v>
      </c>
      <c r="L100" s="386">
        <f t="shared" si="122"/>
        <v>564.02500000000009</v>
      </c>
      <c r="M100" s="387">
        <f t="shared" si="123"/>
        <v>2685.9749999999999</v>
      </c>
      <c r="N100" s="385">
        <v>50</v>
      </c>
      <c r="O100" s="330" t="s">
        <v>587</v>
      </c>
      <c r="P100" s="333">
        <v>44707</v>
      </c>
      <c r="Q100" s="249"/>
      <c r="R100" s="253" t="s">
        <v>588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9"/>
      <c r="AG100" s="296"/>
      <c r="AH100" s="249"/>
      <c r="AI100" s="249"/>
      <c r="AJ100" s="299"/>
      <c r="AK100" s="299"/>
      <c r="AL100" s="299"/>
    </row>
    <row r="101" spans="1:38" s="247" customFormat="1" ht="13.15" customHeight="1">
      <c r="A101" s="251">
        <v>34</v>
      </c>
      <c r="B101" s="248">
        <v>44706</v>
      </c>
      <c r="C101" s="257"/>
      <c r="D101" s="313" t="s">
        <v>1060</v>
      </c>
      <c r="E101" s="251" t="s">
        <v>589</v>
      </c>
      <c r="F101" s="251" t="s">
        <v>1061</v>
      </c>
      <c r="G101" s="251">
        <v>254</v>
      </c>
      <c r="H101" s="252"/>
      <c r="I101" s="252" t="s">
        <v>961</v>
      </c>
      <c r="J101" s="287" t="s">
        <v>590</v>
      </c>
      <c r="K101" s="313"/>
      <c r="L101" s="251"/>
      <c r="M101" s="251"/>
      <c r="N101" s="251"/>
      <c r="O101" s="252"/>
      <c r="P101" s="252"/>
      <c r="Q101" s="249"/>
      <c r="R101" s="253" t="s">
        <v>866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9"/>
      <c r="AG101" s="296"/>
      <c r="AH101" s="249"/>
      <c r="AI101" s="249"/>
      <c r="AJ101" s="299"/>
      <c r="AK101" s="299"/>
      <c r="AL101" s="299"/>
    </row>
    <row r="102" spans="1:38" s="247" customFormat="1" ht="13.15" customHeight="1">
      <c r="A102" s="276">
        <v>35</v>
      </c>
      <c r="B102" s="329">
        <v>44707</v>
      </c>
      <c r="C102" s="434"/>
      <c r="D102" s="413" t="s">
        <v>1062</v>
      </c>
      <c r="E102" s="276" t="s">
        <v>589</v>
      </c>
      <c r="F102" s="276">
        <v>2271</v>
      </c>
      <c r="G102" s="276">
        <v>2220</v>
      </c>
      <c r="H102" s="385">
        <v>2301</v>
      </c>
      <c r="I102" s="385" t="s">
        <v>1063</v>
      </c>
      <c r="J102" s="384" t="s">
        <v>602</v>
      </c>
      <c r="K102" s="385">
        <f t="shared" ref="K102" si="124">H102-F102</f>
        <v>30</v>
      </c>
      <c r="L102" s="386">
        <f t="shared" ref="L102" si="125">(H102*N102)*0.07%</f>
        <v>483.21000000000009</v>
      </c>
      <c r="M102" s="387">
        <f t="shared" ref="M102" si="126">(K102*N102)-L102</f>
        <v>8516.7899999999991</v>
      </c>
      <c r="N102" s="385">
        <v>300</v>
      </c>
      <c r="O102" s="330" t="s">
        <v>587</v>
      </c>
      <c r="P102" s="333">
        <v>44708</v>
      </c>
      <c r="Q102" s="249"/>
      <c r="R102" s="253" t="s">
        <v>588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9"/>
      <c r="AG102" s="296"/>
      <c r="AH102" s="249"/>
      <c r="AI102" s="249"/>
      <c r="AJ102" s="299"/>
      <c r="AK102" s="299"/>
      <c r="AL102" s="299"/>
    </row>
    <row r="103" spans="1:38" s="247" customFormat="1" ht="13.15" customHeight="1">
      <c r="A103" s="251"/>
      <c r="B103" s="248"/>
      <c r="C103" s="257"/>
      <c r="D103" s="313"/>
      <c r="E103" s="251"/>
      <c r="F103" s="251"/>
      <c r="G103" s="251"/>
      <c r="H103" s="252"/>
      <c r="I103" s="252"/>
      <c r="J103" s="287"/>
      <c r="K103" s="313"/>
      <c r="L103" s="251"/>
      <c r="M103" s="251"/>
      <c r="N103" s="251"/>
      <c r="O103" s="252"/>
      <c r="P103" s="252"/>
      <c r="Q103" s="249"/>
      <c r="R103" s="253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9"/>
      <c r="AG103" s="296"/>
      <c r="AH103" s="249"/>
      <c r="AI103" s="249"/>
      <c r="AJ103" s="299"/>
      <c r="AK103" s="299"/>
      <c r="AL103" s="299"/>
    </row>
    <row r="104" spans="1:38" s="247" customFormat="1" ht="13.15" customHeight="1">
      <c r="A104" s="251"/>
      <c r="B104" s="248"/>
      <c r="C104" s="257"/>
      <c r="D104" s="313"/>
      <c r="E104" s="251"/>
      <c r="F104" s="251"/>
      <c r="G104" s="251"/>
      <c r="H104" s="252"/>
      <c r="I104" s="252"/>
      <c r="J104" s="287"/>
      <c r="K104" s="313"/>
      <c r="L104" s="251"/>
      <c r="M104" s="251"/>
      <c r="N104" s="251"/>
      <c r="O104" s="252"/>
      <c r="P104" s="252"/>
      <c r="Q104" s="249"/>
      <c r="R104" s="253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9"/>
      <c r="AG104" s="296"/>
      <c r="AH104" s="249"/>
      <c r="AI104" s="249"/>
      <c r="AJ104" s="299"/>
      <c r="AK104" s="299"/>
      <c r="AL104" s="299"/>
    </row>
    <row r="105" spans="1:38" s="247" customFormat="1" ht="13.15" customHeight="1">
      <c r="A105" s="251"/>
      <c r="B105" s="248"/>
      <c r="C105" s="313"/>
      <c r="D105" s="313"/>
      <c r="E105" s="251"/>
      <c r="F105" s="251"/>
      <c r="G105" s="251"/>
      <c r="H105" s="252"/>
      <c r="I105" s="252"/>
      <c r="J105" s="287"/>
      <c r="K105" s="313"/>
      <c r="L105" s="251"/>
      <c r="M105" s="251"/>
      <c r="N105" s="251"/>
      <c r="O105" s="252"/>
      <c r="P105" s="252"/>
      <c r="Q105" s="249"/>
      <c r="R105" s="253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99"/>
      <c r="AG105" s="296"/>
      <c r="AH105" s="249"/>
      <c r="AI105" s="249"/>
      <c r="AJ105" s="299"/>
      <c r="AK105" s="299"/>
      <c r="AL105" s="299"/>
    </row>
    <row r="106" spans="1:38" s="247" customFormat="1" ht="13.15" customHeight="1">
      <c r="A106" s="299"/>
      <c r="B106" s="296"/>
      <c r="C106" s="249"/>
      <c r="D106" s="249"/>
      <c r="E106" s="299"/>
      <c r="F106" s="299"/>
      <c r="G106" s="299"/>
      <c r="H106" s="300"/>
      <c r="I106" s="300"/>
      <c r="J106" s="403"/>
      <c r="K106" s="300"/>
      <c r="L106" s="301"/>
      <c r="M106" s="404"/>
      <c r="N106" s="300"/>
      <c r="O106" s="405"/>
      <c r="P106" s="303"/>
      <c r="Q106" s="249"/>
      <c r="R106" s="253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99"/>
      <c r="AG106" s="296"/>
      <c r="AH106" s="249"/>
      <c r="AI106" s="249"/>
      <c r="AJ106" s="299"/>
      <c r="AK106" s="299"/>
      <c r="AL106" s="299"/>
    </row>
    <row r="107" spans="1:38" ht="13.5" customHeight="1">
      <c r="A107" s="107"/>
      <c r="B107" s="108"/>
      <c r="C107" s="142"/>
      <c r="D107" s="150"/>
      <c r="E107" s="151"/>
      <c r="F107" s="107"/>
      <c r="G107" s="107"/>
      <c r="H107" s="107"/>
      <c r="I107" s="143"/>
      <c r="J107" s="143"/>
      <c r="K107" s="143"/>
      <c r="L107" s="143"/>
      <c r="M107" s="143"/>
      <c r="N107" s="143"/>
      <c r="O107" s="143"/>
      <c r="P107" s="143"/>
      <c r="Q107" s="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152"/>
      <c r="B108" s="108"/>
      <c r="C108" s="109"/>
      <c r="D108" s="153"/>
      <c r="E108" s="112"/>
      <c r="F108" s="112"/>
      <c r="G108" s="112"/>
      <c r="H108" s="112"/>
      <c r="I108" s="112"/>
      <c r="J108" s="6"/>
      <c r="K108" s="112"/>
      <c r="L108" s="112"/>
      <c r="M108" s="6"/>
      <c r="N108" s="1"/>
      <c r="O108" s="109"/>
      <c r="P108" s="41"/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154" t="s">
        <v>609</v>
      </c>
      <c r="B109" s="154"/>
      <c r="C109" s="154"/>
      <c r="D109" s="154"/>
      <c r="E109" s="155"/>
      <c r="F109" s="112"/>
      <c r="G109" s="112"/>
      <c r="H109" s="112"/>
      <c r="I109" s="112"/>
      <c r="J109" s="1"/>
      <c r="K109" s="6"/>
      <c r="L109" s="6"/>
      <c r="M109" s="6"/>
      <c r="N109" s="1"/>
      <c r="O109" s="1"/>
      <c r="P109" s="41"/>
      <c r="Q109" s="4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41"/>
      <c r="AH109" s="41"/>
      <c r="AI109" s="41"/>
      <c r="AJ109" s="41"/>
      <c r="AK109" s="41"/>
      <c r="AL109" s="41"/>
    </row>
    <row r="110" spans="1:38" ht="38.25" customHeight="1">
      <c r="A110" s="96" t="s">
        <v>16</v>
      </c>
      <c r="B110" s="96" t="s">
        <v>564</v>
      </c>
      <c r="C110" s="96"/>
      <c r="D110" s="97" t="s">
        <v>575</v>
      </c>
      <c r="E110" s="96" t="s">
        <v>576</v>
      </c>
      <c r="F110" s="96" t="s">
        <v>577</v>
      </c>
      <c r="G110" s="96" t="s">
        <v>597</v>
      </c>
      <c r="H110" s="96" t="s">
        <v>579</v>
      </c>
      <c r="I110" s="96" t="s">
        <v>580</v>
      </c>
      <c r="J110" s="95" t="s">
        <v>581</v>
      </c>
      <c r="K110" s="95" t="s">
        <v>610</v>
      </c>
      <c r="L110" s="98" t="s">
        <v>583</v>
      </c>
      <c r="M110" s="149" t="s">
        <v>606</v>
      </c>
      <c r="N110" s="96" t="s">
        <v>607</v>
      </c>
      <c r="O110" s="96" t="s">
        <v>585</v>
      </c>
      <c r="P110" s="97" t="s">
        <v>586</v>
      </c>
      <c r="Q110" s="4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41"/>
      <c r="AH110" s="41"/>
      <c r="AI110" s="41"/>
      <c r="AJ110" s="41"/>
      <c r="AK110" s="41"/>
      <c r="AL110" s="41"/>
    </row>
    <row r="111" spans="1:38" s="247" customFormat="1" ht="12.75" customHeight="1">
      <c r="A111" s="374">
        <v>1</v>
      </c>
      <c r="B111" s="346">
        <v>44683</v>
      </c>
      <c r="C111" s="375"/>
      <c r="D111" s="376" t="s">
        <v>890</v>
      </c>
      <c r="E111" s="374" t="s">
        <v>589</v>
      </c>
      <c r="F111" s="374">
        <v>55.5</v>
      </c>
      <c r="G111" s="374">
        <v>29</v>
      </c>
      <c r="H111" s="377">
        <v>29</v>
      </c>
      <c r="I111" s="378" t="s">
        <v>891</v>
      </c>
      <c r="J111" s="342" t="s">
        <v>949</v>
      </c>
      <c r="K111" s="343">
        <f t="shared" ref="K111:K112" si="127">H111-F111</f>
        <v>-26.5</v>
      </c>
      <c r="L111" s="344">
        <v>100</v>
      </c>
      <c r="M111" s="345">
        <f t="shared" ref="M111:M112" si="128">(K111*N111)-L111</f>
        <v>-8050</v>
      </c>
      <c r="N111" s="343">
        <v>300</v>
      </c>
      <c r="O111" s="358" t="s">
        <v>599</v>
      </c>
      <c r="P111" s="346">
        <v>44685</v>
      </c>
      <c r="Q111" s="249"/>
      <c r="R111" s="250" t="s">
        <v>866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379">
        <v>2</v>
      </c>
      <c r="B112" s="329">
        <v>44683</v>
      </c>
      <c r="C112" s="380"/>
      <c r="D112" s="381" t="s">
        <v>889</v>
      </c>
      <c r="E112" s="379" t="s">
        <v>589</v>
      </c>
      <c r="F112" s="379">
        <v>82.5</v>
      </c>
      <c r="G112" s="379">
        <v>40</v>
      </c>
      <c r="H112" s="382">
        <v>107.5</v>
      </c>
      <c r="I112" s="383" t="s">
        <v>892</v>
      </c>
      <c r="J112" s="384" t="s">
        <v>608</v>
      </c>
      <c r="K112" s="385">
        <f t="shared" si="127"/>
        <v>25</v>
      </c>
      <c r="L112" s="386">
        <v>100</v>
      </c>
      <c r="M112" s="387">
        <f t="shared" si="128"/>
        <v>1150</v>
      </c>
      <c r="N112" s="385">
        <v>50</v>
      </c>
      <c r="O112" s="330" t="s">
        <v>587</v>
      </c>
      <c r="P112" s="329">
        <v>44685</v>
      </c>
      <c r="Q112" s="249"/>
      <c r="R112" s="250" t="s">
        <v>866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388">
        <v>3</v>
      </c>
      <c r="B113" s="389">
        <v>44685</v>
      </c>
      <c r="C113" s="390"/>
      <c r="D113" s="391" t="s">
        <v>897</v>
      </c>
      <c r="E113" s="388" t="s">
        <v>589</v>
      </c>
      <c r="F113" s="388">
        <v>92.5</v>
      </c>
      <c r="G113" s="388">
        <v>50</v>
      </c>
      <c r="H113" s="392">
        <v>50</v>
      </c>
      <c r="I113" s="393" t="s">
        <v>898</v>
      </c>
      <c r="J113" s="394" t="s">
        <v>847</v>
      </c>
      <c r="K113" s="395">
        <f t="shared" ref="K113" si="129">H113-F113</f>
        <v>-42.5</v>
      </c>
      <c r="L113" s="396">
        <v>100</v>
      </c>
      <c r="M113" s="397">
        <f t="shared" ref="M113" si="130">(K113*N113)-L113</f>
        <v>-2225</v>
      </c>
      <c r="N113" s="395">
        <v>50</v>
      </c>
      <c r="O113" s="398" t="s">
        <v>599</v>
      </c>
      <c r="P113" s="419">
        <v>44685</v>
      </c>
      <c r="Q113" s="249"/>
      <c r="R113" s="250" t="s">
        <v>866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88">
        <v>4</v>
      </c>
      <c r="B114" s="389">
        <v>44686</v>
      </c>
      <c r="C114" s="390"/>
      <c r="D114" s="391" t="s">
        <v>906</v>
      </c>
      <c r="E114" s="388" t="s">
        <v>589</v>
      </c>
      <c r="F114" s="388">
        <v>85</v>
      </c>
      <c r="G114" s="388">
        <v>10</v>
      </c>
      <c r="H114" s="392">
        <v>10</v>
      </c>
      <c r="I114" s="393" t="s">
        <v>907</v>
      </c>
      <c r="J114" s="394" t="s">
        <v>997</v>
      </c>
      <c r="K114" s="395">
        <f t="shared" ref="K114:K116" si="131">H114-F114</f>
        <v>-75</v>
      </c>
      <c r="L114" s="396">
        <v>100</v>
      </c>
      <c r="M114" s="397">
        <f t="shared" ref="M114:M116" si="132">(K114*N114)-L114</f>
        <v>-1975</v>
      </c>
      <c r="N114" s="395">
        <v>25</v>
      </c>
      <c r="O114" s="398" t="s">
        <v>599</v>
      </c>
      <c r="P114" s="419">
        <v>44686</v>
      </c>
      <c r="Q114" s="249"/>
      <c r="R114" s="250" t="s">
        <v>866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379">
        <v>5</v>
      </c>
      <c r="B115" s="329">
        <v>44690</v>
      </c>
      <c r="C115" s="380"/>
      <c r="D115" s="381" t="s">
        <v>924</v>
      </c>
      <c r="E115" s="379" t="s">
        <v>589</v>
      </c>
      <c r="F115" s="379">
        <v>106</v>
      </c>
      <c r="G115" s="379">
        <v>65</v>
      </c>
      <c r="H115" s="382">
        <v>127.5</v>
      </c>
      <c r="I115" s="383" t="s">
        <v>925</v>
      </c>
      <c r="J115" s="384" t="s">
        <v>996</v>
      </c>
      <c r="K115" s="385">
        <f t="shared" si="131"/>
        <v>21.5</v>
      </c>
      <c r="L115" s="386">
        <v>100</v>
      </c>
      <c r="M115" s="387">
        <f t="shared" si="132"/>
        <v>975</v>
      </c>
      <c r="N115" s="385">
        <v>50</v>
      </c>
      <c r="O115" s="330" t="s">
        <v>587</v>
      </c>
      <c r="P115" s="418">
        <v>44690</v>
      </c>
      <c r="Q115" s="249"/>
      <c r="R115" s="250" t="s">
        <v>588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88">
        <v>6</v>
      </c>
      <c r="B116" s="389">
        <v>44691</v>
      </c>
      <c r="C116" s="390"/>
      <c r="D116" s="391" t="s">
        <v>938</v>
      </c>
      <c r="E116" s="388" t="s">
        <v>589</v>
      </c>
      <c r="F116" s="388">
        <v>82.5</v>
      </c>
      <c r="G116" s="388">
        <v>35</v>
      </c>
      <c r="H116" s="392">
        <v>35</v>
      </c>
      <c r="I116" s="393" t="s">
        <v>939</v>
      </c>
      <c r="J116" s="394" t="s">
        <v>998</v>
      </c>
      <c r="K116" s="395">
        <f t="shared" si="131"/>
        <v>-47.5</v>
      </c>
      <c r="L116" s="396">
        <v>100</v>
      </c>
      <c r="M116" s="397">
        <f t="shared" si="132"/>
        <v>-2475</v>
      </c>
      <c r="N116" s="395">
        <v>50</v>
      </c>
      <c r="O116" s="398" t="s">
        <v>599</v>
      </c>
      <c r="P116" s="419">
        <v>44691</v>
      </c>
      <c r="Q116" s="249"/>
      <c r="R116" s="250" t="s">
        <v>588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374">
        <v>7</v>
      </c>
      <c r="B117" s="346">
        <v>44692</v>
      </c>
      <c r="C117" s="375"/>
      <c r="D117" s="376" t="s">
        <v>940</v>
      </c>
      <c r="E117" s="374" t="s">
        <v>589</v>
      </c>
      <c r="F117" s="374">
        <v>92.5</v>
      </c>
      <c r="G117" s="374">
        <v>45</v>
      </c>
      <c r="H117" s="377">
        <v>45</v>
      </c>
      <c r="I117" s="378" t="s">
        <v>941</v>
      </c>
      <c r="J117" s="394" t="s">
        <v>998</v>
      </c>
      <c r="K117" s="395">
        <f t="shared" ref="K117:K120" si="133">H117-F117</f>
        <v>-47.5</v>
      </c>
      <c r="L117" s="396">
        <v>100</v>
      </c>
      <c r="M117" s="397">
        <f t="shared" ref="M117:M120" si="134">(K117*N117)-L117</f>
        <v>-2475</v>
      </c>
      <c r="N117" s="395">
        <v>50</v>
      </c>
      <c r="O117" s="398" t="s">
        <v>599</v>
      </c>
      <c r="P117" s="419">
        <v>44692</v>
      </c>
      <c r="Q117" s="249"/>
      <c r="R117" s="250" t="s">
        <v>588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79">
        <v>8</v>
      </c>
      <c r="B118" s="329">
        <v>44692</v>
      </c>
      <c r="C118" s="380"/>
      <c r="D118" s="381" t="s">
        <v>944</v>
      </c>
      <c r="E118" s="379" t="s">
        <v>589</v>
      </c>
      <c r="F118" s="379">
        <v>195</v>
      </c>
      <c r="G118" s="379">
        <v>95</v>
      </c>
      <c r="H118" s="382">
        <v>245</v>
      </c>
      <c r="I118" s="383" t="s">
        <v>945</v>
      </c>
      <c r="J118" s="384" t="s">
        <v>999</v>
      </c>
      <c r="K118" s="385">
        <f t="shared" si="133"/>
        <v>50</v>
      </c>
      <c r="L118" s="386">
        <v>100</v>
      </c>
      <c r="M118" s="387">
        <f t="shared" si="134"/>
        <v>1150</v>
      </c>
      <c r="N118" s="385">
        <v>25</v>
      </c>
      <c r="O118" s="330" t="s">
        <v>587</v>
      </c>
      <c r="P118" s="418">
        <v>44692</v>
      </c>
      <c r="Q118" s="249"/>
      <c r="R118" s="250" t="s">
        <v>588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48">
        <v>9</v>
      </c>
      <c r="B119" s="346">
        <v>44692</v>
      </c>
      <c r="C119" s="347"/>
      <c r="D119" s="347" t="s">
        <v>946</v>
      </c>
      <c r="E119" s="348" t="s">
        <v>589</v>
      </c>
      <c r="F119" s="348">
        <v>50</v>
      </c>
      <c r="G119" s="348">
        <v>30</v>
      </c>
      <c r="H119" s="343">
        <v>30</v>
      </c>
      <c r="I119" s="343" t="s">
        <v>947</v>
      </c>
      <c r="J119" s="394" t="s">
        <v>1000</v>
      </c>
      <c r="K119" s="395">
        <f t="shared" si="133"/>
        <v>-20</v>
      </c>
      <c r="L119" s="396">
        <v>100</v>
      </c>
      <c r="M119" s="397">
        <f t="shared" si="134"/>
        <v>-5100</v>
      </c>
      <c r="N119" s="395">
        <v>250</v>
      </c>
      <c r="O119" s="398" t="s">
        <v>599</v>
      </c>
      <c r="P119" s="389">
        <v>44693</v>
      </c>
      <c r="Q119" s="249"/>
      <c r="R119" s="250" t="s">
        <v>588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348">
        <v>10</v>
      </c>
      <c r="B120" s="346">
        <v>44693</v>
      </c>
      <c r="C120" s="347"/>
      <c r="D120" s="347" t="s">
        <v>957</v>
      </c>
      <c r="E120" s="348" t="s">
        <v>589</v>
      </c>
      <c r="F120" s="348">
        <v>130</v>
      </c>
      <c r="G120" s="348">
        <v>30</v>
      </c>
      <c r="H120" s="343">
        <v>30</v>
      </c>
      <c r="I120" s="343" t="s">
        <v>958</v>
      </c>
      <c r="J120" s="394" t="s">
        <v>1001</v>
      </c>
      <c r="K120" s="395">
        <f t="shared" si="133"/>
        <v>-100</v>
      </c>
      <c r="L120" s="396">
        <v>100</v>
      </c>
      <c r="M120" s="397">
        <f t="shared" si="134"/>
        <v>-2600</v>
      </c>
      <c r="N120" s="395">
        <v>25</v>
      </c>
      <c r="O120" s="398" t="s">
        <v>599</v>
      </c>
      <c r="P120" s="389">
        <v>44693</v>
      </c>
      <c r="Q120" s="249"/>
      <c r="R120" s="250" t="s">
        <v>866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79">
        <v>11</v>
      </c>
      <c r="B121" s="329">
        <v>44698</v>
      </c>
      <c r="C121" s="380"/>
      <c r="D121" s="381" t="s">
        <v>985</v>
      </c>
      <c r="E121" s="379" t="s">
        <v>589</v>
      </c>
      <c r="F121" s="379">
        <v>18.5</v>
      </c>
      <c r="G121" s="379">
        <v>10</v>
      </c>
      <c r="H121" s="382">
        <v>27</v>
      </c>
      <c r="I121" s="383" t="s">
        <v>986</v>
      </c>
      <c r="J121" s="384" t="s">
        <v>995</v>
      </c>
      <c r="K121" s="385">
        <f t="shared" ref="K121" si="135">H121-F121</f>
        <v>8.5</v>
      </c>
      <c r="L121" s="386">
        <v>100</v>
      </c>
      <c r="M121" s="387">
        <f t="shared" ref="M121" si="136">(K121*N121)-L121</f>
        <v>5850</v>
      </c>
      <c r="N121" s="385">
        <v>700</v>
      </c>
      <c r="O121" s="330" t="s">
        <v>587</v>
      </c>
      <c r="P121" s="329">
        <v>44699</v>
      </c>
      <c r="Q121" s="249"/>
      <c r="R121" s="250" t="s">
        <v>588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348">
        <v>12</v>
      </c>
      <c r="B122" s="346">
        <v>44698</v>
      </c>
      <c r="C122" s="347"/>
      <c r="D122" s="347" t="s">
        <v>987</v>
      </c>
      <c r="E122" s="348" t="s">
        <v>589</v>
      </c>
      <c r="F122" s="348">
        <v>97.5</v>
      </c>
      <c r="G122" s="348">
        <v>60</v>
      </c>
      <c r="H122" s="343">
        <v>60</v>
      </c>
      <c r="I122" s="343" t="s">
        <v>988</v>
      </c>
      <c r="J122" s="394" t="s">
        <v>1002</v>
      </c>
      <c r="K122" s="395">
        <f t="shared" ref="K122" si="137">H122-F122</f>
        <v>-37.5</v>
      </c>
      <c r="L122" s="396">
        <v>100</v>
      </c>
      <c r="M122" s="397">
        <f t="shared" ref="M122" si="138">(K122*N122)-L122</f>
        <v>-1975</v>
      </c>
      <c r="N122" s="395">
        <v>50</v>
      </c>
      <c r="O122" s="398" t="s">
        <v>599</v>
      </c>
      <c r="P122" s="419">
        <v>44698</v>
      </c>
      <c r="Q122" s="249"/>
      <c r="R122" s="250" t="s">
        <v>866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348">
        <v>13</v>
      </c>
      <c r="B123" s="346">
        <v>44699</v>
      </c>
      <c r="C123" s="347"/>
      <c r="D123" s="347" t="s">
        <v>1006</v>
      </c>
      <c r="E123" s="348" t="s">
        <v>589</v>
      </c>
      <c r="F123" s="348">
        <v>33</v>
      </c>
      <c r="G123" s="348">
        <v>15</v>
      </c>
      <c r="H123" s="343">
        <v>15</v>
      </c>
      <c r="I123" s="343" t="s">
        <v>1007</v>
      </c>
      <c r="J123" s="394" t="s">
        <v>1015</v>
      </c>
      <c r="K123" s="395">
        <f t="shared" ref="K123:K124" si="139">H123-F123</f>
        <v>-18</v>
      </c>
      <c r="L123" s="396">
        <v>100</v>
      </c>
      <c r="M123" s="397">
        <f t="shared" ref="M123:M124" si="140">(K123*N123)-L123</f>
        <v>-5500</v>
      </c>
      <c r="N123" s="395">
        <v>300</v>
      </c>
      <c r="O123" s="398" t="s">
        <v>599</v>
      </c>
      <c r="P123" s="389">
        <v>44700</v>
      </c>
      <c r="Q123" s="249"/>
      <c r="R123" s="250" t="s">
        <v>866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48">
        <v>14</v>
      </c>
      <c r="B124" s="346">
        <v>44699</v>
      </c>
      <c r="C124" s="347"/>
      <c r="D124" s="347" t="s">
        <v>1008</v>
      </c>
      <c r="E124" s="348" t="s">
        <v>589</v>
      </c>
      <c r="F124" s="348">
        <v>41.5</v>
      </c>
      <c r="G124" s="348">
        <v>23</v>
      </c>
      <c r="H124" s="343">
        <v>23</v>
      </c>
      <c r="I124" s="343" t="s">
        <v>1009</v>
      </c>
      <c r="J124" s="394" t="s">
        <v>1016</v>
      </c>
      <c r="K124" s="395">
        <f t="shared" si="139"/>
        <v>-18.5</v>
      </c>
      <c r="L124" s="396">
        <v>100</v>
      </c>
      <c r="M124" s="397">
        <f t="shared" si="140"/>
        <v>-4725</v>
      </c>
      <c r="N124" s="395">
        <v>250</v>
      </c>
      <c r="O124" s="398" t="s">
        <v>599</v>
      </c>
      <c r="P124" s="389">
        <v>44700</v>
      </c>
      <c r="Q124" s="249"/>
      <c r="R124" s="250" t="s">
        <v>866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276">
        <v>15</v>
      </c>
      <c r="B125" s="329">
        <v>44700</v>
      </c>
      <c r="C125" s="413"/>
      <c r="D125" s="413" t="s">
        <v>1013</v>
      </c>
      <c r="E125" s="276" t="s">
        <v>589</v>
      </c>
      <c r="F125" s="276">
        <v>44.5</v>
      </c>
      <c r="G125" s="276">
        <v>15</v>
      </c>
      <c r="H125" s="385">
        <v>64.5</v>
      </c>
      <c r="I125" s="385" t="s">
        <v>1014</v>
      </c>
      <c r="J125" s="384" t="s">
        <v>950</v>
      </c>
      <c r="K125" s="385">
        <f t="shared" ref="K125" si="141">H125-F125</f>
        <v>20</v>
      </c>
      <c r="L125" s="386">
        <v>100</v>
      </c>
      <c r="M125" s="387">
        <f t="shared" ref="M125" si="142">(K125*N125)-L125</f>
        <v>900</v>
      </c>
      <c r="N125" s="385">
        <v>50</v>
      </c>
      <c r="O125" s="330" t="s">
        <v>587</v>
      </c>
      <c r="P125" s="329">
        <v>44700</v>
      </c>
      <c r="Q125" s="249"/>
      <c r="R125" s="250" t="s">
        <v>588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445">
        <v>16</v>
      </c>
      <c r="B126" s="446">
        <v>44704</v>
      </c>
      <c r="C126" s="447"/>
      <c r="D126" s="447" t="s">
        <v>1027</v>
      </c>
      <c r="E126" s="445" t="s">
        <v>589</v>
      </c>
      <c r="F126" s="445">
        <v>70</v>
      </c>
      <c r="G126" s="445">
        <v>35</v>
      </c>
      <c r="H126" s="448">
        <v>71</v>
      </c>
      <c r="I126" s="448" t="s">
        <v>1028</v>
      </c>
      <c r="J126" s="449" t="s">
        <v>815</v>
      </c>
      <c r="K126" s="448">
        <f t="shared" ref="K126:K127" si="143">H126-F126</f>
        <v>1</v>
      </c>
      <c r="L126" s="450">
        <v>100</v>
      </c>
      <c r="M126" s="451">
        <f t="shared" ref="M126:M127" si="144">(K126*N126)-L126</f>
        <v>-50</v>
      </c>
      <c r="N126" s="448">
        <v>50</v>
      </c>
      <c r="O126" s="452" t="s">
        <v>587</v>
      </c>
      <c r="P126" s="446">
        <v>44705</v>
      </c>
      <c r="Q126" s="249"/>
      <c r="R126" s="250" t="s">
        <v>588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276">
        <v>17</v>
      </c>
      <c r="B127" s="329">
        <v>44705</v>
      </c>
      <c r="C127" s="413"/>
      <c r="D127" s="413" t="s">
        <v>1038</v>
      </c>
      <c r="E127" s="276" t="s">
        <v>589</v>
      </c>
      <c r="F127" s="276">
        <v>13.5</v>
      </c>
      <c r="G127" s="276">
        <v>9.5</v>
      </c>
      <c r="H127" s="385">
        <v>16</v>
      </c>
      <c r="I127" s="385" t="s">
        <v>1039</v>
      </c>
      <c r="J127" s="384" t="s">
        <v>1055</v>
      </c>
      <c r="K127" s="385">
        <f t="shared" si="143"/>
        <v>2.5</v>
      </c>
      <c r="L127" s="386">
        <v>100</v>
      </c>
      <c r="M127" s="387">
        <f t="shared" si="144"/>
        <v>3337.5</v>
      </c>
      <c r="N127" s="385">
        <v>1375</v>
      </c>
      <c r="O127" s="330" t="s">
        <v>587</v>
      </c>
      <c r="P127" s="329">
        <v>44706</v>
      </c>
      <c r="Q127" s="249"/>
      <c r="R127" s="250" t="s">
        <v>866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276">
        <v>18</v>
      </c>
      <c r="B128" s="329">
        <v>44705</v>
      </c>
      <c r="C128" s="413"/>
      <c r="D128" s="413" t="s">
        <v>1040</v>
      </c>
      <c r="E128" s="276" t="s">
        <v>589</v>
      </c>
      <c r="F128" s="276">
        <v>265</v>
      </c>
      <c r="G128" s="276">
        <v>150</v>
      </c>
      <c r="H128" s="385">
        <v>320</v>
      </c>
      <c r="I128" s="385" t="s">
        <v>1041</v>
      </c>
      <c r="J128" s="384" t="s">
        <v>726</v>
      </c>
      <c r="K128" s="385">
        <f t="shared" ref="K128:K130" si="145">H128-F128</f>
        <v>55</v>
      </c>
      <c r="L128" s="386">
        <v>100</v>
      </c>
      <c r="M128" s="387">
        <f t="shared" ref="M128:M130" si="146">(K128*N128)-L128</f>
        <v>1275</v>
      </c>
      <c r="N128" s="385">
        <v>25</v>
      </c>
      <c r="O128" s="330" t="s">
        <v>587</v>
      </c>
      <c r="P128" s="418">
        <v>44705</v>
      </c>
      <c r="Q128" s="249"/>
      <c r="R128" s="250" t="s">
        <v>866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276">
        <v>19</v>
      </c>
      <c r="B129" s="329">
        <v>44705</v>
      </c>
      <c r="C129" s="413"/>
      <c r="D129" s="413" t="s">
        <v>1040</v>
      </c>
      <c r="E129" s="276" t="s">
        <v>589</v>
      </c>
      <c r="F129" s="276">
        <v>245</v>
      </c>
      <c r="G129" s="276">
        <v>130</v>
      </c>
      <c r="H129" s="385">
        <v>310</v>
      </c>
      <c r="I129" s="385" t="s">
        <v>1042</v>
      </c>
      <c r="J129" s="384" t="s">
        <v>1043</v>
      </c>
      <c r="K129" s="385">
        <f t="shared" si="145"/>
        <v>65</v>
      </c>
      <c r="L129" s="386">
        <v>100</v>
      </c>
      <c r="M129" s="387">
        <f t="shared" si="146"/>
        <v>1525</v>
      </c>
      <c r="N129" s="385">
        <v>25</v>
      </c>
      <c r="O129" s="330" t="s">
        <v>587</v>
      </c>
      <c r="P129" s="418">
        <v>44705</v>
      </c>
      <c r="Q129" s="249"/>
      <c r="R129" s="250" t="s">
        <v>866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276">
        <v>20</v>
      </c>
      <c r="B130" s="329">
        <v>44705</v>
      </c>
      <c r="C130" s="413"/>
      <c r="D130" s="413" t="s">
        <v>1040</v>
      </c>
      <c r="E130" s="276" t="s">
        <v>589</v>
      </c>
      <c r="F130" s="276">
        <v>195</v>
      </c>
      <c r="G130" s="276">
        <v>85</v>
      </c>
      <c r="H130" s="385">
        <v>255</v>
      </c>
      <c r="I130" s="385" t="s">
        <v>945</v>
      </c>
      <c r="J130" s="384" t="s">
        <v>796</v>
      </c>
      <c r="K130" s="385">
        <f t="shared" si="145"/>
        <v>60</v>
      </c>
      <c r="L130" s="386">
        <v>100</v>
      </c>
      <c r="M130" s="387">
        <f t="shared" si="146"/>
        <v>1400</v>
      </c>
      <c r="N130" s="385">
        <v>25</v>
      </c>
      <c r="O130" s="330" t="s">
        <v>587</v>
      </c>
      <c r="P130" s="418">
        <v>44705</v>
      </c>
      <c r="Q130" s="249"/>
      <c r="R130" s="250" t="s">
        <v>866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276">
        <v>21</v>
      </c>
      <c r="B131" s="329">
        <v>44706</v>
      </c>
      <c r="C131" s="413"/>
      <c r="D131" s="413" t="s">
        <v>1051</v>
      </c>
      <c r="E131" s="276" t="s">
        <v>589</v>
      </c>
      <c r="F131" s="276">
        <v>56</v>
      </c>
      <c r="G131" s="276">
        <v>25</v>
      </c>
      <c r="H131" s="385">
        <v>78</v>
      </c>
      <c r="I131" s="385" t="s">
        <v>1052</v>
      </c>
      <c r="J131" s="384" t="s">
        <v>1056</v>
      </c>
      <c r="K131" s="385">
        <f t="shared" ref="K131:K132" si="147">H131-F131</f>
        <v>22</v>
      </c>
      <c r="L131" s="386">
        <v>100</v>
      </c>
      <c r="M131" s="387">
        <f t="shared" ref="M131:M132" si="148">(K131*N131)-L131</f>
        <v>1000</v>
      </c>
      <c r="N131" s="385">
        <v>50</v>
      </c>
      <c r="O131" s="330" t="s">
        <v>587</v>
      </c>
      <c r="P131" s="418">
        <v>44706</v>
      </c>
      <c r="Q131" s="249"/>
      <c r="R131" s="250" t="s">
        <v>588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48">
        <v>22</v>
      </c>
      <c r="B132" s="346">
        <v>44706</v>
      </c>
      <c r="C132" s="347"/>
      <c r="D132" s="347" t="s">
        <v>1054</v>
      </c>
      <c r="E132" s="348" t="s">
        <v>589</v>
      </c>
      <c r="F132" s="348">
        <v>195</v>
      </c>
      <c r="G132" s="348">
        <v>85</v>
      </c>
      <c r="H132" s="343">
        <v>85</v>
      </c>
      <c r="I132" s="343" t="s">
        <v>945</v>
      </c>
      <c r="J132" s="394" t="s">
        <v>1101</v>
      </c>
      <c r="K132" s="395">
        <f t="shared" si="147"/>
        <v>-110</v>
      </c>
      <c r="L132" s="396">
        <v>100</v>
      </c>
      <c r="M132" s="397">
        <f t="shared" si="148"/>
        <v>-2850</v>
      </c>
      <c r="N132" s="395">
        <v>25</v>
      </c>
      <c r="O132" s="398" t="s">
        <v>599</v>
      </c>
      <c r="P132" s="389">
        <v>44707</v>
      </c>
      <c r="Q132" s="249"/>
      <c r="R132" s="250" t="s">
        <v>866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276">
        <v>23</v>
      </c>
      <c r="B133" s="329">
        <v>44707</v>
      </c>
      <c r="C133" s="413"/>
      <c r="D133" s="413" t="s">
        <v>1067</v>
      </c>
      <c r="E133" s="276" t="s">
        <v>589</v>
      </c>
      <c r="F133" s="276">
        <v>42</v>
      </c>
      <c r="G133" s="276">
        <v>10</v>
      </c>
      <c r="H133" s="385">
        <v>48</v>
      </c>
      <c r="I133" s="385" t="s">
        <v>1068</v>
      </c>
      <c r="J133" s="384" t="s">
        <v>920</v>
      </c>
      <c r="K133" s="385">
        <f t="shared" ref="K133:K134" si="149">H133-F133</f>
        <v>6</v>
      </c>
      <c r="L133" s="386">
        <v>100</v>
      </c>
      <c r="M133" s="387">
        <f t="shared" ref="M133:M134" si="150">(K133*N133)-L133</f>
        <v>200</v>
      </c>
      <c r="N133" s="385">
        <v>50</v>
      </c>
      <c r="O133" s="330" t="s">
        <v>587</v>
      </c>
      <c r="P133" s="418">
        <v>44707</v>
      </c>
      <c r="Q133" s="249"/>
      <c r="R133" s="250" t="s">
        <v>588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409">
        <v>24</v>
      </c>
      <c r="B134" s="389">
        <v>44707</v>
      </c>
      <c r="C134" s="458"/>
      <c r="D134" s="458" t="s">
        <v>1070</v>
      </c>
      <c r="E134" s="409" t="s">
        <v>589</v>
      </c>
      <c r="F134" s="409">
        <v>29</v>
      </c>
      <c r="G134" s="409"/>
      <c r="H134" s="395">
        <v>0</v>
      </c>
      <c r="I134" s="395" t="s">
        <v>891</v>
      </c>
      <c r="J134" s="394" t="s">
        <v>1071</v>
      </c>
      <c r="K134" s="395">
        <f t="shared" si="149"/>
        <v>-29</v>
      </c>
      <c r="L134" s="396">
        <v>100</v>
      </c>
      <c r="M134" s="397">
        <f t="shared" si="150"/>
        <v>-825</v>
      </c>
      <c r="N134" s="395">
        <v>25</v>
      </c>
      <c r="O134" s="398" t="s">
        <v>599</v>
      </c>
      <c r="P134" s="389">
        <v>44707</v>
      </c>
      <c r="Q134" s="249"/>
      <c r="R134" s="250" t="s">
        <v>866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251">
        <v>25</v>
      </c>
      <c r="B135" s="248">
        <v>44711</v>
      </c>
      <c r="C135" s="313"/>
      <c r="D135" s="313" t="s">
        <v>1095</v>
      </c>
      <c r="E135" s="251" t="s">
        <v>589</v>
      </c>
      <c r="F135" s="251" t="s">
        <v>1096</v>
      </c>
      <c r="G135" s="251">
        <v>55</v>
      </c>
      <c r="H135" s="252"/>
      <c r="I135" s="252" t="s">
        <v>1068</v>
      </c>
      <c r="J135" s="287" t="s">
        <v>590</v>
      </c>
      <c r="K135" s="252"/>
      <c r="L135" s="274"/>
      <c r="M135" s="275"/>
      <c r="N135" s="252"/>
      <c r="O135" s="287"/>
      <c r="P135" s="248"/>
      <c r="Q135" s="249"/>
      <c r="R135" s="250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251"/>
      <c r="B136" s="248"/>
      <c r="C136" s="313"/>
      <c r="D136" s="313"/>
      <c r="E136" s="251"/>
      <c r="F136" s="251"/>
      <c r="G136" s="251"/>
      <c r="H136" s="252"/>
      <c r="I136" s="252"/>
      <c r="J136" s="287"/>
      <c r="K136" s="252"/>
      <c r="L136" s="274"/>
      <c r="M136" s="275"/>
      <c r="N136" s="252"/>
      <c r="O136" s="287"/>
      <c r="P136" s="248"/>
      <c r="Q136" s="249"/>
      <c r="R136" s="250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63"/>
      <c r="B137" s="248"/>
      <c r="C137" s="364"/>
      <c r="D137" s="365"/>
      <c r="E137" s="363"/>
      <c r="F137" s="363"/>
      <c r="G137" s="363"/>
      <c r="H137" s="366"/>
      <c r="I137" s="367"/>
      <c r="J137" s="287"/>
      <c r="K137" s="252"/>
      <c r="L137" s="274"/>
      <c r="M137" s="275"/>
      <c r="N137" s="252"/>
      <c r="O137" s="287"/>
      <c r="P137" s="248"/>
      <c r="Q137" s="249"/>
      <c r="R137" s="250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ht="14.25" customHeight="1">
      <c r="A138" s="151"/>
      <c r="B138" s="156"/>
      <c r="C138" s="156"/>
      <c r="D138" s="157"/>
      <c r="E138" s="151"/>
      <c r="F138" s="158"/>
      <c r="G138" s="151"/>
      <c r="H138" s="151"/>
      <c r="I138" s="151"/>
      <c r="J138" s="156"/>
      <c r="K138" s="159"/>
      <c r="L138" s="151"/>
      <c r="M138" s="151"/>
      <c r="N138" s="151"/>
      <c r="O138" s="160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94" t="s">
        <v>611</v>
      </c>
      <c r="B139" s="161"/>
      <c r="C139" s="161"/>
      <c r="D139" s="162"/>
      <c r="E139" s="135"/>
      <c r="F139" s="6"/>
      <c r="G139" s="6"/>
      <c r="H139" s="136"/>
      <c r="I139" s="163"/>
      <c r="J139" s="1"/>
      <c r="K139" s="6"/>
      <c r="L139" s="6"/>
      <c r="M139" s="6"/>
      <c r="N139" s="1"/>
      <c r="O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95" t="s">
        <v>16</v>
      </c>
      <c r="B140" s="96" t="s">
        <v>564</v>
      </c>
      <c r="C140" s="96"/>
      <c r="D140" s="97" t="s">
        <v>575</v>
      </c>
      <c r="E140" s="96" t="s">
        <v>576</v>
      </c>
      <c r="F140" s="96" t="s">
        <v>577</v>
      </c>
      <c r="G140" s="96" t="s">
        <v>578</v>
      </c>
      <c r="H140" s="96" t="s">
        <v>579</v>
      </c>
      <c r="I140" s="96" t="s">
        <v>580</v>
      </c>
      <c r="J140" s="95" t="s">
        <v>581</v>
      </c>
      <c r="K140" s="139" t="s">
        <v>598</v>
      </c>
      <c r="L140" s="140" t="s">
        <v>583</v>
      </c>
      <c r="M140" s="98" t="s">
        <v>584</v>
      </c>
      <c r="N140" s="96" t="s">
        <v>585</v>
      </c>
      <c r="O140" s="97" t="s">
        <v>586</v>
      </c>
      <c r="P140" s="96" t="s">
        <v>818</v>
      </c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s="247" customFormat="1" ht="14.25" customHeight="1">
      <c r="A141" s="437">
        <v>1</v>
      </c>
      <c r="B141" s="351">
        <v>44488</v>
      </c>
      <c r="C141" s="351"/>
      <c r="D141" s="352" t="s">
        <v>1018</v>
      </c>
      <c r="E141" s="353" t="s">
        <v>861</v>
      </c>
      <c r="F141" s="353">
        <v>235.25</v>
      </c>
      <c r="G141" s="353">
        <v>198</v>
      </c>
      <c r="H141" s="353">
        <v>273</v>
      </c>
      <c r="I141" s="353" t="s">
        <v>823</v>
      </c>
      <c r="J141" s="334" t="s">
        <v>1017</v>
      </c>
      <c r="K141" s="334">
        <f t="shared" ref="K141" si="151">H141-F141</f>
        <v>37.75</v>
      </c>
      <c r="L141" s="335">
        <f t="shared" ref="L141" si="152">(F141*-0.7)/100</f>
        <v>-1.6467499999999999</v>
      </c>
      <c r="M141" s="336">
        <f t="shared" ref="M141" si="153">(K141+L141)/F141</f>
        <v>0.15346758767268864</v>
      </c>
      <c r="N141" s="334" t="s">
        <v>587</v>
      </c>
      <c r="O141" s="337">
        <v>44700</v>
      </c>
      <c r="P141" s="334"/>
      <c r="Q141" s="246"/>
      <c r="R141" s="1" t="s">
        <v>588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349">
        <v>2</v>
      </c>
      <c r="B142" s="350">
        <v>44651</v>
      </c>
      <c r="C142" s="351"/>
      <c r="D142" s="352" t="s">
        <v>437</v>
      </c>
      <c r="E142" s="353" t="s">
        <v>589</v>
      </c>
      <c r="F142" s="353">
        <v>379</v>
      </c>
      <c r="G142" s="353">
        <v>348</v>
      </c>
      <c r="H142" s="353">
        <v>406</v>
      </c>
      <c r="I142" s="353" t="s">
        <v>864</v>
      </c>
      <c r="J142" s="334" t="s">
        <v>867</v>
      </c>
      <c r="K142" s="334">
        <f t="shared" ref="K142" si="154">H142-F142</f>
        <v>27</v>
      </c>
      <c r="L142" s="335">
        <f t="shared" ref="L142" si="155">(F142*-0.7)/100</f>
        <v>-2.653</v>
      </c>
      <c r="M142" s="336">
        <f t="shared" ref="M142" si="156">(K142+L142)/F142</f>
        <v>6.4240105540897097E-2</v>
      </c>
      <c r="N142" s="334" t="s">
        <v>587</v>
      </c>
      <c r="O142" s="337">
        <v>44657</v>
      </c>
      <c r="P142" s="334">
        <f>VLOOKUP(D142,'MidCap Intra'!B86:C639,2,0)</f>
        <v>385.45</v>
      </c>
      <c r="Q142" s="246"/>
      <c r="R142" s="246" t="s">
        <v>588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420">
        <v>3</v>
      </c>
      <c r="B143" s="421">
        <v>44658</v>
      </c>
      <c r="C143" s="422"/>
      <c r="D143" s="423" t="s">
        <v>415</v>
      </c>
      <c r="E143" s="424" t="s">
        <v>589</v>
      </c>
      <c r="F143" s="424">
        <v>450</v>
      </c>
      <c r="G143" s="424">
        <v>398</v>
      </c>
      <c r="H143" s="424">
        <v>398</v>
      </c>
      <c r="I143" s="424" t="s">
        <v>868</v>
      </c>
      <c r="J143" s="394" t="s">
        <v>1003</v>
      </c>
      <c r="K143" s="358">
        <f t="shared" ref="K143" si="157">H143-F143</f>
        <v>-52</v>
      </c>
      <c r="L143" s="371">
        <f t="shared" ref="L143" si="158">(F143*-0.7)/100</f>
        <v>-3.15</v>
      </c>
      <c r="M143" s="372">
        <f t="shared" ref="M143" si="159">(K143+L143)/F143</f>
        <v>-0.12255555555555556</v>
      </c>
      <c r="N143" s="398" t="s">
        <v>599</v>
      </c>
      <c r="O143" s="373">
        <v>44692</v>
      </c>
      <c r="P143" s="358">
        <f>VLOOKUP(D143,'MidCap Intra'!B87:C640,2,0)</f>
        <v>451.65</v>
      </c>
      <c r="Q143" s="246"/>
      <c r="R143" s="246" t="s">
        <v>588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354">
        <v>4</v>
      </c>
      <c r="B144" s="355">
        <v>44687</v>
      </c>
      <c r="C144" s="356"/>
      <c r="D144" s="271" t="s">
        <v>71</v>
      </c>
      <c r="E144" s="357" t="s">
        <v>589</v>
      </c>
      <c r="F144" s="357" t="s">
        <v>910</v>
      </c>
      <c r="G144" s="357">
        <v>206</v>
      </c>
      <c r="H144" s="357"/>
      <c r="I144" s="357" t="s">
        <v>911</v>
      </c>
      <c r="J144" s="272" t="s">
        <v>590</v>
      </c>
      <c r="K144" s="354"/>
      <c r="L144" s="355"/>
      <c r="M144" s="356"/>
      <c r="N144" s="271"/>
      <c r="O144" s="357"/>
      <c r="P144" s="357"/>
      <c r="Q144" s="246"/>
      <c r="R144" s="246" t="s">
        <v>588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ht="14.25" customHeight="1">
      <c r="A145" s="164"/>
      <c r="B145" s="141"/>
      <c r="C145" s="165"/>
      <c r="D145" s="100"/>
      <c r="E145" s="166"/>
      <c r="F145" s="166"/>
      <c r="G145" s="166"/>
      <c r="H145" s="166"/>
      <c r="I145" s="166"/>
      <c r="J145" s="166"/>
      <c r="K145" s="167"/>
      <c r="L145" s="168"/>
      <c r="M145" s="166"/>
      <c r="N145" s="169"/>
      <c r="O145" s="170"/>
      <c r="P145" s="170"/>
      <c r="R145" s="6"/>
      <c r="S145" s="41"/>
      <c r="T145" s="1"/>
      <c r="U145" s="1"/>
      <c r="V145" s="1"/>
      <c r="W145" s="1"/>
      <c r="X145" s="1"/>
      <c r="Y145" s="1"/>
      <c r="Z145" s="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</row>
    <row r="146" spans="1:38" ht="12.75" customHeight="1">
      <c r="A146" s="119" t="s">
        <v>591</v>
      </c>
      <c r="B146" s="119"/>
      <c r="C146" s="119"/>
      <c r="D146" s="119"/>
      <c r="E146" s="41"/>
      <c r="F146" s="127" t="s">
        <v>593</v>
      </c>
      <c r="G146" s="56"/>
      <c r="H146" s="56"/>
      <c r="I146" s="56"/>
      <c r="J146" s="6"/>
      <c r="K146" s="145"/>
      <c r="L146" s="146"/>
      <c r="M146" s="6"/>
      <c r="N146" s="109"/>
      <c r="O146" s="171"/>
      <c r="P146" s="1"/>
      <c r="Q146" s="1"/>
      <c r="R146" s="6"/>
      <c r="S146" s="1"/>
      <c r="T146" s="1"/>
      <c r="U146" s="1"/>
      <c r="V146" s="1"/>
      <c r="W146" s="1"/>
      <c r="X146" s="1"/>
      <c r="Y146" s="1"/>
    </row>
    <row r="147" spans="1:38" ht="12.75" customHeight="1">
      <c r="A147" s="126" t="s">
        <v>592</v>
      </c>
      <c r="B147" s="119"/>
      <c r="C147" s="119"/>
      <c r="D147" s="119"/>
      <c r="E147" s="6"/>
      <c r="F147" s="127" t="s">
        <v>595</v>
      </c>
      <c r="G147" s="6"/>
      <c r="H147" s="6" t="s">
        <v>814</v>
      </c>
      <c r="I147" s="6"/>
      <c r="J147" s="1"/>
      <c r="K147" s="6"/>
      <c r="L147" s="6"/>
      <c r="M147" s="6"/>
      <c r="N147" s="1"/>
      <c r="O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38" ht="12.75" customHeight="1">
      <c r="A148" s="126"/>
      <c r="B148" s="119"/>
      <c r="C148" s="119"/>
      <c r="D148" s="119"/>
      <c r="E148" s="6"/>
      <c r="F148" s="127"/>
      <c r="G148" s="6"/>
      <c r="H148" s="6"/>
      <c r="I148" s="6"/>
      <c r="J148" s="1"/>
      <c r="K148" s="6"/>
      <c r="L148" s="6"/>
      <c r="M148" s="6"/>
      <c r="N148" s="1"/>
      <c r="O148" s="1"/>
      <c r="Q148" s="1"/>
      <c r="R148" s="5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1"/>
      <c r="B149" s="134" t="s">
        <v>612</v>
      </c>
      <c r="C149" s="134"/>
      <c r="D149" s="134"/>
      <c r="E149" s="134"/>
      <c r="F149" s="135"/>
      <c r="G149" s="6"/>
      <c r="H149" s="6"/>
      <c r="I149" s="136"/>
      <c r="J149" s="137"/>
      <c r="K149" s="138"/>
      <c r="L149" s="137"/>
      <c r="M149" s="6"/>
      <c r="N149" s="1"/>
      <c r="O149" s="1"/>
      <c r="Q149" s="1"/>
      <c r="R149" s="56"/>
      <c r="S149" s="1"/>
      <c r="T149" s="1"/>
      <c r="U149" s="1"/>
      <c r="V149" s="1"/>
      <c r="W149" s="1"/>
      <c r="X149" s="1"/>
      <c r="Y149" s="1"/>
      <c r="Z149" s="1"/>
    </row>
    <row r="150" spans="1:38" ht="38.25" customHeight="1">
      <c r="A150" s="95" t="s">
        <v>16</v>
      </c>
      <c r="B150" s="96" t="s">
        <v>564</v>
      </c>
      <c r="C150" s="96"/>
      <c r="D150" s="97" t="s">
        <v>575</v>
      </c>
      <c r="E150" s="96" t="s">
        <v>576</v>
      </c>
      <c r="F150" s="96" t="s">
        <v>577</v>
      </c>
      <c r="G150" s="96" t="s">
        <v>597</v>
      </c>
      <c r="H150" s="96" t="s">
        <v>579</v>
      </c>
      <c r="I150" s="96" t="s">
        <v>580</v>
      </c>
      <c r="J150" s="172" t="s">
        <v>581</v>
      </c>
      <c r="K150" s="139" t="s">
        <v>598</v>
      </c>
      <c r="L150" s="149" t="s">
        <v>606</v>
      </c>
      <c r="M150" s="96" t="s">
        <v>607</v>
      </c>
      <c r="N150" s="140" t="s">
        <v>583</v>
      </c>
      <c r="O150" s="98" t="s">
        <v>584</v>
      </c>
      <c r="P150" s="96" t="s">
        <v>585</v>
      </c>
      <c r="Q150" s="97" t="s">
        <v>586</v>
      </c>
      <c r="R150" s="56"/>
      <c r="S150" s="1"/>
      <c r="T150" s="1"/>
      <c r="U150" s="1"/>
      <c r="V150" s="1"/>
      <c r="W150" s="1"/>
      <c r="X150" s="1"/>
      <c r="Y150" s="1"/>
      <c r="Z150" s="1"/>
    </row>
    <row r="151" spans="1:38" ht="14.25" customHeight="1">
      <c r="A151" s="101"/>
      <c r="B151" s="102"/>
      <c r="C151" s="173"/>
      <c r="D151" s="103"/>
      <c r="E151" s="104"/>
      <c r="F151" s="174"/>
      <c r="G151" s="101"/>
      <c r="H151" s="104"/>
      <c r="I151" s="105"/>
      <c r="J151" s="175"/>
      <c r="K151" s="175"/>
      <c r="L151" s="176"/>
      <c r="M151" s="99"/>
      <c r="N151" s="176"/>
      <c r="O151" s="177"/>
      <c r="P151" s="178"/>
      <c r="Q151" s="179"/>
      <c r="R151" s="144"/>
      <c r="S151" s="113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38" ht="14.25" customHeight="1">
      <c r="A152" s="101"/>
      <c r="B152" s="102"/>
      <c r="C152" s="173"/>
      <c r="D152" s="103"/>
      <c r="E152" s="104"/>
      <c r="F152" s="174"/>
      <c r="G152" s="101"/>
      <c r="H152" s="104"/>
      <c r="I152" s="105"/>
      <c r="J152" s="175"/>
      <c r="K152" s="175"/>
      <c r="L152" s="176"/>
      <c r="M152" s="99"/>
      <c r="N152" s="176"/>
      <c r="O152" s="177"/>
      <c r="P152" s="178"/>
      <c r="Q152" s="179"/>
      <c r="R152" s="144"/>
      <c r="S152" s="113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38" ht="14.25" customHeight="1">
      <c r="A153" s="101"/>
      <c r="B153" s="102"/>
      <c r="C153" s="173"/>
      <c r="D153" s="103"/>
      <c r="E153" s="104"/>
      <c r="F153" s="174"/>
      <c r="G153" s="101"/>
      <c r="H153" s="104"/>
      <c r="I153" s="105"/>
      <c r="J153" s="175"/>
      <c r="K153" s="175"/>
      <c r="L153" s="176"/>
      <c r="M153" s="99"/>
      <c r="N153" s="176"/>
      <c r="O153" s="177"/>
      <c r="P153" s="178"/>
      <c r="Q153" s="179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01"/>
      <c r="B154" s="102"/>
      <c r="C154" s="173"/>
      <c r="D154" s="103"/>
      <c r="E154" s="104"/>
      <c r="F154" s="175"/>
      <c r="G154" s="101"/>
      <c r="H154" s="104"/>
      <c r="I154" s="105"/>
      <c r="J154" s="175"/>
      <c r="K154" s="175"/>
      <c r="L154" s="176"/>
      <c r="M154" s="99"/>
      <c r="N154" s="176"/>
      <c r="O154" s="177"/>
      <c r="P154" s="178"/>
      <c r="Q154" s="179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01"/>
      <c r="B155" s="102"/>
      <c r="C155" s="173"/>
      <c r="D155" s="103"/>
      <c r="E155" s="104"/>
      <c r="F155" s="175"/>
      <c r="G155" s="101"/>
      <c r="H155" s="104"/>
      <c r="I155" s="105"/>
      <c r="J155" s="175"/>
      <c r="K155" s="175"/>
      <c r="L155" s="176"/>
      <c r="M155" s="99"/>
      <c r="N155" s="176"/>
      <c r="O155" s="177"/>
      <c r="P155" s="178"/>
      <c r="Q155" s="179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01"/>
      <c r="B156" s="102"/>
      <c r="C156" s="173"/>
      <c r="D156" s="103"/>
      <c r="E156" s="104"/>
      <c r="F156" s="174"/>
      <c r="G156" s="101"/>
      <c r="H156" s="104"/>
      <c r="I156" s="105"/>
      <c r="J156" s="175"/>
      <c r="K156" s="175"/>
      <c r="L156" s="176"/>
      <c r="M156" s="99"/>
      <c r="N156" s="176"/>
      <c r="O156" s="177"/>
      <c r="P156" s="178"/>
      <c r="Q156" s="179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01"/>
      <c r="B157" s="102"/>
      <c r="C157" s="173"/>
      <c r="D157" s="103"/>
      <c r="E157" s="104"/>
      <c r="F157" s="174"/>
      <c r="G157" s="101"/>
      <c r="H157" s="104"/>
      <c r="I157" s="105"/>
      <c r="J157" s="175"/>
      <c r="K157" s="175"/>
      <c r="L157" s="175"/>
      <c r="M157" s="175"/>
      <c r="N157" s="176"/>
      <c r="O157" s="180"/>
      <c r="P157" s="178"/>
      <c r="Q157" s="179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01"/>
      <c r="B158" s="102"/>
      <c r="C158" s="173"/>
      <c r="D158" s="103"/>
      <c r="E158" s="104"/>
      <c r="F158" s="175"/>
      <c r="G158" s="101"/>
      <c r="H158" s="104"/>
      <c r="I158" s="105"/>
      <c r="J158" s="175"/>
      <c r="K158" s="175"/>
      <c r="L158" s="176"/>
      <c r="M158" s="99"/>
      <c r="N158" s="176"/>
      <c r="O158" s="177"/>
      <c r="P158" s="178"/>
      <c r="Q158" s="179"/>
      <c r="R158" s="144"/>
      <c r="S158" s="113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01"/>
      <c r="B159" s="102"/>
      <c r="C159" s="173"/>
      <c r="D159" s="103"/>
      <c r="E159" s="104"/>
      <c r="F159" s="174"/>
      <c r="G159" s="101"/>
      <c r="H159" s="104"/>
      <c r="I159" s="105"/>
      <c r="J159" s="181"/>
      <c r="K159" s="181"/>
      <c r="L159" s="181"/>
      <c r="M159" s="181"/>
      <c r="N159" s="182"/>
      <c r="O159" s="177"/>
      <c r="P159" s="106"/>
      <c r="Q159" s="179"/>
      <c r="R159" s="144"/>
      <c r="S159" s="113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>
      <c r="A160" s="126"/>
      <c r="B160" s="119"/>
      <c r="C160" s="119"/>
      <c r="D160" s="119"/>
      <c r="E160" s="6"/>
      <c r="F160" s="127"/>
      <c r="G160" s="6"/>
      <c r="H160" s="6"/>
      <c r="I160" s="6"/>
      <c r="J160" s="1"/>
      <c r="K160" s="6"/>
      <c r="L160" s="6"/>
      <c r="M160" s="6"/>
      <c r="N160" s="1"/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26"/>
      <c r="B161" s="119"/>
      <c r="C161" s="119"/>
      <c r="D161" s="119"/>
      <c r="E161" s="6"/>
      <c r="F161" s="127"/>
      <c r="G161" s="56"/>
      <c r="H161" s="41"/>
      <c r="I161" s="56"/>
      <c r="J161" s="6"/>
      <c r="K161" s="145"/>
      <c r="L161" s="146"/>
      <c r="M161" s="6"/>
      <c r="N161" s="109"/>
      <c r="O161" s="147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56"/>
      <c r="B162" s="108"/>
      <c r="C162" s="108"/>
      <c r="D162" s="41"/>
      <c r="E162" s="56"/>
      <c r="F162" s="56"/>
      <c r="G162" s="56"/>
      <c r="H162" s="41"/>
      <c r="I162" s="56"/>
      <c r="J162" s="6"/>
      <c r="K162" s="145"/>
      <c r="L162" s="146"/>
      <c r="M162" s="6"/>
      <c r="N162" s="109"/>
      <c r="O162" s="147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41"/>
      <c r="B163" s="183" t="s">
        <v>613</v>
      </c>
      <c r="C163" s="183"/>
      <c r="D163" s="183"/>
      <c r="E163" s="183"/>
      <c r="F163" s="6"/>
      <c r="G163" s="6"/>
      <c r="H163" s="137"/>
      <c r="I163" s="6"/>
      <c r="J163" s="137"/>
      <c r="K163" s="138"/>
      <c r="L163" s="6"/>
      <c r="M163" s="6"/>
      <c r="N163" s="1"/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38.25" customHeight="1">
      <c r="A164" s="95" t="s">
        <v>16</v>
      </c>
      <c r="B164" s="96" t="s">
        <v>564</v>
      </c>
      <c r="C164" s="96"/>
      <c r="D164" s="97" t="s">
        <v>575</v>
      </c>
      <c r="E164" s="96" t="s">
        <v>576</v>
      </c>
      <c r="F164" s="96" t="s">
        <v>577</v>
      </c>
      <c r="G164" s="96" t="s">
        <v>614</v>
      </c>
      <c r="H164" s="96" t="s">
        <v>615</v>
      </c>
      <c r="I164" s="96" t="s">
        <v>580</v>
      </c>
      <c r="J164" s="184" t="s">
        <v>581</v>
      </c>
      <c r="K164" s="96" t="s">
        <v>582</v>
      </c>
      <c r="L164" s="96" t="s">
        <v>616</v>
      </c>
      <c r="M164" s="96" t="s">
        <v>585</v>
      </c>
      <c r="N164" s="97" t="s">
        <v>586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1</v>
      </c>
      <c r="B165" s="186">
        <v>41579</v>
      </c>
      <c r="C165" s="186"/>
      <c r="D165" s="187" t="s">
        <v>617</v>
      </c>
      <c r="E165" s="188" t="s">
        <v>618</v>
      </c>
      <c r="F165" s="189">
        <v>82</v>
      </c>
      <c r="G165" s="188" t="s">
        <v>619</v>
      </c>
      <c r="H165" s="188">
        <v>100</v>
      </c>
      <c r="I165" s="190">
        <v>100</v>
      </c>
      <c r="J165" s="191" t="s">
        <v>620</v>
      </c>
      <c r="K165" s="192">
        <f t="shared" ref="K165:K217" si="160">H165-F165</f>
        <v>18</v>
      </c>
      <c r="L165" s="193">
        <f t="shared" ref="L165:L217" si="161">K165/F165</f>
        <v>0.21951219512195122</v>
      </c>
      <c r="M165" s="188" t="s">
        <v>587</v>
      </c>
      <c r="N165" s="194">
        <v>42657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2</v>
      </c>
      <c r="B166" s="186">
        <v>41794</v>
      </c>
      <c r="C166" s="186"/>
      <c r="D166" s="187" t="s">
        <v>621</v>
      </c>
      <c r="E166" s="188" t="s">
        <v>589</v>
      </c>
      <c r="F166" s="189">
        <v>257</v>
      </c>
      <c r="G166" s="188" t="s">
        <v>619</v>
      </c>
      <c r="H166" s="188">
        <v>300</v>
      </c>
      <c r="I166" s="190">
        <v>300</v>
      </c>
      <c r="J166" s="191" t="s">
        <v>620</v>
      </c>
      <c r="K166" s="192">
        <f t="shared" si="160"/>
        <v>43</v>
      </c>
      <c r="L166" s="193">
        <f t="shared" si="161"/>
        <v>0.16731517509727625</v>
      </c>
      <c r="M166" s="188" t="s">
        <v>587</v>
      </c>
      <c r="N166" s="194">
        <v>41822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</v>
      </c>
      <c r="B167" s="186">
        <v>41828</v>
      </c>
      <c r="C167" s="186"/>
      <c r="D167" s="187" t="s">
        <v>622</v>
      </c>
      <c r="E167" s="188" t="s">
        <v>589</v>
      </c>
      <c r="F167" s="189">
        <v>393</v>
      </c>
      <c r="G167" s="188" t="s">
        <v>619</v>
      </c>
      <c r="H167" s="188">
        <v>468</v>
      </c>
      <c r="I167" s="190">
        <v>468</v>
      </c>
      <c r="J167" s="191" t="s">
        <v>620</v>
      </c>
      <c r="K167" s="192">
        <f t="shared" si="160"/>
        <v>75</v>
      </c>
      <c r="L167" s="193">
        <f t="shared" si="161"/>
        <v>0.19083969465648856</v>
      </c>
      <c r="M167" s="188" t="s">
        <v>587</v>
      </c>
      <c r="N167" s="194">
        <v>41863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</v>
      </c>
      <c r="B168" s="186">
        <v>41857</v>
      </c>
      <c r="C168" s="186"/>
      <c r="D168" s="187" t="s">
        <v>623</v>
      </c>
      <c r="E168" s="188" t="s">
        <v>589</v>
      </c>
      <c r="F168" s="189">
        <v>205</v>
      </c>
      <c r="G168" s="188" t="s">
        <v>619</v>
      </c>
      <c r="H168" s="188">
        <v>275</v>
      </c>
      <c r="I168" s="190">
        <v>250</v>
      </c>
      <c r="J168" s="191" t="s">
        <v>620</v>
      </c>
      <c r="K168" s="192">
        <f t="shared" si="160"/>
        <v>70</v>
      </c>
      <c r="L168" s="193">
        <f t="shared" si="161"/>
        <v>0.34146341463414637</v>
      </c>
      <c r="M168" s="188" t="s">
        <v>587</v>
      </c>
      <c r="N168" s="194">
        <v>41962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5</v>
      </c>
      <c r="B169" s="186">
        <v>41886</v>
      </c>
      <c r="C169" s="186"/>
      <c r="D169" s="187" t="s">
        <v>624</v>
      </c>
      <c r="E169" s="188" t="s">
        <v>589</v>
      </c>
      <c r="F169" s="189">
        <v>162</v>
      </c>
      <c r="G169" s="188" t="s">
        <v>619</v>
      </c>
      <c r="H169" s="188">
        <v>190</v>
      </c>
      <c r="I169" s="190">
        <v>190</v>
      </c>
      <c r="J169" s="191" t="s">
        <v>620</v>
      </c>
      <c r="K169" s="192">
        <f t="shared" si="160"/>
        <v>28</v>
      </c>
      <c r="L169" s="193">
        <f t="shared" si="161"/>
        <v>0.1728395061728395</v>
      </c>
      <c r="M169" s="188" t="s">
        <v>587</v>
      </c>
      <c r="N169" s="194">
        <v>42006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6</v>
      </c>
      <c r="B170" s="186">
        <v>41886</v>
      </c>
      <c r="C170" s="186"/>
      <c r="D170" s="187" t="s">
        <v>625</v>
      </c>
      <c r="E170" s="188" t="s">
        <v>589</v>
      </c>
      <c r="F170" s="189">
        <v>75</v>
      </c>
      <c r="G170" s="188" t="s">
        <v>619</v>
      </c>
      <c r="H170" s="188">
        <v>91.5</v>
      </c>
      <c r="I170" s="190" t="s">
        <v>626</v>
      </c>
      <c r="J170" s="191" t="s">
        <v>627</v>
      </c>
      <c r="K170" s="192">
        <f t="shared" si="160"/>
        <v>16.5</v>
      </c>
      <c r="L170" s="193">
        <f t="shared" si="161"/>
        <v>0.22</v>
      </c>
      <c r="M170" s="188" t="s">
        <v>587</v>
      </c>
      <c r="N170" s="194">
        <v>41954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7</v>
      </c>
      <c r="B171" s="186">
        <v>41913</v>
      </c>
      <c r="C171" s="186"/>
      <c r="D171" s="187" t="s">
        <v>628</v>
      </c>
      <c r="E171" s="188" t="s">
        <v>589</v>
      </c>
      <c r="F171" s="189">
        <v>850</v>
      </c>
      <c r="G171" s="188" t="s">
        <v>619</v>
      </c>
      <c r="H171" s="188">
        <v>982.5</v>
      </c>
      <c r="I171" s="190">
        <v>1050</v>
      </c>
      <c r="J171" s="191" t="s">
        <v>629</v>
      </c>
      <c r="K171" s="192">
        <f t="shared" si="160"/>
        <v>132.5</v>
      </c>
      <c r="L171" s="193">
        <f t="shared" si="161"/>
        <v>0.15588235294117647</v>
      </c>
      <c r="M171" s="188" t="s">
        <v>587</v>
      </c>
      <c r="N171" s="194">
        <v>42039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</v>
      </c>
      <c r="B172" s="186">
        <v>41913</v>
      </c>
      <c r="C172" s="186"/>
      <c r="D172" s="187" t="s">
        <v>630</v>
      </c>
      <c r="E172" s="188" t="s">
        <v>589</v>
      </c>
      <c r="F172" s="189">
        <v>475</v>
      </c>
      <c r="G172" s="188" t="s">
        <v>619</v>
      </c>
      <c r="H172" s="188">
        <v>515</v>
      </c>
      <c r="I172" s="190">
        <v>600</v>
      </c>
      <c r="J172" s="191" t="s">
        <v>631</v>
      </c>
      <c r="K172" s="192">
        <f t="shared" si="160"/>
        <v>40</v>
      </c>
      <c r="L172" s="193">
        <f t="shared" si="161"/>
        <v>8.4210526315789472E-2</v>
      </c>
      <c r="M172" s="188" t="s">
        <v>587</v>
      </c>
      <c r="N172" s="194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9</v>
      </c>
      <c r="B173" s="186">
        <v>41913</v>
      </c>
      <c r="C173" s="186"/>
      <c r="D173" s="187" t="s">
        <v>632</v>
      </c>
      <c r="E173" s="188" t="s">
        <v>589</v>
      </c>
      <c r="F173" s="189">
        <v>86</v>
      </c>
      <c r="G173" s="188" t="s">
        <v>619</v>
      </c>
      <c r="H173" s="188">
        <v>99</v>
      </c>
      <c r="I173" s="190">
        <v>140</v>
      </c>
      <c r="J173" s="191" t="s">
        <v>633</v>
      </c>
      <c r="K173" s="192">
        <f t="shared" si="160"/>
        <v>13</v>
      </c>
      <c r="L173" s="193">
        <f t="shared" si="161"/>
        <v>0.15116279069767441</v>
      </c>
      <c r="M173" s="188" t="s">
        <v>587</v>
      </c>
      <c r="N173" s="194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10</v>
      </c>
      <c r="B174" s="186">
        <v>41926</v>
      </c>
      <c r="C174" s="186"/>
      <c r="D174" s="187" t="s">
        <v>634</v>
      </c>
      <c r="E174" s="188" t="s">
        <v>589</v>
      </c>
      <c r="F174" s="189">
        <v>496.6</v>
      </c>
      <c r="G174" s="188" t="s">
        <v>619</v>
      </c>
      <c r="H174" s="188">
        <v>621</v>
      </c>
      <c r="I174" s="190">
        <v>580</v>
      </c>
      <c r="J174" s="191" t="s">
        <v>620</v>
      </c>
      <c r="K174" s="192">
        <f t="shared" si="160"/>
        <v>124.39999999999998</v>
      </c>
      <c r="L174" s="193">
        <f t="shared" si="161"/>
        <v>0.25050342327829234</v>
      </c>
      <c r="M174" s="188" t="s">
        <v>587</v>
      </c>
      <c r="N174" s="194">
        <v>42605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11</v>
      </c>
      <c r="B175" s="186">
        <v>41926</v>
      </c>
      <c r="C175" s="186"/>
      <c r="D175" s="187" t="s">
        <v>635</v>
      </c>
      <c r="E175" s="188" t="s">
        <v>589</v>
      </c>
      <c r="F175" s="189">
        <v>2481.9</v>
      </c>
      <c r="G175" s="188" t="s">
        <v>619</v>
      </c>
      <c r="H175" s="188">
        <v>2840</v>
      </c>
      <c r="I175" s="190">
        <v>2870</v>
      </c>
      <c r="J175" s="191" t="s">
        <v>636</v>
      </c>
      <c r="K175" s="192">
        <f t="shared" si="160"/>
        <v>358.09999999999991</v>
      </c>
      <c r="L175" s="193">
        <f t="shared" si="161"/>
        <v>0.14428462065353154</v>
      </c>
      <c r="M175" s="188" t="s">
        <v>587</v>
      </c>
      <c r="N175" s="194">
        <v>42017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12</v>
      </c>
      <c r="B176" s="186">
        <v>41928</v>
      </c>
      <c r="C176" s="186"/>
      <c r="D176" s="187" t="s">
        <v>637</v>
      </c>
      <c r="E176" s="188" t="s">
        <v>589</v>
      </c>
      <c r="F176" s="189">
        <v>84.5</v>
      </c>
      <c r="G176" s="188" t="s">
        <v>619</v>
      </c>
      <c r="H176" s="188">
        <v>93</v>
      </c>
      <c r="I176" s="190">
        <v>110</v>
      </c>
      <c r="J176" s="191" t="s">
        <v>638</v>
      </c>
      <c r="K176" s="192">
        <f t="shared" si="160"/>
        <v>8.5</v>
      </c>
      <c r="L176" s="193">
        <f t="shared" si="161"/>
        <v>0.10059171597633136</v>
      </c>
      <c r="M176" s="188" t="s">
        <v>587</v>
      </c>
      <c r="N176" s="194">
        <v>41939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13</v>
      </c>
      <c r="B177" s="186">
        <v>41928</v>
      </c>
      <c r="C177" s="186"/>
      <c r="D177" s="187" t="s">
        <v>639</v>
      </c>
      <c r="E177" s="188" t="s">
        <v>589</v>
      </c>
      <c r="F177" s="189">
        <v>401</v>
      </c>
      <c r="G177" s="188" t="s">
        <v>619</v>
      </c>
      <c r="H177" s="188">
        <v>428</v>
      </c>
      <c r="I177" s="190">
        <v>450</v>
      </c>
      <c r="J177" s="191" t="s">
        <v>640</v>
      </c>
      <c r="K177" s="192">
        <f t="shared" si="160"/>
        <v>27</v>
      </c>
      <c r="L177" s="193">
        <f t="shared" si="161"/>
        <v>6.7331670822942641E-2</v>
      </c>
      <c r="M177" s="188" t="s">
        <v>587</v>
      </c>
      <c r="N177" s="194">
        <v>42020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14</v>
      </c>
      <c r="B178" s="186">
        <v>41928</v>
      </c>
      <c r="C178" s="186"/>
      <c r="D178" s="187" t="s">
        <v>641</v>
      </c>
      <c r="E178" s="188" t="s">
        <v>589</v>
      </c>
      <c r="F178" s="189">
        <v>101</v>
      </c>
      <c r="G178" s="188" t="s">
        <v>619</v>
      </c>
      <c r="H178" s="188">
        <v>112</v>
      </c>
      <c r="I178" s="190">
        <v>120</v>
      </c>
      <c r="J178" s="191" t="s">
        <v>642</v>
      </c>
      <c r="K178" s="192">
        <f t="shared" si="160"/>
        <v>11</v>
      </c>
      <c r="L178" s="193">
        <f t="shared" si="161"/>
        <v>0.10891089108910891</v>
      </c>
      <c r="M178" s="188" t="s">
        <v>587</v>
      </c>
      <c r="N178" s="194">
        <v>41939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15</v>
      </c>
      <c r="B179" s="186">
        <v>41954</v>
      </c>
      <c r="C179" s="186"/>
      <c r="D179" s="187" t="s">
        <v>643</v>
      </c>
      <c r="E179" s="188" t="s">
        <v>589</v>
      </c>
      <c r="F179" s="189">
        <v>59</v>
      </c>
      <c r="G179" s="188" t="s">
        <v>619</v>
      </c>
      <c r="H179" s="188">
        <v>76</v>
      </c>
      <c r="I179" s="190">
        <v>76</v>
      </c>
      <c r="J179" s="191" t="s">
        <v>620</v>
      </c>
      <c r="K179" s="192">
        <f t="shared" si="160"/>
        <v>17</v>
      </c>
      <c r="L179" s="193">
        <f t="shared" si="161"/>
        <v>0.28813559322033899</v>
      </c>
      <c r="M179" s="188" t="s">
        <v>587</v>
      </c>
      <c r="N179" s="194">
        <v>43032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16</v>
      </c>
      <c r="B180" s="186">
        <v>41954</v>
      </c>
      <c r="C180" s="186"/>
      <c r="D180" s="187" t="s">
        <v>632</v>
      </c>
      <c r="E180" s="188" t="s">
        <v>589</v>
      </c>
      <c r="F180" s="189">
        <v>99</v>
      </c>
      <c r="G180" s="188" t="s">
        <v>619</v>
      </c>
      <c r="H180" s="188">
        <v>120</v>
      </c>
      <c r="I180" s="190">
        <v>120</v>
      </c>
      <c r="J180" s="191" t="s">
        <v>600</v>
      </c>
      <c r="K180" s="192">
        <f t="shared" si="160"/>
        <v>21</v>
      </c>
      <c r="L180" s="193">
        <f t="shared" si="161"/>
        <v>0.21212121212121213</v>
      </c>
      <c r="M180" s="188" t="s">
        <v>587</v>
      </c>
      <c r="N180" s="194">
        <v>41960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17</v>
      </c>
      <c r="B181" s="186">
        <v>41956</v>
      </c>
      <c r="C181" s="186"/>
      <c r="D181" s="187" t="s">
        <v>644</v>
      </c>
      <c r="E181" s="188" t="s">
        <v>589</v>
      </c>
      <c r="F181" s="189">
        <v>22</v>
      </c>
      <c r="G181" s="188" t="s">
        <v>619</v>
      </c>
      <c r="H181" s="188">
        <v>33.549999999999997</v>
      </c>
      <c r="I181" s="190">
        <v>32</v>
      </c>
      <c r="J181" s="191" t="s">
        <v>645</v>
      </c>
      <c r="K181" s="192">
        <f t="shared" si="160"/>
        <v>11.549999999999997</v>
      </c>
      <c r="L181" s="193">
        <f t="shared" si="161"/>
        <v>0.52499999999999991</v>
      </c>
      <c r="M181" s="188" t="s">
        <v>587</v>
      </c>
      <c r="N181" s="194">
        <v>42188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18</v>
      </c>
      <c r="B182" s="186">
        <v>41976</v>
      </c>
      <c r="C182" s="186"/>
      <c r="D182" s="187" t="s">
        <v>646</v>
      </c>
      <c r="E182" s="188" t="s">
        <v>589</v>
      </c>
      <c r="F182" s="189">
        <v>440</v>
      </c>
      <c r="G182" s="188" t="s">
        <v>619</v>
      </c>
      <c r="H182" s="188">
        <v>520</v>
      </c>
      <c r="I182" s="190">
        <v>520</v>
      </c>
      <c r="J182" s="191" t="s">
        <v>647</v>
      </c>
      <c r="K182" s="192">
        <f t="shared" si="160"/>
        <v>80</v>
      </c>
      <c r="L182" s="193">
        <f t="shared" si="161"/>
        <v>0.18181818181818182</v>
      </c>
      <c r="M182" s="188" t="s">
        <v>587</v>
      </c>
      <c r="N182" s="194">
        <v>42208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19</v>
      </c>
      <c r="B183" s="186">
        <v>41976</v>
      </c>
      <c r="C183" s="186"/>
      <c r="D183" s="187" t="s">
        <v>648</v>
      </c>
      <c r="E183" s="188" t="s">
        <v>589</v>
      </c>
      <c r="F183" s="189">
        <v>360</v>
      </c>
      <c r="G183" s="188" t="s">
        <v>619</v>
      </c>
      <c r="H183" s="188">
        <v>427</v>
      </c>
      <c r="I183" s="190">
        <v>425</v>
      </c>
      <c r="J183" s="191" t="s">
        <v>649</v>
      </c>
      <c r="K183" s="192">
        <f t="shared" si="160"/>
        <v>67</v>
      </c>
      <c r="L183" s="193">
        <f t="shared" si="161"/>
        <v>0.18611111111111112</v>
      </c>
      <c r="M183" s="188" t="s">
        <v>587</v>
      </c>
      <c r="N183" s="194">
        <v>42058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20</v>
      </c>
      <c r="B184" s="186">
        <v>42012</v>
      </c>
      <c r="C184" s="186"/>
      <c r="D184" s="187" t="s">
        <v>650</v>
      </c>
      <c r="E184" s="188" t="s">
        <v>589</v>
      </c>
      <c r="F184" s="189">
        <v>360</v>
      </c>
      <c r="G184" s="188" t="s">
        <v>619</v>
      </c>
      <c r="H184" s="188">
        <v>455</v>
      </c>
      <c r="I184" s="190">
        <v>420</v>
      </c>
      <c r="J184" s="191" t="s">
        <v>651</v>
      </c>
      <c r="K184" s="192">
        <f t="shared" si="160"/>
        <v>95</v>
      </c>
      <c r="L184" s="193">
        <f t="shared" si="161"/>
        <v>0.2638888888888889</v>
      </c>
      <c r="M184" s="188" t="s">
        <v>587</v>
      </c>
      <c r="N184" s="194">
        <v>42024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21</v>
      </c>
      <c r="B185" s="186">
        <v>42012</v>
      </c>
      <c r="C185" s="186"/>
      <c r="D185" s="187" t="s">
        <v>652</v>
      </c>
      <c r="E185" s="188" t="s">
        <v>589</v>
      </c>
      <c r="F185" s="189">
        <v>130</v>
      </c>
      <c r="G185" s="188"/>
      <c r="H185" s="188">
        <v>175.5</v>
      </c>
      <c r="I185" s="190">
        <v>165</v>
      </c>
      <c r="J185" s="191" t="s">
        <v>653</v>
      </c>
      <c r="K185" s="192">
        <f t="shared" si="160"/>
        <v>45.5</v>
      </c>
      <c r="L185" s="193">
        <f t="shared" si="161"/>
        <v>0.35</v>
      </c>
      <c r="M185" s="188" t="s">
        <v>587</v>
      </c>
      <c r="N185" s="194">
        <v>43088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22</v>
      </c>
      <c r="B186" s="186">
        <v>42040</v>
      </c>
      <c r="C186" s="186"/>
      <c r="D186" s="187" t="s">
        <v>381</v>
      </c>
      <c r="E186" s="188" t="s">
        <v>618</v>
      </c>
      <c r="F186" s="189">
        <v>98</v>
      </c>
      <c r="G186" s="188"/>
      <c r="H186" s="188">
        <v>120</v>
      </c>
      <c r="I186" s="190">
        <v>120</v>
      </c>
      <c r="J186" s="191" t="s">
        <v>620</v>
      </c>
      <c r="K186" s="192">
        <f t="shared" si="160"/>
        <v>22</v>
      </c>
      <c r="L186" s="193">
        <f t="shared" si="161"/>
        <v>0.22448979591836735</v>
      </c>
      <c r="M186" s="188" t="s">
        <v>587</v>
      </c>
      <c r="N186" s="194">
        <v>42753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23</v>
      </c>
      <c r="B187" s="186">
        <v>42040</v>
      </c>
      <c r="C187" s="186"/>
      <c r="D187" s="187" t="s">
        <v>654</v>
      </c>
      <c r="E187" s="188" t="s">
        <v>618</v>
      </c>
      <c r="F187" s="189">
        <v>196</v>
      </c>
      <c r="G187" s="188"/>
      <c r="H187" s="188">
        <v>262</v>
      </c>
      <c r="I187" s="190">
        <v>255</v>
      </c>
      <c r="J187" s="191" t="s">
        <v>620</v>
      </c>
      <c r="K187" s="192">
        <f t="shared" si="160"/>
        <v>66</v>
      </c>
      <c r="L187" s="193">
        <f t="shared" si="161"/>
        <v>0.33673469387755101</v>
      </c>
      <c r="M187" s="188" t="s">
        <v>587</v>
      </c>
      <c r="N187" s="194">
        <v>42599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24</v>
      </c>
      <c r="B188" s="196">
        <v>42067</v>
      </c>
      <c r="C188" s="196"/>
      <c r="D188" s="197" t="s">
        <v>380</v>
      </c>
      <c r="E188" s="198" t="s">
        <v>618</v>
      </c>
      <c r="F188" s="199">
        <v>235</v>
      </c>
      <c r="G188" s="199"/>
      <c r="H188" s="200">
        <v>77</v>
      </c>
      <c r="I188" s="200" t="s">
        <v>655</v>
      </c>
      <c r="J188" s="201" t="s">
        <v>656</v>
      </c>
      <c r="K188" s="202">
        <f t="shared" si="160"/>
        <v>-158</v>
      </c>
      <c r="L188" s="203">
        <f t="shared" si="161"/>
        <v>-0.67234042553191486</v>
      </c>
      <c r="M188" s="199" t="s">
        <v>599</v>
      </c>
      <c r="N188" s="196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25</v>
      </c>
      <c r="B189" s="186">
        <v>42067</v>
      </c>
      <c r="C189" s="186"/>
      <c r="D189" s="187" t="s">
        <v>657</v>
      </c>
      <c r="E189" s="188" t="s">
        <v>618</v>
      </c>
      <c r="F189" s="189">
        <v>185</v>
      </c>
      <c r="G189" s="188"/>
      <c r="H189" s="188">
        <v>224</v>
      </c>
      <c r="I189" s="190" t="s">
        <v>658</v>
      </c>
      <c r="J189" s="191" t="s">
        <v>620</v>
      </c>
      <c r="K189" s="192">
        <f t="shared" si="160"/>
        <v>39</v>
      </c>
      <c r="L189" s="193">
        <f t="shared" si="161"/>
        <v>0.21081081081081082</v>
      </c>
      <c r="M189" s="188" t="s">
        <v>587</v>
      </c>
      <c r="N189" s="194">
        <v>42647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26</v>
      </c>
      <c r="B190" s="196">
        <v>42090</v>
      </c>
      <c r="C190" s="196"/>
      <c r="D190" s="204" t="s">
        <v>659</v>
      </c>
      <c r="E190" s="199" t="s">
        <v>618</v>
      </c>
      <c r="F190" s="199">
        <v>49.5</v>
      </c>
      <c r="G190" s="200"/>
      <c r="H190" s="200">
        <v>15.85</v>
      </c>
      <c r="I190" s="200">
        <v>67</v>
      </c>
      <c r="J190" s="201" t="s">
        <v>660</v>
      </c>
      <c r="K190" s="200">
        <f t="shared" si="160"/>
        <v>-33.65</v>
      </c>
      <c r="L190" s="205">
        <f t="shared" si="161"/>
        <v>-0.67979797979797973</v>
      </c>
      <c r="M190" s="199" t="s">
        <v>599</v>
      </c>
      <c r="N190" s="206">
        <v>43627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27</v>
      </c>
      <c r="B191" s="186">
        <v>42093</v>
      </c>
      <c r="C191" s="186"/>
      <c r="D191" s="187" t="s">
        <v>661</v>
      </c>
      <c r="E191" s="188" t="s">
        <v>618</v>
      </c>
      <c r="F191" s="189">
        <v>183.5</v>
      </c>
      <c r="G191" s="188"/>
      <c r="H191" s="188">
        <v>219</v>
      </c>
      <c r="I191" s="190">
        <v>218</v>
      </c>
      <c r="J191" s="191" t="s">
        <v>662</v>
      </c>
      <c r="K191" s="192">
        <f t="shared" si="160"/>
        <v>35.5</v>
      </c>
      <c r="L191" s="193">
        <f t="shared" si="161"/>
        <v>0.19346049046321526</v>
      </c>
      <c r="M191" s="188" t="s">
        <v>587</v>
      </c>
      <c r="N191" s="194">
        <v>42103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28</v>
      </c>
      <c r="B192" s="186">
        <v>42114</v>
      </c>
      <c r="C192" s="186"/>
      <c r="D192" s="187" t="s">
        <v>663</v>
      </c>
      <c r="E192" s="188" t="s">
        <v>618</v>
      </c>
      <c r="F192" s="189">
        <f>(227+237)/2</f>
        <v>232</v>
      </c>
      <c r="G192" s="188"/>
      <c r="H192" s="188">
        <v>298</v>
      </c>
      <c r="I192" s="190">
        <v>298</v>
      </c>
      <c r="J192" s="191" t="s">
        <v>620</v>
      </c>
      <c r="K192" s="192">
        <f t="shared" si="160"/>
        <v>66</v>
      </c>
      <c r="L192" s="193">
        <f t="shared" si="161"/>
        <v>0.28448275862068967</v>
      </c>
      <c r="M192" s="188" t="s">
        <v>587</v>
      </c>
      <c r="N192" s="194">
        <v>42823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29</v>
      </c>
      <c r="B193" s="186">
        <v>42128</v>
      </c>
      <c r="C193" s="186"/>
      <c r="D193" s="187" t="s">
        <v>664</v>
      </c>
      <c r="E193" s="188" t="s">
        <v>589</v>
      </c>
      <c r="F193" s="189">
        <v>385</v>
      </c>
      <c r="G193" s="188"/>
      <c r="H193" s="188">
        <f>212.5+331</f>
        <v>543.5</v>
      </c>
      <c r="I193" s="190">
        <v>510</v>
      </c>
      <c r="J193" s="191" t="s">
        <v>665</v>
      </c>
      <c r="K193" s="192">
        <f t="shared" si="160"/>
        <v>158.5</v>
      </c>
      <c r="L193" s="193">
        <f t="shared" si="161"/>
        <v>0.41168831168831171</v>
      </c>
      <c r="M193" s="188" t="s">
        <v>587</v>
      </c>
      <c r="N193" s="194">
        <v>42235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30</v>
      </c>
      <c r="B194" s="186">
        <v>42128</v>
      </c>
      <c r="C194" s="186"/>
      <c r="D194" s="187" t="s">
        <v>666</v>
      </c>
      <c r="E194" s="188" t="s">
        <v>589</v>
      </c>
      <c r="F194" s="189">
        <v>115.5</v>
      </c>
      <c r="G194" s="188"/>
      <c r="H194" s="188">
        <v>146</v>
      </c>
      <c r="I194" s="190">
        <v>142</v>
      </c>
      <c r="J194" s="191" t="s">
        <v>667</v>
      </c>
      <c r="K194" s="192">
        <f t="shared" si="160"/>
        <v>30.5</v>
      </c>
      <c r="L194" s="193">
        <f t="shared" si="161"/>
        <v>0.26406926406926406</v>
      </c>
      <c r="M194" s="188" t="s">
        <v>587</v>
      </c>
      <c r="N194" s="194">
        <v>42202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31</v>
      </c>
      <c r="B195" s="186">
        <v>42151</v>
      </c>
      <c r="C195" s="186"/>
      <c r="D195" s="187" t="s">
        <v>668</v>
      </c>
      <c r="E195" s="188" t="s">
        <v>589</v>
      </c>
      <c r="F195" s="189">
        <v>237.5</v>
      </c>
      <c r="G195" s="188"/>
      <c r="H195" s="188">
        <v>279.5</v>
      </c>
      <c r="I195" s="190">
        <v>278</v>
      </c>
      <c r="J195" s="191" t="s">
        <v>620</v>
      </c>
      <c r="K195" s="192">
        <f t="shared" si="160"/>
        <v>42</v>
      </c>
      <c r="L195" s="193">
        <f t="shared" si="161"/>
        <v>0.17684210526315788</v>
      </c>
      <c r="M195" s="188" t="s">
        <v>587</v>
      </c>
      <c r="N195" s="194">
        <v>42222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32</v>
      </c>
      <c r="B196" s="186">
        <v>42174</v>
      </c>
      <c r="C196" s="186"/>
      <c r="D196" s="187" t="s">
        <v>639</v>
      </c>
      <c r="E196" s="188" t="s">
        <v>618</v>
      </c>
      <c r="F196" s="189">
        <v>340</v>
      </c>
      <c r="G196" s="188"/>
      <c r="H196" s="188">
        <v>448</v>
      </c>
      <c r="I196" s="190">
        <v>448</v>
      </c>
      <c r="J196" s="191" t="s">
        <v>620</v>
      </c>
      <c r="K196" s="192">
        <f t="shared" si="160"/>
        <v>108</v>
      </c>
      <c r="L196" s="193">
        <f t="shared" si="161"/>
        <v>0.31764705882352939</v>
      </c>
      <c r="M196" s="188" t="s">
        <v>587</v>
      </c>
      <c r="N196" s="194">
        <v>43018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33</v>
      </c>
      <c r="B197" s="186">
        <v>42191</v>
      </c>
      <c r="C197" s="186"/>
      <c r="D197" s="187" t="s">
        <v>669</v>
      </c>
      <c r="E197" s="188" t="s">
        <v>618</v>
      </c>
      <c r="F197" s="189">
        <v>390</v>
      </c>
      <c r="G197" s="188"/>
      <c r="H197" s="188">
        <v>460</v>
      </c>
      <c r="I197" s="190">
        <v>460</v>
      </c>
      <c r="J197" s="191" t="s">
        <v>620</v>
      </c>
      <c r="K197" s="192">
        <f t="shared" si="160"/>
        <v>70</v>
      </c>
      <c r="L197" s="193">
        <f t="shared" si="161"/>
        <v>0.17948717948717949</v>
      </c>
      <c r="M197" s="188" t="s">
        <v>587</v>
      </c>
      <c r="N197" s="194">
        <v>42478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34</v>
      </c>
      <c r="B198" s="196">
        <v>42195</v>
      </c>
      <c r="C198" s="196"/>
      <c r="D198" s="197" t="s">
        <v>670</v>
      </c>
      <c r="E198" s="198" t="s">
        <v>618</v>
      </c>
      <c r="F198" s="199">
        <v>122.5</v>
      </c>
      <c r="G198" s="199"/>
      <c r="H198" s="200">
        <v>61</v>
      </c>
      <c r="I198" s="200">
        <v>172</v>
      </c>
      <c r="J198" s="201" t="s">
        <v>671</v>
      </c>
      <c r="K198" s="202">
        <f t="shared" si="160"/>
        <v>-61.5</v>
      </c>
      <c r="L198" s="203">
        <f t="shared" si="161"/>
        <v>-0.50204081632653064</v>
      </c>
      <c r="M198" s="199" t="s">
        <v>599</v>
      </c>
      <c r="N198" s="196">
        <v>43333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35</v>
      </c>
      <c r="B199" s="186">
        <v>42219</v>
      </c>
      <c r="C199" s="186"/>
      <c r="D199" s="187" t="s">
        <v>672</v>
      </c>
      <c r="E199" s="188" t="s">
        <v>618</v>
      </c>
      <c r="F199" s="189">
        <v>297.5</v>
      </c>
      <c r="G199" s="188"/>
      <c r="H199" s="188">
        <v>350</v>
      </c>
      <c r="I199" s="190">
        <v>360</v>
      </c>
      <c r="J199" s="191" t="s">
        <v>673</v>
      </c>
      <c r="K199" s="192">
        <f t="shared" si="160"/>
        <v>52.5</v>
      </c>
      <c r="L199" s="193">
        <f t="shared" si="161"/>
        <v>0.17647058823529413</v>
      </c>
      <c r="M199" s="188" t="s">
        <v>587</v>
      </c>
      <c r="N199" s="194">
        <v>42232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36</v>
      </c>
      <c r="B200" s="186">
        <v>42219</v>
      </c>
      <c r="C200" s="186"/>
      <c r="D200" s="187" t="s">
        <v>674</v>
      </c>
      <c r="E200" s="188" t="s">
        <v>618</v>
      </c>
      <c r="F200" s="189">
        <v>115.5</v>
      </c>
      <c r="G200" s="188"/>
      <c r="H200" s="188">
        <v>149</v>
      </c>
      <c r="I200" s="190">
        <v>140</v>
      </c>
      <c r="J200" s="191" t="s">
        <v>675</v>
      </c>
      <c r="K200" s="192">
        <f t="shared" si="160"/>
        <v>33.5</v>
      </c>
      <c r="L200" s="193">
        <f t="shared" si="161"/>
        <v>0.29004329004329005</v>
      </c>
      <c r="M200" s="188" t="s">
        <v>587</v>
      </c>
      <c r="N200" s="194">
        <v>42740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37</v>
      </c>
      <c r="B201" s="186">
        <v>42251</v>
      </c>
      <c r="C201" s="186"/>
      <c r="D201" s="187" t="s">
        <v>668</v>
      </c>
      <c r="E201" s="188" t="s">
        <v>618</v>
      </c>
      <c r="F201" s="189">
        <v>226</v>
      </c>
      <c r="G201" s="188"/>
      <c r="H201" s="188">
        <v>292</v>
      </c>
      <c r="I201" s="190">
        <v>292</v>
      </c>
      <c r="J201" s="191" t="s">
        <v>676</v>
      </c>
      <c r="K201" s="192">
        <f t="shared" si="160"/>
        <v>66</v>
      </c>
      <c r="L201" s="193">
        <f t="shared" si="161"/>
        <v>0.29203539823008851</v>
      </c>
      <c r="M201" s="188" t="s">
        <v>587</v>
      </c>
      <c r="N201" s="194">
        <v>42286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38</v>
      </c>
      <c r="B202" s="186">
        <v>42254</v>
      </c>
      <c r="C202" s="186"/>
      <c r="D202" s="187" t="s">
        <v>663</v>
      </c>
      <c r="E202" s="188" t="s">
        <v>618</v>
      </c>
      <c r="F202" s="189">
        <v>232.5</v>
      </c>
      <c r="G202" s="188"/>
      <c r="H202" s="188">
        <v>312.5</v>
      </c>
      <c r="I202" s="190">
        <v>310</v>
      </c>
      <c r="J202" s="191" t="s">
        <v>620</v>
      </c>
      <c r="K202" s="192">
        <f t="shared" si="160"/>
        <v>80</v>
      </c>
      <c r="L202" s="193">
        <f t="shared" si="161"/>
        <v>0.34408602150537637</v>
      </c>
      <c r="M202" s="188" t="s">
        <v>587</v>
      </c>
      <c r="N202" s="194">
        <v>42823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39</v>
      </c>
      <c r="B203" s="186">
        <v>42268</v>
      </c>
      <c r="C203" s="186"/>
      <c r="D203" s="187" t="s">
        <v>677</v>
      </c>
      <c r="E203" s="188" t="s">
        <v>618</v>
      </c>
      <c r="F203" s="189">
        <v>196.5</v>
      </c>
      <c r="G203" s="188"/>
      <c r="H203" s="188">
        <v>238</v>
      </c>
      <c r="I203" s="190">
        <v>238</v>
      </c>
      <c r="J203" s="191" t="s">
        <v>676</v>
      </c>
      <c r="K203" s="192">
        <f t="shared" si="160"/>
        <v>41.5</v>
      </c>
      <c r="L203" s="193">
        <f t="shared" si="161"/>
        <v>0.21119592875318066</v>
      </c>
      <c r="M203" s="188" t="s">
        <v>587</v>
      </c>
      <c r="N203" s="194">
        <v>42291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40</v>
      </c>
      <c r="B204" s="186">
        <v>42271</v>
      </c>
      <c r="C204" s="186"/>
      <c r="D204" s="187" t="s">
        <v>617</v>
      </c>
      <c r="E204" s="188" t="s">
        <v>618</v>
      </c>
      <c r="F204" s="189">
        <v>65</v>
      </c>
      <c r="G204" s="188"/>
      <c r="H204" s="188">
        <v>82</v>
      </c>
      <c r="I204" s="190">
        <v>82</v>
      </c>
      <c r="J204" s="191" t="s">
        <v>676</v>
      </c>
      <c r="K204" s="192">
        <f t="shared" si="160"/>
        <v>17</v>
      </c>
      <c r="L204" s="193">
        <f t="shared" si="161"/>
        <v>0.26153846153846155</v>
      </c>
      <c r="M204" s="188" t="s">
        <v>587</v>
      </c>
      <c r="N204" s="194">
        <v>42578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41</v>
      </c>
      <c r="B205" s="186">
        <v>42291</v>
      </c>
      <c r="C205" s="186"/>
      <c r="D205" s="187" t="s">
        <v>678</v>
      </c>
      <c r="E205" s="188" t="s">
        <v>618</v>
      </c>
      <c r="F205" s="189">
        <v>144</v>
      </c>
      <c r="G205" s="188"/>
      <c r="H205" s="188">
        <v>182.5</v>
      </c>
      <c r="I205" s="190">
        <v>181</v>
      </c>
      <c r="J205" s="191" t="s">
        <v>676</v>
      </c>
      <c r="K205" s="192">
        <f t="shared" si="160"/>
        <v>38.5</v>
      </c>
      <c r="L205" s="193">
        <f t="shared" si="161"/>
        <v>0.2673611111111111</v>
      </c>
      <c r="M205" s="188" t="s">
        <v>587</v>
      </c>
      <c r="N205" s="194">
        <v>42817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42</v>
      </c>
      <c r="B206" s="186">
        <v>42291</v>
      </c>
      <c r="C206" s="186"/>
      <c r="D206" s="187" t="s">
        <v>679</v>
      </c>
      <c r="E206" s="188" t="s">
        <v>618</v>
      </c>
      <c r="F206" s="189">
        <v>264</v>
      </c>
      <c r="G206" s="188"/>
      <c r="H206" s="188">
        <v>311</v>
      </c>
      <c r="I206" s="190">
        <v>311</v>
      </c>
      <c r="J206" s="191" t="s">
        <v>676</v>
      </c>
      <c r="K206" s="192">
        <f t="shared" si="160"/>
        <v>47</v>
      </c>
      <c r="L206" s="193">
        <f t="shared" si="161"/>
        <v>0.17803030303030304</v>
      </c>
      <c r="M206" s="188" t="s">
        <v>587</v>
      </c>
      <c r="N206" s="194">
        <v>42604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43</v>
      </c>
      <c r="B207" s="186">
        <v>42318</v>
      </c>
      <c r="C207" s="186"/>
      <c r="D207" s="187" t="s">
        <v>680</v>
      </c>
      <c r="E207" s="188" t="s">
        <v>589</v>
      </c>
      <c r="F207" s="189">
        <v>549.5</v>
      </c>
      <c r="G207" s="188"/>
      <c r="H207" s="188">
        <v>630</v>
      </c>
      <c r="I207" s="190">
        <v>630</v>
      </c>
      <c r="J207" s="191" t="s">
        <v>676</v>
      </c>
      <c r="K207" s="192">
        <f t="shared" si="160"/>
        <v>80.5</v>
      </c>
      <c r="L207" s="193">
        <f t="shared" si="161"/>
        <v>0.1464968152866242</v>
      </c>
      <c r="M207" s="188" t="s">
        <v>587</v>
      </c>
      <c r="N207" s="194">
        <v>42419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44</v>
      </c>
      <c r="B208" s="186">
        <v>42342</v>
      </c>
      <c r="C208" s="186"/>
      <c r="D208" s="187" t="s">
        <v>681</v>
      </c>
      <c r="E208" s="188" t="s">
        <v>618</v>
      </c>
      <c r="F208" s="189">
        <v>1027.5</v>
      </c>
      <c r="G208" s="188"/>
      <c r="H208" s="188">
        <v>1315</v>
      </c>
      <c r="I208" s="190">
        <v>1250</v>
      </c>
      <c r="J208" s="191" t="s">
        <v>676</v>
      </c>
      <c r="K208" s="192">
        <f t="shared" si="160"/>
        <v>287.5</v>
      </c>
      <c r="L208" s="193">
        <f t="shared" si="161"/>
        <v>0.27980535279805352</v>
      </c>
      <c r="M208" s="188" t="s">
        <v>587</v>
      </c>
      <c r="N208" s="194">
        <v>43244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45</v>
      </c>
      <c r="B209" s="186">
        <v>42367</v>
      </c>
      <c r="C209" s="186"/>
      <c r="D209" s="187" t="s">
        <v>682</v>
      </c>
      <c r="E209" s="188" t="s">
        <v>618</v>
      </c>
      <c r="F209" s="189">
        <v>465</v>
      </c>
      <c r="G209" s="188"/>
      <c r="H209" s="188">
        <v>540</v>
      </c>
      <c r="I209" s="190">
        <v>540</v>
      </c>
      <c r="J209" s="191" t="s">
        <v>676</v>
      </c>
      <c r="K209" s="192">
        <f t="shared" si="160"/>
        <v>75</v>
      </c>
      <c r="L209" s="193">
        <f t="shared" si="161"/>
        <v>0.16129032258064516</v>
      </c>
      <c r="M209" s="188" t="s">
        <v>587</v>
      </c>
      <c r="N209" s="194">
        <v>42530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46</v>
      </c>
      <c r="B210" s="186">
        <v>42380</v>
      </c>
      <c r="C210" s="186"/>
      <c r="D210" s="187" t="s">
        <v>381</v>
      </c>
      <c r="E210" s="188" t="s">
        <v>589</v>
      </c>
      <c r="F210" s="189">
        <v>81</v>
      </c>
      <c r="G210" s="188"/>
      <c r="H210" s="188">
        <v>110</v>
      </c>
      <c r="I210" s="190">
        <v>110</v>
      </c>
      <c r="J210" s="191" t="s">
        <v>676</v>
      </c>
      <c r="K210" s="192">
        <f t="shared" si="160"/>
        <v>29</v>
      </c>
      <c r="L210" s="193">
        <f t="shared" si="161"/>
        <v>0.35802469135802467</v>
      </c>
      <c r="M210" s="188" t="s">
        <v>587</v>
      </c>
      <c r="N210" s="194">
        <v>42745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47</v>
      </c>
      <c r="B211" s="186">
        <v>42382</v>
      </c>
      <c r="C211" s="186"/>
      <c r="D211" s="187" t="s">
        <v>683</v>
      </c>
      <c r="E211" s="188" t="s">
        <v>589</v>
      </c>
      <c r="F211" s="189">
        <v>417.5</v>
      </c>
      <c r="G211" s="188"/>
      <c r="H211" s="188">
        <v>547</v>
      </c>
      <c r="I211" s="190">
        <v>535</v>
      </c>
      <c r="J211" s="191" t="s">
        <v>676</v>
      </c>
      <c r="K211" s="192">
        <f t="shared" si="160"/>
        <v>129.5</v>
      </c>
      <c r="L211" s="193">
        <f t="shared" si="161"/>
        <v>0.31017964071856285</v>
      </c>
      <c r="M211" s="188" t="s">
        <v>587</v>
      </c>
      <c r="N211" s="194">
        <v>42578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48</v>
      </c>
      <c r="B212" s="186">
        <v>42408</v>
      </c>
      <c r="C212" s="186"/>
      <c r="D212" s="187" t="s">
        <v>684</v>
      </c>
      <c r="E212" s="188" t="s">
        <v>618</v>
      </c>
      <c r="F212" s="189">
        <v>650</v>
      </c>
      <c r="G212" s="188"/>
      <c r="H212" s="188">
        <v>800</v>
      </c>
      <c r="I212" s="190">
        <v>800</v>
      </c>
      <c r="J212" s="191" t="s">
        <v>676</v>
      </c>
      <c r="K212" s="192">
        <f t="shared" si="160"/>
        <v>150</v>
      </c>
      <c r="L212" s="193">
        <f t="shared" si="161"/>
        <v>0.23076923076923078</v>
      </c>
      <c r="M212" s="188" t="s">
        <v>587</v>
      </c>
      <c r="N212" s="194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49</v>
      </c>
      <c r="B213" s="186">
        <v>42433</v>
      </c>
      <c r="C213" s="186"/>
      <c r="D213" s="187" t="s">
        <v>210</v>
      </c>
      <c r="E213" s="188" t="s">
        <v>618</v>
      </c>
      <c r="F213" s="189">
        <v>437.5</v>
      </c>
      <c r="G213" s="188"/>
      <c r="H213" s="188">
        <v>504.5</v>
      </c>
      <c r="I213" s="190">
        <v>522</v>
      </c>
      <c r="J213" s="191" t="s">
        <v>685</v>
      </c>
      <c r="K213" s="192">
        <f t="shared" si="160"/>
        <v>67</v>
      </c>
      <c r="L213" s="193">
        <f t="shared" si="161"/>
        <v>0.15314285714285714</v>
      </c>
      <c r="M213" s="188" t="s">
        <v>587</v>
      </c>
      <c r="N213" s="194">
        <v>42480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50</v>
      </c>
      <c r="B214" s="186">
        <v>42438</v>
      </c>
      <c r="C214" s="186"/>
      <c r="D214" s="187" t="s">
        <v>686</v>
      </c>
      <c r="E214" s="188" t="s">
        <v>618</v>
      </c>
      <c r="F214" s="189">
        <v>189.5</v>
      </c>
      <c r="G214" s="188"/>
      <c r="H214" s="188">
        <v>218</v>
      </c>
      <c r="I214" s="190">
        <v>218</v>
      </c>
      <c r="J214" s="191" t="s">
        <v>676</v>
      </c>
      <c r="K214" s="192">
        <f t="shared" si="160"/>
        <v>28.5</v>
      </c>
      <c r="L214" s="193">
        <f t="shared" si="161"/>
        <v>0.15039577836411611</v>
      </c>
      <c r="M214" s="188" t="s">
        <v>587</v>
      </c>
      <c r="N214" s="194">
        <v>43034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51</v>
      </c>
      <c r="B215" s="196">
        <v>42471</v>
      </c>
      <c r="C215" s="196"/>
      <c r="D215" s="204" t="s">
        <v>687</v>
      </c>
      <c r="E215" s="199" t="s">
        <v>618</v>
      </c>
      <c r="F215" s="199">
        <v>36.5</v>
      </c>
      <c r="G215" s="200"/>
      <c r="H215" s="200">
        <v>15.85</v>
      </c>
      <c r="I215" s="200">
        <v>60</v>
      </c>
      <c r="J215" s="201" t="s">
        <v>688</v>
      </c>
      <c r="K215" s="202">
        <f t="shared" si="160"/>
        <v>-20.65</v>
      </c>
      <c r="L215" s="203">
        <f t="shared" si="161"/>
        <v>-0.5657534246575342</v>
      </c>
      <c r="M215" s="199" t="s">
        <v>599</v>
      </c>
      <c r="N215" s="207">
        <v>43627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52</v>
      </c>
      <c r="B216" s="186">
        <v>42472</v>
      </c>
      <c r="C216" s="186"/>
      <c r="D216" s="187" t="s">
        <v>689</v>
      </c>
      <c r="E216" s="188" t="s">
        <v>618</v>
      </c>
      <c r="F216" s="189">
        <v>93</v>
      </c>
      <c r="G216" s="188"/>
      <c r="H216" s="188">
        <v>149</v>
      </c>
      <c r="I216" s="190">
        <v>140</v>
      </c>
      <c r="J216" s="191" t="s">
        <v>690</v>
      </c>
      <c r="K216" s="192">
        <f t="shared" si="160"/>
        <v>56</v>
      </c>
      <c r="L216" s="193">
        <f t="shared" si="161"/>
        <v>0.60215053763440862</v>
      </c>
      <c r="M216" s="188" t="s">
        <v>587</v>
      </c>
      <c r="N216" s="194">
        <v>42740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53</v>
      </c>
      <c r="B217" s="186">
        <v>42472</v>
      </c>
      <c r="C217" s="186"/>
      <c r="D217" s="187" t="s">
        <v>691</v>
      </c>
      <c r="E217" s="188" t="s">
        <v>618</v>
      </c>
      <c r="F217" s="189">
        <v>130</v>
      </c>
      <c r="G217" s="188"/>
      <c r="H217" s="188">
        <v>150</v>
      </c>
      <c r="I217" s="190" t="s">
        <v>692</v>
      </c>
      <c r="J217" s="191" t="s">
        <v>676</v>
      </c>
      <c r="K217" s="192">
        <f t="shared" si="160"/>
        <v>20</v>
      </c>
      <c r="L217" s="193">
        <f t="shared" si="161"/>
        <v>0.15384615384615385</v>
      </c>
      <c r="M217" s="188" t="s">
        <v>587</v>
      </c>
      <c r="N217" s="194">
        <v>42564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54</v>
      </c>
      <c r="B218" s="186">
        <v>42473</v>
      </c>
      <c r="C218" s="186"/>
      <c r="D218" s="187" t="s">
        <v>693</v>
      </c>
      <c r="E218" s="188" t="s">
        <v>618</v>
      </c>
      <c r="F218" s="189">
        <v>196</v>
      </c>
      <c r="G218" s="188"/>
      <c r="H218" s="188">
        <v>299</v>
      </c>
      <c r="I218" s="190">
        <v>299</v>
      </c>
      <c r="J218" s="191" t="s">
        <v>676</v>
      </c>
      <c r="K218" s="192">
        <v>103</v>
      </c>
      <c r="L218" s="193">
        <v>0.52551020408163296</v>
      </c>
      <c r="M218" s="188" t="s">
        <v>587</v>
      </c>
      <c r="N218" s="194">
        <v>42620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55</v>
      </c>
      <c r="B219" s="186">
        <v>42473</v>
      </c>
      <c r="C219" s="186"/>
      <c r="D219" s="187" t="s">
        <v>694</v>
      </c>
      <c r="E219" s="188" t="s">
        <v>618</v>
      </c>
      <c r="F219" s="189">
        <v>88</v>
      </c>
      <c r="G219" s="188"/>
      <c r="H219" s="188">
        <v>103</v>
      </c>
      <c r="I219" s="190">
        <v>103</v>
      </c>
      <c r="J219" s="191" t="s">
        <v>676</v>
      </c>
      <c r="K219" s="192">
        <v>15</v>
      </c>
      <c r="L219" s="193">
        <v>0.170454545454545</v>
      </c>
      <c r="M219" s="188" t="s">
        <v>587</v>
      </c>
      <c r="N219" s="194">
        <v>42530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56</v>
      </c>
      <c r="B220" s="186">
        <v>42492</v>
      </c>
      <c r="C220" s="186"/>
      <c r="D220" s="187" t="s">
        <v>695</v>
      </c>
      <c r="E220" s="188" t="s">
        <v>618</v>
      </c>
      <c r="F220" s="189">
        <v>127.5</v>
      </c>
      <c r="G220" s="188"/>
      <c r="H220" s="188">
        <v>148</v>
      </c>
      <c r="I220" s="190" t="s">
        <v>696</v>
      </c>
      <c r="J220" s="191" t="s">
        <v>676</v>
      </c>
      <c r="K220" s="192">
        <f>H220-F220</f>
        <v>20.5</v>
      </c>
      <c r="L220" s="193">
        <f>K220/F220</f>
        <v>0.16078431372549021</v>
      </c>
      <c r="M220" s="188" t="s">
        <v>587</v>
      </c>
      <c r="N220" s="194">
        <v>42564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57</v>
      </c>
      <c r="B221" s="186">
        <v>42493</v>
      </c>
      <c r="C221" s="186"/>
      <c r="D221" s="187" t="s">
        <v>697</v>
      </c>
      <c r="E221" s="188" t="s">
        <v>618</v>
      </c>
      <c r="F221" s="189">
        <v>675</v>
      </c>
      <c r="G221" s="188"/>
      <c r="H221" s="188">
        <v>815</v>
      </c>
      <c r="I221" s="190" t="s">
        <v>698</v>
      </c>
      <c r="J221" s="191" t="s">
        <v>676</v>
      </c>
      <c r="K221" s="192">
        <f>H221-F221</f>
        <v>140</v>
      </c>
      <c r="L221" s="193">
        <f>K221/F221</f>
        <v>0.2074074074074074</v>
      </c>
      <c r="M221" s="188" t="s">
        <v>587</v>
      </c>
      <c r="N221" s="194">
        <v>43154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58</v>
      </c>
      <c r="B222" s="196">
        <v>42522</v>
      </c>
      <c r="C222" s="196"/>
      <c r="D222" s="197" t="s">
        <v>699</v>
      </c>
      <c r="E222" s="198" t="s">
        <v>618</v>
      </c>
      <c r="F222" s="199">
        <v>500</v>
      </c>
      <c r="G222" s="199"/>
      <c r="H222" s="200">
        <v>232.5</v>
      </c>
      <c r="I222" s="200" t="s">
        <v>700</v>
      </c>
      <c r="J222" s="201" t="s">
        <v>701</v>
      </c>
      <c r="K222" s="202">
        <f>H222-F222</f>
        <v>-267.5</v>
      </c>
      <c r="L222" s="203">
        <f>K222/F222</f>
        <v>-0.53500000000000003</v>
      </c>
      <c r="M222" s="199" t="s">
        <v>599</v>
      </c>
      <c r="N222" s="196">
        <v>43735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59</v>
      </c>
      <c r="B223" s="186">
        <v>42527</v>
      </c>
      <c r="C223" s="186"/>
      <c r="D223" s="187" t="s">
        <v>539</v>
      </c>
      <c r="E223" s="188" t="s">
        <v>618</v>
      </c>
      <c r="F223" s="189">
        <v>110</v>
      </c>
      <c r="G223" s="188"/>
      <c r="H223" s="188">
        <v>126.5</v>
      </c>
      <c r="I223" s="190">
        <v>125</v>
      </c>
      <c r="J223" s="191" t="s">
        <v>627</v>
      </c>
      <c r="K223" s="192">
        <f>H223-F223</f>
        <v>16.5</v>
      </c>
      <c r="L223" s="193">
        <f>K223/F223</f>
        <v>0.15</v>
      </c>
      <c r="M223" s="188" t="s">
        <v>587</v>
      </c>
      <c r="N223" s="194">
        <v>42552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60</v>
      </c>
      <c r="B224" s="186">
        <v>42538</v>
      </c>
      <c r="C224" s="186"/>
      <c r="D224" s="187" t="s">
        <v>702</v>
      </c>
      <c r="E224" s="188" t="s">
        <v>618</v>
      </c>
      <c r="F224" s="189">
        <v>44</v>
      </c>
      <c r="G224" s="188"/>
      <c r="H224" s="188">
        <v>69.5</v>
      </c>
      <c r="I224" s="190">
        <v>69.5</v>
      </c>
      <c r="J224" s="191" t="s">
        <v>703</v>
      </c>
      <c r="K224" s="192">
        <f>H224-F224</f>
        <v>25.5</v>
      </c>
      <c r="L224" s="193">
        <f>K224/F224</f>
        <v>0.57954545454545459</v>
      </c>
      <c r="M224" s="188" t="s">
        <v>587</v>
      </c>
      <c r="N224" s="194">
        <v>42977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61</v>
      </c>
      <c r="B225" s="186">
        <v>42549</v>
      </c>
      <c r="C225" s="186"/>
      <c r="D225" s="187" t="s">
        <v>704</v>
      </c>
      <c r="E225" s="188" t="s">
        <v>618</v>
      </c>
      <c r="F225" s="189">
        <v>262.5</v>
      </c>
      <c r="G225" s="188"/>
      <c r="H225" s="188">
        <v>340</v>
      </c>
      <c r="I225" s="190">
        <v>333</v>
      </c>
      <c r="J225" s="191" t="s">
        <v>705</v>
      </c>
      <c r="K225" s="192">
        <v>77.5</v>
      </c>
      <c r="L225" s="193">
        <v>0.29523809523809502</v>
      </c>
      <c r="M225" s="188" t="s">
        <v>587</v>
      </c>
      <c r="N225" s="194">
        <v>43017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62</v>
      </c>
      <c r="B226" s="186">
        <v>42549</v>
      </c>
      <c r="C226" s="186"/>
      <c r="D226" s="187" t="s">
        <v>706</v>
      </c>
      <c r="E226" s="188" t="s">
        <v>618</v>
      </c>
      <c r="F226" s="189">
        <v>840</v>
      </c>
      <c r="G226" s="188"/>
      <c r="H226" s="188">
        <v>1230</v>
      </c>
      <c r="I226" s="190">
        <v>1230</v>
      </c>
      <c r="J226" s="191" t="s">
        <v>676</v>
      </c>
      <c r="K226" s="192">
        <v>390</v>
      </c>
      <c r="L226" s="193">
        <v>0.46428571428571402</v>
      </c>
      <c r="M226" s="188" t="s">
        <v>587</v>
      </c>
      <c r="N226" s="194">
        <v>42649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8">
        <v>63</v>
      </c>
      <c r="B227" s="209">
        <v>42556</v>
      </c>
      <c r="C227" s="209"/>
      <c r="D227" s="210" t="s">
        <v>707</v>
      </c>
      <c r="E227" s="211" t="s">
        <v>618</v>
      </c>
      <c r="F227" s="211">
        <v>395</v>
      </c>
      <c r="G227" s="212"/>
      <c r="H227" s="212">
        <f>(468.5+342.5)/2</f>
        <v>405.5</v>
      </c>
      <c r="I227" s="212">
        <v>510</v>
      </c>
      <c r="J227" s="213" t="s">
        <v>708</v>
      </c>
      <c r="K227" s="214">
        <f t="shared" ref="K227:K233" si="162">H227-F227</f>
        <v>10.5</v>
      </c>
      <c r="L227" s="215">
        <f t="shared" ref="L227:L233" si="163">K227/F227</f>
        <v>2.6582278481012658E-2</v>
      </c>
      <c r="M227" s="211" t="s">
        <v>709</v>
      </c>
      <c r="N227" s="209">
        <v>43606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5">
        <v>64</v>
      </c>
      <c r="B228" s="196">
        <v>42584</v>
      </c>
      <c r="C228" s="196"/>
      <c r="D228" s="197" t="s">
        <v>710</v>
      </c>
      <c r="E228" s="198" t="s">
        <v>589</v>
      </c>
      <c r="F228" s="199">
        <f>169.5-12.8</f>
        <v>156.69999999999999</v>
      </c>
      <c r="G228" s="199"/>
      <c r="H228" s="200">
        <v>77</v>
      </c>
      <c r="I228" s="200" t="s">
        <v>711</v>
      </c>
      <c r="J228" s="201" t="s">
        <v>712</v>
      </c>
      <c r="K228" s="202">
        <f t="shared" si="162"/>
        <v>-79.699999999999989</v>
      </c>
      <c r="L228" s="203">
        <f t="shared" si="163"/>
        <v>-0.50861518825781749</v>
      </c>
      <c r="M228" s="199" t="s">
        <v>599</v>
      </c>
      <c r="N228" s="196">
        <v>43522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5">
        <v>65</v>
      </c>
      <c r="B229" s="196">
        <v>42586</v>
      </c>
      <c r="C229" s="196"/>
      <c r="D229" s="197" t="s">
        <v>713</v>
      </c>
      <c r="E229" s="198" t="s">
        <v>618</v>
      </c>
      <c r="F229" s="199">
        <v>400</v>
      </c>
      <c r="G229" s="199"/>
      <c r="H229" s="200">
        <v>305</v>
      </c>
      <c r="I229" s="200">
        <v>475</v>
      </c>
      <c r="J229" s="201" t="s">
        <v>714</v>
      </c>
      <c r="K229" s="202">
        <f t="shared" si="162"/>
        <v>-95</v>
      </c>
      <c r="L229" s="203">
        <f t="shared" si="163"/>
        <v>-0.23749999999999999</v>
      </c>
      <c r="M229" s="199" t="s">
        <v>599</v>
      </c>
      <c r="N229" s="196">
        <v>43606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66</v>
      </c>
      <c r="B230" s="186">
        <v>42593</v>
      </c>
      <c r="C230" s="186"/>
      <c r="D230" s="187" t="s">
        <v>715</v>
      </c>
      <c r="E230" s="188" t="s">
        <v>618</v>
      </c>
      <c r="F230" s="189">
        <v>86.5</v>
      </c>
      <c r="G230" s="188"/>
      <c r="H230" s="188">
        <v>130</v>
      </c>
      <c r="I230" s="190">
        <v>130</v>
      </c>
      <c r="J230" s="191" t="s">
        <v>716</v>
      </c>
      <c r="K230" s="192">
        <f t="shared" si="162"/>
        <v>43.5</v>
      </c>
      <c r="L230" s="193">
        <f t="shared" si="163"/>
        <v>0.50289017341040465</v>
      </c>
      <c r="M230" s="188" t="s">
        <v>587</v>
      </c>
      <c r="N230" s="194">
        <v>43091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5">
        <v>67</v>
      </c>
      <c r="B231" s="196">
        <v>42600</v>
      </c>
      <c r="C231" s="196"/>
      <c r="D231" s="197" t="s">
        <v>109</v>
      </c>
      <c r="E231" s="198" t="s">
        <v>618</v>
      </c>
      <c r="F231" s="199">
        <v>133.5</v>
      </c>
      <c r="G231" s="199"/>
      <c r="H231" s="200">
        <v>126.5</v>
      </c>
      <c r="I231" s="200">
        <v>178</v>
      </c>
      <c r="J231" s="201" t="s">
        <v>717</v>
      </c>
      <c r="K231" s="202">
        <f t="shared" si="162"/>
        <v>-7</v>
      </c>
      <c r="L231" s="203">
        <f t="shared" si="163"/>
        <v>-5.2434456928838954E-2</v>
      </c>
      <c r="M231" s="199" t="s">
        <v>599</v>
      </c>
      <c r="N231" s="196">
        <v>42615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68</v>
      </c>
      <c r="B232" s="186">
        <v>42613</v>
      </c>
      <c r="C232" s="186"/>
      <c r="D232" s="187" t="s">
        <v>718</v>
      </c>
      <c r="E232" s="188" t="s">
        <v>618</v>
      </c>
      <c r="F232" s="189">
        <v>560</v>
      </c>
      <c r="G232" s="188"/>
      <c r="H232" s="188">
        <v>725</v>
      </c>
      <c r="I232" s="190">
        <v>725</v>
      </c>
      <c r="J232" s="191" t="s">
        <v>620</v>
      </c>
      <c r="K232" s="192">
        <f t="shared" si="162"/>
        <v>165</v>
      </c>
      <c r="L232" s="193">
        <f t="shared" si="163"/>
        <v>0.29464285714285715</v>
      </c>
      <c r="M232" s="188" t="s">
        <v>587</v>
      </c>
      <c r="N232" s="194">
        <v>42456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69</v>
      </c>
      <c r="B233" s="186">
        <v>42614</v>
      </c>
      <c r="C233" s="186"/>
      <c r="D233" s="187" t="s">
        <v>719</v>
      </c>
      <c r="E233" s="188" t="s">
        <v>618</v>
      </c>
      <c r="F233" s="189">
        <v>160.5</v>
      </c>
      <c r="G233" s="188"/>
      <c r="H233" s="188">
        <v>210</v>
      </c>
      <c r="I233" s="190">
        <v>210</v>
      </c>
      <c r="J233" s="191" t="s">
        <v>620</v>
      </c>
      <c r="K233" s="192">
        <f t="shared" si="162"/>
        <v>49.5</v>
      </c>
      <c r="L233" s="193">
        <f t="shared" si="163"/>
        <v>0.30841121495327101</v>
      </c>
      <c r="M233" s="188" t="s">
        <v>587</v>
      </c>
      <c r="N233" s="194">
        <v>42871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70</v>
      </c>
      <c r="B234" s="186">
        <v>42646</v>
      </c>
      <c r="C234" s="186"/>
      <c r="D234" s="187" t="s">
        <v>395</v>
      </c>
      <c r="E234" s="188" t="s">
        <v>618</v>
      </c>
      <c r="F234" s="189">
        <v>430</v>
      </c>
      <c r="G234" s="188"/>
      <c r="H234" s="188">
        <v>596</v>
      </c>
      <c r="I234" s="190">
        <v>575</v>
      </c>
      <c r="J234" s="191" t="s">
        <v>720</v>
      </c>
      <c r="K234" s="192">
        <v>166</v>
      </c>
      <c r="L234" s="193">
        <v>0.38604651162790699</v>
      </c>
      <c r="M234" s="188" t="s">
        <v>587</v>
      </c>
      <c r="N234" s="194">
        <v>42769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71</v>
      </c>
      <c r="B235" s="186">
        <v>42657</v>
      </c>
      <c r="C235" s="186"/>
      <c r="D235" s="187" t="s">
        <v>721</v>
      </c>
      <c r="E235" s="188" t="s">
        <v>618</v>
      </c>
      <c r="F235" s="189">
        <v>280</v>
      </c>
      <c r="G235" s="188"/>
      <c r="H235" s="188">
        <v>345</v>
      </c>
      <c r="I235" s="190">
        <v>345</v>
      </c>
      <c r="J235" s="191" t="s">
        <v>620</v>
      </c>
      <c r="K235" s="192">
        <f t="shared" ref="K235:K240" si="164">H235-F235</f>
        <v>65</v>
      </c>
      <c r="L235" s="193">
        <f>K235/F235</f>
        <v>0.23214285714285715</v>
      </c>
      <c r="M235" s="188" t="s">
        <v>587</v>
      </c>
      <c r="N235" s="194">
        <v>42814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72</v>
      </c>
      <c r="B236" s="186">
        <v>42657</v>
      </c>
      <c r="C236" s="186"/>
      <c r="D236" s="187" t="s">
        <v>722</v>
      </c>
      <c r="E236" s="188" t="s">
        <v>618</v>
      </c>
      <c r="F236" s="189">
        <v>245</v>
      </c>
      <c r="G236" s="188"/>
      <c r="H236" s="188">
        <v>325.5</v>
      </c>
      <c r="I236" s="190">
        <v>330</v>
      </c>
      <c r="J236" s="191" t="s">
        <v>723</v>
      </c>
      <c r="K236" s="192">
        <f t="shared" si="164"/>
        <v>80.5</v>
      </c>
      <c r="L236" s="193">
        <f>K236/F236</f>
        <v>0.32857142857142857</v>
      </c>
      <c r="M236" s="188" t="s">
        <v>587</v>
      </c>
      <c r="N236" s="194">
        <v>42769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73</v>
      </c>
      <c r="B237" s="186">
        <v>42660</v>
      </c>
      <c r="C237" s="186"/>
      <c r="D237" s="187" t="s">
        <v>345</v>
      </c>
      <c r="E237" s="188" t="s">
        <v>618</v>
      </c>
      <c r="F237" s="189">
        <v>125</v>
      </c>
      <c r="G237" s="188"/>
      <c r="H237" s="188">
        <v>160</v>
      </c>
      <c r="I237" s="190">
        <v>160</v>
      </c>
      <c r="J237" s="191" t="s">
        <v>676</v>
      </c>
      <c r="K237" s="192">
        <f t="shared" si="164"/>
        <v>35</v>
      </c>
      <c r="L237" s="193">
        <v>0.28000000000000003</v>
      </c>
      <c r="M237" s="188" t="s">
        <v>587</v>
      </c>
      <c r="N237" s="194">
        <v>42803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74</v>
      </c>
      <c r="B238" s="186">
        <v>42660</v>
      </c>
      <c r="C238" s="186"/>
      <c r="D238" s="187" t="s">
        <v>468</v>
      </c>
      <c r="E238" s="188" t="s">
        <v>618</v>
      </c>
      <c r="F238" s="189">
        <v>114</v>
      </c>
      <c r="G238" s="188"/>
      <c r="H238" s="188">
        <v>145</v>
      </c>
      <c r="I238" s="190">
        <v>145</v>
      </c>
      <c r="J238" s="191" t="s">
        <v>676</v>
      </c>
      <c r="K238" s="192">
        <f t="shared" si="164"/>
        <v>31</v>
      </c>
      <c r="L238" s="193">
        <f>K238/F238</f>
        <v>0.27192982456140352</v>
      </c>
      <c r="M238" s="188" t="s">
        <v>587</v>
      </c>
      <c r="N238" s="194">
        <v>42859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75</v>
      </c>
      <c r="B239" s="186">
        <v>42660</v>
      </c>
      <c r="C239" s="186"/>
      <c r="D239" s="187" t="s">
        <v>724</v>
      </c>
      <c r="E239" s="188" t="s">
        <v>618</v>
      </c>
      <c r="F239" s="189">
        <v>212</v>
      </c>
      <c r="G239" s="188"/>
      <c r="H239" s="188">
        <v>280</v>
      </c>
      <c r="I239" s="190">
        <v>276</v>
      </c>
      <c r="J239" s="191" t="s">
        <v>725</v>
      </c>
      <c r="K239" s="192">
        <f t="shared" si="164"/>
        <v>68</v>
      </c>
      <c r="L239" s="193">
        <f>K239/F239</f>
        <v>0.32075471698113206</v>
      </c>
      <c r="M239" s="188" t="s">
        <v>587</v>
      </c>
      <c r="N239" s="194">
        <v>42858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76</v>
      </c>
      <c r="B240" s="186">
        <v>42678</v>
      </c>
      <c r="C240" s="186"/>
      <c r="D240" s="187" t="s">
        <v>456</v>
      </c>
      <c r="E240" s="188" t="s">
        <v>618</v>
      </c>
      <c r="F240" s="189">
        <v>155</v>
      </c>
      <c r="G240" s="188"/>
      <c r="H240" s="188">
        <v>210</v>
      </c>
      <c r="I240" s="190">
        <v>210</v>
      </c>
      <c r="J240" s="191" t="s">
        <v>726</v>
      </c>
      <c r="K240" s="192">
        <f t="shared" si="164"/>
        <v>55</v>
      </c>
      <c r="L240" s="193">
        <f>K240/F240</f>
        <v>0.35483870967741937</v>
      </c>
      <c r="M240" s="188" t="s">
        <v>587</v>
      </c>
      <c r="N240" s="194">
        <v>42944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77</v>
      </c>
      <c r="B241" s="196">
        <v>42710</v>
      </c>
      <c r="C241" s="196"/>
      <c r="D241" s="197" t="s">
        <v>727</v>
      </c>
      <c r="E241" s="198" t="s">
        <v>618</v>
      </c>
      <c r="F241" s="199">
        <v>150.5</v>
      </c>
      <c r="G241" s="199"/>
      <c r="H241" s="200">
        <v>72.5</v>
      </c>
      <c r="I241" s="200">
        <v>174</v>
      </c>
      <c r="J241" s="201" t="s">
        <v>728</v>
      </c>
      <c r="K241" s="202">
        <v>-78</v>
      </c>
      <c r="L241" s="203">
        <v>-0.51827242524916906</v>
      </c>
      <c r="M241" s="199" t="s">
        <v>599</v>
      </c>
      <c r="N241" s="196">
        <v>43333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78</v>
      </c>
      <c r="B242" s="186">
        <v>42712</v>
      </c>
      <c r="C242" s="186"/>
      <c r="D242" s="187" t="s">
        <v>729</v>
      </c>
      <c r="E242" s="188" t="s">
        <v>618</v>
      </c>
      <c r="F242" s="189">
        <v>380</v>
      </c>
      <c r="G242" s="188"/>
      <c r="H242" s="188">
        <v>478</v>
      </c>
      <c r="I242" s="190">
        <v>468</v>
      </c>
      <c r="J242" s="191" t="s">
        <v>676</v>
      </c>
      <c r="K242" s="192">
        <f>H242-F242</f>
        <v>98</v>
      </c>
      <c r="L242" s="193">
        <f>K242/F242</f>
        <v>0.25789473684210529</v>
      </c>
      <c r="M242" s="188" t="s">
        <v>587</v>
      </c>
      <c r="N242" s="194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79</v>
      </c>
      <c r="B243" s="186">
        <v>42734</v>
      </c>
      <c r="C243" s="186"/>
      <c r="D243" s="187" t="s">
        <v>108</v>
      </c>
      <c r="E243" s="188" t="s">
        <v>618</v>
      </c>
      <c r="F243" s="189">
        <v>305</v>
      </c>
      <c r="G243" s="188"/>
      <c r="H243" s="188">
        <v>375</v>
      </c>
      <c r="I243" s="190">
        <v>375</v>
      </c>
      <c r="J243" s="191" t="s">
        <v>676</v>
      </c>
      <c r="K243" s="192">
        <f>H243-F243</f>
        <v>70</v>
      </c>
      <c r="L243" s="193">
        <f>K243/F243</f>
        <v>0.22950819672131148</v>
      </c>
      <c r="M243" s="188" t="s">
        <v>587</v>
      </c>
      <c r="N243" s="194">
        <v>42768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80</v>
      </c>
      <c r="B244" s="186">
        <v>42739</v>
      </c>
      <c r="C244" s="186"/>
      <c r="D244" s="187" t="s">
        <v>94</v>
      </c>
      <c r="E244" s="188" t="s">
        <v>618</v>
      </c>
      <c r="F244" s="189">
        <v>99.5</v>
      </c>
      <c r="G244" s="188"/>
      <c r="H244" s="188">
        <v>158</v>
      </c>
      <c r="I244" s="190">
        <v>158</v>
      </c>
      <c r="J244" s="191" t="s">
        <v>676</v>
      </c>
      <c r="K244" s="192">
        <f>H244-F244</f>
        <v>58.5</v>
      </c>
      <c r="L244" s="193">
        <f>K244/F244</f>
        <v>0.5879396984924623</v>
      </c>
      <c r="M244" s="188" t="s">
        <v>587</v>
      </c>
      <c r="N244" s="194">
        <v>42898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81</v>
      </c>
      <c r="B245" s="186">
        <v>42739</v>
      </c>
      <c r="C245" s="186"/>
      <c r="D245" s="187" t="s">
        <v>94</v>
      </c>
      <c r="E245" s="188" t="s">
        <v>618</v>
      </c>
      <c r="F245" s="189">
        <v>99.5</v>
      </c>
      <c r="G245" s="188"/>
      <c r="H245" s="188">
        <v>158</v>
      </c>
      <c r="I245" s="190">
        <v>158</v>
      </c>
      <c r="J245" s="191" t="s">
        <v>676</v>
      </c>
      <c r="K245" s="192">
        <v>58.5</v>
      </c>
      <c r="L245" s="193">
        <v>0.58793969849246197</v>
      </c>
      <c r="M245" s="188" t="s">
        <v>587</v>
      </c>
      <c r="N245" s="194">
        <v>42898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82</v>
      </c>
      <c r="B246" s="186">
        <v>42786</v>
      </c>
      <c r="C246" s="186"/>
      <c r="D246" s="187" t="s">
        <v>185</v>
      </c>
      <c r="E246" s="188" t="s">
        <v>618</v>
      </c>
      <c r="F246" s="189">
        <v>140.5</v>
      </c>
      <c r="G246" s="188"/>
      <c r="H246" s="188">
        <v>220</v>
      </c>
      <c r="I246" s="190">
        <v>220</v>
      </c>
      <c r="J246" s="191" t="s">
        <v>676</v>
      </c>
      <c r="K246" s="192">
        <f>H246-F246</f>
        <v>79.5</v>
      </c>
      <c r="L246" s="193">
        <f>K246/F246</f>
        <v>0.5658362989323843</v>
      </c>
      <c r="M246" s="188" t="s">
        <v>587</v>
      </c>
      <c r="N246" s="194">
        <v>42864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83</v>
      </c>
      <c r="B247" s="186">
        <v>42786</v>
      </c>
      <c r="C247" s="186"/>
      <c r="D247" s="187" t="s">
        <v>730</v>
      </c>
      <c r="E247" s="188" t="s">
        <v>618</v>
      </c>
      <c r="F247" s="189">
        <v>202.5</v>
      </c>
      <c r="G247" s="188"/>
      <c r="H247" s="188">
        <v>234</v>
      </c>
      <c r="I247" s="190">
        <v>234</v>
      </c>
      <c r="J247" s="191" t="s">
        <v>676</v>
      </c>
      <c r="K247" s="192">
        <v>31.5</v>
      </c>
      <c r="L247" s="193">
        <v>0.155555555555556</v>
      </c>
      <c r="M247" s="188" t="s">
        <v>587</v>
      </c>
      <c r="N247" s="194">
        <v>42836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84</v>
      </c>
      <c r="B248" s="186">
        <v>42818</v>
      </c>
      <c r="C248" s="186"/>
      <c r="D248" s="187" t="s">
        <v>731</v>
      </c>
      <c r="E248" s="188" t="s">
        <v>618</v>
      </c>
      <c r="F248" s="189">
        <v>300.5</v>
      </c>
      <c r="G248" s="188"/>
      <c r="H248" s="188">
        <v>417.5</v>
      </c>
      <c r="I248" s="190">
        <v>420</v>
      </c>
      <c r="J248" s="191" t="s">
        <v>732</v>
      </c>
      <c r="K248" s="192">
        <f>H248-F248</f>
        <v>117</v>
      </c>
      <c r="L248" s="193">
        <f>K248/F248</f>
        <v>0.38935108153078202</v>
      </c>
      <c r="M248" s="188" t="s">
        <v>587</v>
      </c>
      <c r="N248" s="194">
        <v>43070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85</v>
      </c>
      <c r="B249" s="186">
        <v>42818</v>
      </c>
      <c r="C249" s="186"/>
      <c r="D249" s="187" t="s">
        <v>706</v>
      </c>
      <c r="E249" s="188" t="s">
        <v>618</v>
      </c>
      <c r="F249" s="189">
        <v>850</v>
      </c>
      <c r="G249" s="188"/>
      <c r="H249" s="188">
        <v>1042.5</v>
      </c>
      <c r="I249" s="190">
        <v>1023</v>
      </c>
      <c r="J249" s="191" t="s">
        <v>733</v>
      </c>
      <c r="K249" s="192">
        <v>192.5</v>
      </c>
      <c r="L249" s="193">
        <v>0.22647058823529401</v>
      </c>
      <c r="M249" s="188" t="s">
        <v>587</v>
      </c>
      <c r="N249" s="194">
        <v>42830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86</v>
      </c>
      <c r="B250" s="186">
        <v>42830</v>
      </c>
      <c r="C250" s="186"/>
      <c r="D250" s="187" t="s">
        <v>487</v>
      </c>
      <c r="E250" s="188" t="s">
        <v>618</v>
      </c>
      <c r="F250" s="189">
        <v>785</v>
      </c>
      <c r="G250" s="188"/>
      <c r="H250" s="188">
        <v>930</v>
      </c>
      <c r="I250" s="190">
        <v>920</v>
      </c>
      <c r="J250" s="191" t="s">
        <v>734</v>
      </c>
      <c r="K250" s="192">
        <f>H250-F250</f>
        <v>145</v>
      </c>
      <c r="L250" s="193">
        <f>K250/F250</f>
        <v>0.18471337579617833</v>
      </c>
      <c r="M250" s="188" t="s">
        <v>587</v>
      </c>
      <c r="N250" s="194">
        <v>42976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5">
        <v>87</v>
      </c>
      <c r="B251" s="196">
        <v>42831</v>
      </c>
      <c r="C251" s="196"/>
      <c r="D251" s="197" t="s">
        <v>735</v>
      </c>
      <c r="E251" s="198" t="s">
        <v>618</v>
      </c>
      <c r="F251" s="199">
        <v>40</v>
      </c>
      <c r="G251" s="199"/>
      <c r="H251" s="200">
        <v>13.1</v>
      </c>
      <c r="I251" s="200">
        <v>60</v>
      </c>
      <c r="J251" s="201" t="s">
        <v>736</v>
      </c>
      <c r="K251" s="202">
        <v>-26.9</v>
      </c>
      <c r="L251" s="203">
        <v>-0.67249999999999999</v>
      </c>
      <c r="M251" s="199" t="s">
        <v>599</v>
      </c>
      <c r="N251" s="196">
        <v>43138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88</v>
      </c>
      <c r="B252" s="186">
        <v>42837</v>
      </c>
      <c r="C252" s="186"/>
      <c r="D252" s="187" t="s">
        <v>93</v>
      </c>
      <c r="E252" s="188" t="s">
        <v>618</v>
      </c>
      <c r="F252" s="189">
        <v>289.5</v>
      </c>
      <c r="G252" s="188"/>
      <c r="H252" s="188">
        <v>354</v>
      </c>
      <c r="I252" s="190">
        <v>360</v>
      </c>
      <c r="J252" s="191" t="s">
        <v>737</v>
      </c>
      <c r="K252" s="192">
        <f t="shared" ref="K252:K260" si="165">H252-F252</f>
        <v>64.5</v>
      </c>
      <c r="L252" s="193">
        <f t="shared" ref="L252:L260" si="166">K252/F252</f>
        <v>0.22279792746113988</v>
      </c>
      <c r="M252" s="188" t="s">
        <v>587</v>
      </c>
      <c r="N252" s="194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89</v>
      </c>
      <c r="B253" s="186">
        <v>42845</v>
      </c>
      <c r="C253" s="186"/>
      <c r="D253" s="187" t="s">
        <v>426</v>
      </c>
      <c r="E253" s="188" t="s">
        <v>618</v>
      </c>
      <c r="F253" s="189">
        <v>700</v>
      </c>
      <c r="G253" s="188"/>
      <c r="H253" s="188">
        <v>840</v>
      </c>
      <c r="I253" s="190">
        <v>840</v>
      </c>
      <c r="J253" s="191" t="s">
        <v>738</v>
      </c>
      <c r="K253" s="192">
        <f t="shared" si="165"/>
        <v>140</v>
      </c>
      <c r="L253" s="193">
        <f t="shared" si="166"/>
        <v>0.2</v>
      </c>
      <c r="M253" s="188" t="s">
        <v>587</v>
      </c>
      <c r="N253" s="194">
        <v>42893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90</v>
      </c>
      <c r="B254" s="186">
        <v>42887</v>
      </c>
      <c r="C254" s="186"/>
      <c r="D254" s="187" t="s">
        <v>739</v>
      </c>
      <c r="E254" s="188" t="s">
        <v>618</v>
      </c>
      <c r="F254" s="189">
        <v>130</v>
      </c>
      <c r="G254" s="188"/>
      <c r="H254" s="188">
        <v>144.25</v>
      </c>
      <c r="I254" s="190">
        <v>170</v>
      </c>
      <c r="J254" s="191" t="s">
        <v>740</v>
      </c>
      <c r="K254" s="192">
        <f t="shared" si="165"/>
        <v>14.25</v>
      </c>
      <c r="L254" s="193">
        <f t="shared" si="166"/>
        <v>0.10961538461538461</v>
      </c>
      <c r="M254" s="188" t="s">
        <v>587</v>
      </c>
      <c r="N254" s="194">
        <v>43675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91</v>
      </c>
      <c r="B255" s="186">
        <v>42901</v>
      </c>
      <c r="C255" s="186"/>
      <c r="D255" s="187" t="s">
        <v>741</v>
      </c>
      <c r="E255" s="188" t="s">
        <v>618</v>
      </c>
      <c r="F255" s="189">
        <v>214.5</v>
      </c>
      <c r="G255" s="188"/>
      <c r="H255" s="188">
        <v>262</v>
      </c>
      <c r="I255" s="190">
        <v>262</v>
      </c>
      <c r="J255" s="191" t="s">
        <v>742</v>
      </c>
      <c r="K255" s="192">
        <f t="shared" si="165"/>
        <v>47.5</v>
      </c>
      <c r="L255" s="193">
        <f t="shared" si="166"/>
        <v>0.22144522144522144</v>
      </c>
      <c r="M255" s="188" t="s">
        <v>587</v>
      </c>
      <c r="N255" s="194">
        <v>42977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92</v>
      </c>
      <c r="B256" s="217">
        <v>42933</v>
      </c>
      <c r="C256" s="217"/>
      <c r="D256" s="218" t="s">
        <v>743</v>
      </c>
      <c r="E256" s="219" t="s">
        <v>618</v>
      </c>
      <c r="F256" s="220">
        <v>370</v>
      </c>
      <c r="G256" s="219"/>
      <c r="H256" s="219">
        <v>447.5</v>
      </c>
      <c r="I256" s="221">
        <v>450</v>
      </c>
      <c r="J256" s="222" t="s">
        <v>676</v>
      </c>
      <c r="K256" s="192">
        <f t="shared" si="165"/>
        <v>77.5</v>
      </c>
      <c r="L256" s="223">
        <f t="shared" si="166"/>
        <v>0.20945945945945946</v>
      </c>
      <c r="M256" s="219" t="s">
        <v>587</v>
      </c>
      <c r="N256" s="224">
        <v>43035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93</v>
      </c>
      <c r="B257" s="217">
        <v>42943</v>
      </c>
      <c r="C257" s="217"/>
      <c r="D257" s="218" t="s">
        <v>183</v>
      </c>
      <c r="E257" s="219" t="s">
        <v>618</v>
      </c>
      <c r="F257" s="220">
        <v>657.5</v>
      </c>
      <c r="G257" s="219"/>
      <c r="H257" s="219">
        <v>825</v>
      </c>
      <c r="I257" s="221">
        <v>820</v>
      </c>
      <c r="J257" s="222" t="s">
        <v>676</v>
      </c>
      <c r="K257" s="192">
        <f t="shared" si="165"/>
        <v>167.5</v>
      </c>
      <c r="L257" s="223">
        <f t="shared" si="166"/>
        <v>0.25475285171102663</v>
      </c>
      <c r="M257" s="219" t="s">
        <v>587</v>
      </c>
      <c r="N257" s="224">
        <v>43090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94</v>
      </c>
      <c r="B258" s="186">
        <v>42964</v>
      </c>
      <c r="C258" s="186"/>
      <c r="D258" s="187" t="s">
        <v>361</v>
      </c>
      <c r="E258" s="188" t="s">
        <v>618</v>
      </c>
      <c r="F258" s="189">
        <v>605</v>
      </c>
      <c r="G258" s="188"/>
      <c r="H258" s="188">
        <v>750</v>
      </c>
      <c r="I258" s="190">
        <v>750</v>
      </c>
      <c r="J258" s="191" t="s">
        <v>734</v>
      </c>
      <c r="K258" s="192">
        <f t="shared" si="165"/>
        <v>145</v>
      </c>
      <c r="L258" s="193">
        <f t="shared" si="166"/>
        <v>0.23966942148760331</v>
      </c>
      <c r="M258" s="188" t="s">
        <v>587</v>
      </c>
      <c r="N258" s="194">
        <v>43027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5">
        <v>95</v>
      </c>
      <c r="B259" s="196">
        <v>42979</v>
      </c>
      <c r="C259" s="196"/>
      <c r="D259" s="204" t="s">
        <v>744</v>
      </c>
      <c r="E259" s="199" t="s">
        <v>618</v>
      </c>
      <c r="F259" s="199">
        <v>255</v>
      </c>
      <c r="G259" s="200"/>
      <c r="H259" s="200">
        <v>217.25</v>
      </c>
      <c r="I259" s="200">
        <v>320</v>
      </c>
      <c r="J259" s="201" t="s">
        <v>745</v>
      </c>
      <c r="K259" s="202">
        <f t="shared" si="165"/>
        <v>-37.75</v>
      </c>
      <c r="L259" s="205">
        <f t="shared" si="166"/>
        <v>-0.14803921568627451</v>
      </c>
      <c r="M259" s="199" t="s">
        <v>599</v>
      </c>
      <c r="N259" s="196">
        <v>43661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96</v>
      </c>
      <c r="B260" s="186">
        <v>42997</v>
      </c>
      <c r="C260" s="186"/>
      <c r="D260" s="187" t="s">
        <v>746</v>
      </c>
      <c r="E260" s="188" t="s">
        <v>618</v>
      </c>
      <c r="F260" s="189">
        <v>215</v>
      </c>
      <c r="G260" s="188"/>
      <c r="H260" s="188">
        <v>258</v>
      </c>
      <c r="I260" s="190">
        <v>258</v>
      </c>
      <c r="J260" s="191" t="s">
        <v>676</v>
      </c>
      <c r="K260" s="192">
        <f t="shared" si="165"/>
        <v>43</v>
      </c>
      <c r="L260" s="193">
        <f t="shared" si="166"/>
        <v>0.2</v>
      </c>
      <c r="M260" s="188" t="s">
        <v>587</v>
      </c>
      <c r="N260" s="194">
        <v>43040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97</v>
      </c>
      <c r="B261" s="186">
        <v>42997</v>
      </c>
      <c r="C261" s="186"/>
      <c r="D261" s="187" t="s">
        <v>746</v>
      </c>
      <c r="E261" s="188" t="s">
        <v>618</v>
      </c>
      <c r="F261" s="189">
        <v>215</v>
      </c>
      <c r="G261" s="188"/>
      <c r="H261" s="188">
        <v>258</v>
      </c>
      <c r="I261" s="190">
        <v>258</v>
      </c>
      <c r="J261" s="222" t="s">
        <v>676</v>
      </c>
      <c r="K261" s="192">
        <v>43</v>
      </c>
      <c r="L261" s="193">
        <v>0.2</v>
      </c>
      <c r="M261" s="188" t="s">
        <v>587</v>
      </c>
      <c r="N261" s="194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98</v>
      </c>
      <c r="B262" s="217">
        <v>42998</v>
      </c>
      <c r="C262" s="217"/>
      <c r="D262" s="218" t="s">
        <v>747</v>
      </c>
      <c r="E262" s="219" t="s">
        <v>618</v>
      </c>
      <c r="F262" s="189">
        <v>75</v>
      </c>
      <c r="G262" s="219"/>
      <c r="H262" s="219">
        <v>90</v>
      </c>
      <c r="I262" s="221">
        <v>90</v>
      </c>
      <c r="J262" s="191" t="s">
        <v>748</v>
      </c>
      <c r="K262" s="192">
        <f t="shared" ref="K262:K267" si="167">H262-F262</f>
        <v>15</v>
      </c>
      <c r="L262" s="193">
        <f t="shared" ref="L262:L267" si="168">K262/F262</f>
        <v>0.2</v>
      </c>
      <c r="M262" s="188" t="s">
        <v>587</v>
      </c>
      <c r="N262" s="194">
        <v>43019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99</v>
      </c>
      <c r="B263" s="217">
        <v>43011</v>
      </c>
      <c r="C263" s="217"/>
      <c r="D263" s="218" t="s">
        <v>601</v>
      </c>
      <c r="E263" s="219" t="s">
        <v>618</v>
      </c>
      <c r="F263" s="220">
        <v>315</v>
      </c>
      <c r="G263" s="219"/>
      <c r="H263" s="219">
        <v>392</v>
      </c>
      <c r="I263" s="221">
        <v>384</v>
      </c>
      <c r="J263" s="222" t="s">
        <v>749</v>
      </c>
      <c r="K263" s="192">
        <f t="shared" si="167"/>
        <v>77</v>
      </c>
      <c r="L263" s="223">
        <f t="shared" si="168"/>
        <v>0.24444444444444444</v>
      </c>
      <c r="M263" s="219" t="s">
        <v>587</v>
      </c>
      <c r="N263" s="224">
        <v>43017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100</v>
      </c>
      <c r="B264" s="217">
        <v>43013</v>
      </c>
      <c r="C264" s="217"/>
      <c r="D264" s="218" t="s">
        <v>461</v>
      </c>
      <c r="E264" s="219" t="s">
        <v>618</v>
      </c>
      <c r="F264" s="220">
        <v>145</v>
      </c>
      <c r="G264" s="219"/>
      <c r="H264" s="219">
        <v>179</v>
      </c>
      <c r="I264" s="221">
        <v>180</v>
      </c>
      <c r="J264" s="222" t="s">
        <v>750</v>
      </c>
      <c r="K264" s="192">
        <f t="shared" si="167"/>
        <v>34</v>
      </c>
      <c r="L264" s="223">
        <f t="shared" si="168"/>
        <v>0.23448275862068965</v>
      </c>
      <c r="M264" s="219" t="s">
        <v>587</v>
      </c>
      <c r="N264" s="224">
        <v>43025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101</v>
      </c>
      <c r="B265" s="217">
        <v>43014</v>
      </c>
      <c r="C265" s="217"/>
      <c r="D265" s="218" t="s">
        <v>335</v>
      </c>
      <c r="E265" s="219" t="s">
        <v>618</v>
      </c>
      <c r="F265" s="220">
        <v>256</v>
      </c>
      <c r="G265" s="219"/>
      <c r="H265" s="219">
        <v>323</v>
      </c>
      <c r="I265" s="221">
        <v>320</v>
      </c>
      <c r="J265" s="222" t="s">
        <v>676</v>
      </c>
      <c r="K265" s="192">
        <f t="shared" si="167"/>
        <v>67</v>
      </c>
      <c r="L265" s="223">
        <f t="shared" si="168"/>
        <v>0.26171875</v>
      </c>
      <c r="M265" s="219" t="s">
        <v>587</v>
      </c>
      <c r="N265" s="224">
        <v>43067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102</v>
      </c>
      <c r="B266" s="217">
        <v>43017</v>
      </c>
      <c r="C266" s="217"/>
      <c r="D266" s="218" t="s">
        <v>351</v>
      </c>
      <c r="E266" s="219" t="s">
        <v>618</v>
      </c>
      <c r="F266" s="220">
        <v>137.5</v>
      </c>
      <c r="G266" s="219"/>
      <c r="H266" s="219">
        <v>184</v>
      </c>
      <c r="I266" s="221">
        <v>183</v>
      </c>
      <c r="J266" s="222" t="s">
        <v>751</v>
      </c>
      <c r="K266" s="192">
        <f t="shared" si="167"/>
        <v>46.5</v>
      </c>
      <c r="L266" s="223">
        <f t="shared" si="168"/>
        <v>0.33818181818181819</v>
      </c>
      <c r="M266" s="219" t="s">
        <v>587</v>
      </c>
      <c r="N266" s="224">
        <v>43108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103</v>
      </c>
      <c r="B267" s="217">
        <v>43018</v>
      </c>
      <c r="C267" s="217"/>
      <c r="D267" s="218" t="s">
        <v>752</v>
      </c>
      <c r="E267" s="219" t="s">
        <v>618</v>
      </c>
      <c r="F267" s="220">
        <v>125.5</v>
      </c>
      <c r="G267" s="219"/>
      <c r="H267" s="219">
        <v>158</v>
      </c>
      <c r="I267" s="221">
        <v>155</v>
      </c>
      <c r="J267" s="222" t="s">
        <v>753</v>
      </c>
      <c r="K267" s="192">
        <f t="shared" si="167"/>
        <v>32.5</v>
      </c>
      <c r="L267" s="223">
        <f t="shared" si="168"/>
        <v>0.25896414342629481</v>
      </c>
      <c r="M267" s="219" t="s">
        <v>587</v>
      </c>
      <c r="N267" s="224">
        <v>43067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104</v>
      </c>
      <c r="B268" s="217">
        <v>43018</v>
      </c>
      <c r="C268" s="217"/>
      <c r="D268" s="218" t="s">
        <v>754</v>
      </c>
      <c r="E268" s="219" t="s">
        <v>618</v>
      </c>
      <c r="F268" s="220">
        <v>895</v>
      </c>
      <c r="G268" s="219"/>
      <c r="H268" s="219">
        <v>1122.5</v>
      </c>
      <c r="I268" s="221">
        <v>1078</v>
      </c>
      <c r="J268" s="222" t="s">
        <v>755</v>
      </c>
      <c r="K268" s="192">
        <v>227.5</v>
      </c>
      <c r="L268" s="223">
        <v>0.25418994413407803</v>
      </c>
      <c r="M268" s="219" t="s">
        <v>587</v>
      </c>
      <c r="N268" s="224">
        <v>43117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105</v>
      </c>
      <c r="B269" s="217">
        <v>43020</v>
      </c>
      <c r="C269" s="217"/>
      <c r="D269" s="218" t="s">
        <v>344</v>
      </c>
      <c r="E269" s="219" t="s">
        <v>618</v>
      </c>
      <c r="F269" s="220">
        <v>525</v>
      </c>
      <c r="G269" s="219"/>
      <c r="H269" s="219">
        <v>629</v>
      </c>
      <c r="I269" s="221">
        <v>629</v>
      </c>
      <c r="J269" s="222" t="s">
        <v>676</v>
      </c>
      <c r="K269" s="192">
        <v>104</v>
      </c>
      <c r="L269" s="223">
        <v>0.19809523809523799</v>
      </c>
      <c r="M269" s="219" t="s">
        <v>587</v>
      </c>
      <c r="N269" s="224">
        <v>43119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106</v>
      </c>
      <c r="B270" s="217">
        <v>43046</v>
      </c>
      <c r="C270" s="217"/>
      <c r="D270" s="218" t="s">
        <v>386</v>
      </c>
      <c r="E270" s="219" t="s">
        <v>618</v>
      </c>
      <c r="F270" s="220">
        <v>740</v>
      </c>
      <c r="G270" s="219"/>
      <c r="H270" s="219">
        <v>892.5</v>
      </c>
      <c r="I270" s="221">
        <v>900</v>
      </c>
      <c r="J270" s="222" t="s">
        <v>756</v>
      </c>
      <c r="K270" s="192">
        <f>H270-F270</f>
        <v>152.5</v>
      </c>
      <c r="L270" s="223">
        <f>K270/F270</f>
        <v>0.20608108108108109</v>
      </c>
      <c r="M270" s="219" t="s">
        <v>587</v>
      </c>
      <c r="N270" s="224">
        <v>43052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107</v>
      </c>
      <c r="B271" s="186">
        <v>43073</v>
      </c>
      <c r="C271" s="186"/>
      <c r="D271" s="187" t="s">
        <v>757</v>
      </c>
      <c r="E271" s="188" t="s">
        <v>618</v>
      </c>
      <c r="F271" s="189">
        <v>118.5</v>
      </c>
      <c r="G271" s="188"/>
      <c r="H271" s="188">
        <v>143.5</v>
      </c>
      <c r="I271" s="190">
        <v>145</v>
      </c>
      <c r="J271" s="191" t="s">
        <v>608</v>
      </c>
      <c r="K271" s="192">
        <f>H271-F271</f>
        <v>25</v>
      </c>
      <c r="L271" s="193">
        <f>K271/F271</f>
        <v>0.2109704641350211</v>
      </c>
      <c r="M271" s="188" t="s">
        <v>587</v>
      </c>
      <c r="N271" s="194">
        <v>43097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5">
        <v>108</v>
      </c>
      <c r="B272" s="196">
        <v>43090</v>
      </c>
      <c r="C272" s="196"/>
      <c r="D272" s="197" t="s">
        <v>432</v>
      </c>
      <c r="E272" s="198" t="s">
        <v>618</v>
      </c>
      <c r="F272" s="199">
        <v>715</v>
      </c>
      <c r="G272" s="199"/>
      <c r="H272" s="200">
        <v>500</v>
      </c>
      <c r="I272" s="200">
        <v>872</v>
      </c>
      <c r="J272" s="201" t="s">
        <v>758</v>
      </c>
      <c r="K272" s="202">
        <f>H272-F272</f>
        <v>-215</v>
      </c>
      <c r="L272" s="203">
        <f>K272/F272</f>
        <v>-0.30069930069930068</v>
      </c>
      <c r="M272" s="199" t="s">
        <v>599</v>
      </c>
      <c r="N272" s="196">
        <v>43670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109</v>
      </c>
      <c r="B273" s="186">
        <v>43098</v>
      </c>
      <c r="C273" s="186"/>
      <c r="D273" s="187" t="s">
        <v>601</v>
      </c>
      <c r="E273" s="188" t="s">
        <v>618</v>
      </c>
      <c r="F273" s="189">
        <v>435</v>
      </c>
      <c r="G273" s="188"/>
      <c r="H273" s="188">
        <v>542.5</v>
      </c>
      <c r="I273" s="190">
        <v>539</v>
      </c>
      <c r="J273" s="191" t="s">
        <v>676</v>
      </c>
      <c r="K273" s="192">
        <v>107.5</v>
      </c>
      <c r="L273" s="193">
        <v>0.247126436781609</v>
      </c>
      <c r="M273" s="188" t="s">
        <v>587</v>
      </c>
      <c r="N273" s="194">
        <v>43206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110</v>
      </c>
      <c r="B274" s="186">
        <v>43098</v>
      </c>
      <c r="C274" s="186"/>
      <c r="D274" s="187" t="s">
        <v>559</v>
      </c>
      <c r="E274" s="188" t="s">
        <v>618</v>
      </c>
      <c r="F274" s="189">
        <v>885</v>
      </c>
      <c r="G274" s="188"/>
      <c r="H274" s="188">
        <v>1090</v>
      </c>
      <c r="I274" s="190">
        <v>1084</v>
      </c>
      <c r="J274" s="191" t="s">
        <v>676</v>
      </c>
      <c r="K274" s="192">
        <v>205</v>
      </c>
      <c r="L274" s="193">
        <v>0.23163841807909599</v>
      </c>
      <c r="M274" s="188" t="s">
        <v>587</v>
      </c>
      <c r="N274" s="194">
        <v>43213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5">
        <v>111</v>
      </c>
      <c r="B275" s="226">
        <v>43192</v>
      </c>
      <c r="C275" s="226"/>
      <c r="D275" s="204" t="s">
        <v>759</v>
      </c>
      <c r="E275" s="199" t="s">
        <v>618</v>
      </c>
      <c r="F275" s="227">
        <v>478.5</v>
      </c>
      <c r="G275" s="199"/>
      <c r="H275" s="199">
        <v>442</v>
      </c>
      <c r="I275" s="200">
        <v>613</v>
      </c>
      <c r="J275" s="201" t="s">
        <v>760</v>
      </c>
      <c r="K275" s="202">
        <f>H275-F275</f>
        <v>-36.5</v>
      </c>
      <c r="L275" s="203">
        <f>K275/F275</f>
        <v>-7.6280041797283177E-2</v>
      </c>
      <c r="M275" s="199" t="s">
        <v>599</v>
      </c>
      <c r="N275" s="196">
        <v>43762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5">
        <v>112</v>
      </c>
      <c r="B276" s="196">
        <v>43194</v>
      </c>
      <c r="C276" s="196"/>
      <c r="D276" s="197" t="s">
        <v>761</v>
      </c>
      <c r="E276" s="198" t="s">
        <v>618</v>
      </c>
      <c r="F276" s="199">
        <f>141.5-7.3</f>
        <v>134.19999999999999</v>
      </c>
      <c r="G276" s="199"/>
      <c r="H276" s="200">
        <v>77</v>
      </c>
      <c r="I276" s="200">
        <v>180</v>
      </c>
      <c r="J276" s="201" t="s">
        <v>762</v>
      </c>
      <c r="K276" s="202">
        <f>H276-F276</f>
        <v>-57.199999999999989</v>
      </c>
      <c r="L276" s="203">
        <f>K276/F276</f>
        <v>-0.42622950819672129</v>
      </c>
      <c r="M276" s="199" t="s">
        <v>599</v>
      </c>
      <c r="N276" s="196">
        <v>43522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5">
        <v>113</v>
      </c>
      <c r="B277" s="196">
        <v>43209</v>
      </c>
      <c r="C277" s="196"/>
      <c r="D277" s="197" t="s">
        <v>763</v>
      </c>
      <c r="E277" s="198" t="s">
        <v>618</v>
      </c>
      <c r="F277" s="199">
        <v>430</v>
      </c>
      <c r="G277" s="199"/>
      <c r="H277" s="200">
        <v>220</v>
      </c>
      <c r="I277" s="200">
        <v>537</v>
      </c>
      <c r="J277" s="201" t="s">
        <v>764</v>
      </c>
      <c r="K277" s="202">
        <f>H277-F277</f>
        <v>-210</v>
      </c>
      <c r="L277" s="203">
        <f>K277/F277</f>
        <v>-0.48837209302325579</v>
      </c>
      <c r="M277" s="199" t="s">
        <v>599</v>
      </c>
      <c r="N277" s="196">
        <v>43252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114</v>
      </c>
      <c r="B278" s="217">
        <v>43220</v>
      </c>
      <c r="C278" s="217"/>
      <c r="D278" s="218" t="s">
        <v>387</v>
      </c>
      <c r="E278" s="219" t="s">
        <v>618</v>
      </c>
      <c r="F278" s="219">
        <v>153.5</v>
      </c>
      <c r="G278" s="219"/>
      <c r="H278" s="219">
        <v>196</v>
      </c>
      <c r="I278" s="221">
        <v>196</v>
      </c>
      <c r="J278" s="191" t="s">
        <v>765</v>
      </c>
      <c r="K278" s="192">
        <f>H278-F278</f>
        <v>42.5</v>
      </c>
      <c r="L278" s="193">
        <f>K278/F278</f>
        <v>0.27687296416938112</v>
      </c>
      <c r="M278" s="188" t="s">
        <v>587</v>
      </c>
      <c r="N278" s="194">
        <v>43605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5">
        <v>115</v>
      </c>
      <c r="B279" s="196">
        <v>43306</v>
      </c>
      <c r="C279" s="196"/>
      <c r="D279" s="197" t="s">
        <v>735</v>
      </c>
      <c r="E279" s="198" t="s">
        <v>618</v>
      </c>
      <c r="F279" s="199">
        <v>27.5</v>
      </c>
      <c r="G279" s="199"/>
      <c r="H279" s="200">
        <v>13.1</v>
      </c>
      <c r="I279" s="200">
        <v>60</v>
      </c>
      <c r="J279" s="201" t="s">
        <v>766</v>
      </c>
      <c r="K279" s="202">
        <v>-14.4</v>
      </c>
      <c r="L279" s="203">
        <v>-0.52363636363636401</v>
      </c>
      <c r="M279" s="199" t="s">
        <v>599</v>
      </c>
      <c r="N279" s="196">
        <v>43138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5">
        <v>116</v>
      </c>
      <c r="B280" s="226">
        <v>43318</v>
      </c>
      <c r="C280" s="226"/>
      <c r="D280" s="204" t="s">
        <v>767</v>
      </c>
      <c r="E280" s="199" t="s">
        <v>618</v>
      </c>
      <c r="F280" s="199">
        <v>148.5</v>
      </c>
      <c r="G280" s="199"/>
      <c r="H280" s="199">
        <v>102</v>
      </c>
      <c r="I280" s="200">
        <v>182</v>
      </c>
      <c r="J280" s="201" t="s">
        <v>768</v>
      </c>
      <c r="K280" s="202">
        <f>H280-F280</f>
        <v>-46.5</v>
      </c>
      <c r="L280" s="203">
        <f>K280/F280</f>
        <v>-0.31313131313131315</v>
      </c>
      <c r="M280" s="199" t="s">
        <v>599</v>
      </c>
      <c r="N280" s="196">
        <v>43661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117</v>
      </c>
      <c r="B281" s="186">
        <v>43335</v>
      </c>
      <c r="C281" s="186"/>
      <c r="D281" s="187" t="s">
        <v>769</v>
      </c>
      <c r="E281" s="188" t="s">
        <v>618</v>
      </c>
      <c r="F281" s="219">
        <v>285</v>
      </c>
      <c r="G281" s="188"/>
      <c r="H281" s="188">
        <v>355</v>
      </c>
      <c r="I281" s="190">
        <v>364</v>
      </c>
      <c r="J281" s="191" t="s">
        <v>770</v>
      </c>
      <c r="K281" s="192">
        <v>70</v>
      </c>
      <c r="L281" s="193">
        <v>0.24561403508771901</v>
      </c>
      <c r="M281" s="188" t="s">
        <v>587</v>
      </c>
      <c r="N281" s="194">
        <v>43455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118</v>
      </c>
      <c r="B282" s="186">
        <v>43341</v>
      </c>
      <c r="C282" s="186"/>
      <c r="D282" s="187" t="s">
        <v>375</v>
      </c>
      <c r="E282" s="188" t="s">
        <v>618</v>
      </c>
      <c r="F282" s="219">
        <v>525</v>
      </c>
      <c r="G282" s="188"/>
      <c r="H282" s="188">
        <v>585</v>
      </c>
      <c r="I282" s="190">
        <v>635</v>
      </c>
      <c r="J282" s="191" t="s">
        <v>771</v>
      </c>
      <c r="K282" s="192">
        <f t="shared" ref="K282:K299" si="169">H282-F282</f>
        <v>60</v>
      </c>
      <c r="L282" s="193">
        <f t="shared" ref="L282:L299" si="170">K282/F282</f>
        <v>0.11428571428571428</v>
      </c>
      <c r="M282" s="188" t="s">
        <v>587</v>
      </c>
      <c r="N282" s="194">
        <v>43662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119</v>
      </c>
      <c r="B283" s="186">
        <v>43395</v>
      </c>
      <c r="C283" s="186"/>
      <c r="D283" s="187" t="s">
        <v>361</v>
      </c>
      <c r="E283" s="188" t="s">
        <v>618</v>
      </c>
      <c r="F283" s="219">
        <v>475</v>
      </c>
      <c r="G283" s="188"/>
      <c r="H283" s="188">
        <v>574</v>
      </c>
      <c r="I283" s="190">
        <v>570</v>
      </c>
      <c r="J283" s="191" t="s">
        <v>676</v>
      </c>
      <c r="K283" s="192">
        <f t="shared" si="169"/>
        <v>99</v>
      </c>
      <c r="L283" s="193">
        <f t="shared" si="170"/>
        <v>0.20842105263157895</v>
      </c>
      <c r="M283" s="188" t="s">
        <v>587</v>
      </c>
      <c r="N283" s="194">
        <v>43403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120</v>
      </c>
      <c r="B284" s="217">
        <v>43397</v>
      </c>
      <c r="C284" s="217"/>
      <c r="D284" s="218" t="s">
        <v>382</v>
      </c>
      <c r="E284" s="219" t="s">
        <v>618</v>
      </c>
      <c r="F284" s="219">
        <v>707.5</v>
      </c>
      <c r="G284" s="219"/>
      <c r="H284" s="219">
        <v>872</v>
      </c>
      <c r="I284" s="221">
        <v>872</v>
      </c>
      <c r="J284" s="222" t="s">
        <v>676</v>
      </c>
      <c r="K284" s="192">
        <f t="shared" si="169"/>
        <v>164.5</v>
      </c>
      <c r="L284" s="223">
        <f t="shared" si="170"/>
        <v>0.23250883392226149</v>
      </c>
      <c r="M284" s="219" t="s">
        <v>587</v>
      </c>
      <c r="N284" s="224">
        <v>43482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121</v>
      </c>
      <c r="B285" s="217">
        <v>43398</v>
      </c>
      <c r="C285" s="217"/>
      <c r="D285" s="218" t="s">
        <v>772</v>
      </c>
      <c r="E285" s="219" t="s">
        <v>618</v>
      </c>
      <c r="F285" s="219">
        <v>162</v>
      </c>
      <c r="G285" s="219"/>
      <c r="H285" s="219">
        <v>204</v>
      </c>
      <c r="I285" s="221">
        <v>209</v>
      </c>
      <c r="J285" s="222" t="s">
        <v>773</v>
      </c>
      <c r="K285" s="192">
        <f t="shared" si="169"/>
        <v>42</v>
      </c>
      <c r="L285" s="223">
        <f t="shared" si="170"/>
        <v>0.25925925925925924</v>
      </c>
      <c r="M285" s="219" t="s">
        <v>587</v>
      </c>
      <c r="N285" s="224">
        <v>43539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122</v>
      </c>
      <c r="B286" s="217">
        <v>43399</v>
      </c>
      <c r="C286" s="217"/>
      <c r="D286" s="218" t="s">
        <v>480</v>
      </c>
      <c r="E286" s="219" t="s">
        <v>618</v>
      </c>
      <c r="F286" s="219">
        <v>240</v>
      </c>
      <c r="G286" s="219"/>
      <c r="H286" s="219">
        <v>297</v>
      </c>
      <c r="I286" s="221">
        <v>297</v>
      </c>
      <c r="J286" s="222" t="s">
        <v>676</v>
      </c>
      <c r="K286" s="228">
        <f t="shared" si="169"/>
        <v>57</v>
      </c>
      <c r="L286" s="223">
        <f t="shared" si="170"/>
        <v>0.23749999999999999</v>
      </c>
      <c r="M286" s="219" t="s">
        <v>587</v>
      </c>
      <c r="N286" s="224">
        <v>43417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123</v>
      </c>
      <c r="B287" s="186">
        <v>43439</v>
      </c>
      <c r="C287" s="186"/>
      <c r="D287" s="187" t="s">
        <v>774</v>
      </c>
      <c r="E287" s="188" t="s">
        <v>618</v>
      </c>
      <c r="F287" s="188">
        <v>202.5</v>
      </c>
      <c r="G287" s="188"/>
      <c r="H287" s="188">
        <v>255</v>
      </c>
      <c r="I287" s="190">
        <v>252</v>
      </c>
      <c r="J287" s="191" t="s">
        <v>676</v>
      </c>
      <c r="K287" s="192">
        <f t="shared" si="169"/>
        <v>52.5</v>
      </c>
      <c r="L287" s="193">
        <f t="shared" si="170"/>
        <v>0.25925925925925924</v>
      </c>
      <c r="M287" s="188" t="s">
        <v>587</v>
      </c>
      <c r="N287" s="194">
        <v>43542</v>
      </c>
      <c r="O287" s="1"/>
      <c r="P287" s="1"/>
      <c r="Q287" s="1"/>
      <c r="R287" s="6" t="s">
        <v>775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124</v>
      </c>
      <c r="B288" s="217">
        <v>43465</v>
      </c>
      <c r="C288" s="186"/>
      <c r="D288" s="218" t="s">
        <v>414</v>
      </c>
      <c r="E288" s="219" t="s">
        <v>618</v>
      </c>
      <c r="F288" s="219">
        <v>710</v>
      </c>
      <c r="G288" s="219"/>
      <c r="H288" s="219">
        <v>866</v>
      </c>
      <c r="I288" s="221">
        <v>866</v>
      </c>
      <c r="J288" s="222" t="s">
        <v>676</v>
      </c>
      <c r="K288" s="192">
        <f t="shared" si="169"/>
        <v>156</v>
      </c>
      <c r="L288" s="193">
        <f t="shared" si="170"/>
        <v>0.21971830985915494</v>
      </c>
      <c r="M288" s="188" t="s">
        <v>587</v>
      </c>
      <c r="N288" s="194">
        <v>43553</v>
      </c>
      <c r="O288" s="1"/>
      <c r="P288" s="1"/>
      <c r="Q288" s="1"/>
      <c r="R288" s="6" t="s">
        <v>775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125</v>
      </c>
      <c r="B289" s="217">
        <v>43522</v>
      </c>
      <c r="C289" s="217"/>
      <c r="D289" s="218" t="s">
        <v>152</v>
      </c>
      <c r="E289" s="219" t="s">
        <v>618</v>
      </c>
      <c r="F289" s="219">
        <v>337.25</v>
      </c>
      <c r="G289" s="219"/>
      <c r="H289" s="219">
        <v>398.5</v>
      </c>
      <c r="I289" s="221">
        <v>411</v>
      </c>
      <c r="J289" s="191" t="s">
        <v>776</v>
      </c>
      <c r="K289" s="192">
        <f t="shared" si="169"/>
        <v>61.25</v>
      </c>
      <c r="L289" s="193">
        <f t="shared" si="170"/>
        <v>0.1816160118606375</v>
      </c>
      <c r="M289" s="188" t="s">
        <v>587</v>
      </c>
      <c r="N289" s="194">
        <v>43760</v>
      </c>
      <c r="O289" s="1"/>
      <c r="P289" s="1"/>
      <c r="Q289" s="1"/>
      <c r="R289" s="6" t="s">
        <v>775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126</v>
      </c>
      <c r="B290" s="230">
        <v>43559</v>
      </c>
      <c r="C290" s="230"/>
      <c r="D290" s="231" t="s">
        <v>777</v>
      </c>
      <c r="E290" s="232" t="s">
        <v>618</v>
      </c>
      <c r="F290" s="232">
        <v>130</v>
      </c>
      <c r="G290" s="232"/>
      <c r="H290" s="232">
        <v>65</v>
      </c>
      <c r="I290" s="233">
        <v>158</v>
      </c>
      <c r="J290" s="201" t="s">
        <v>778</v>
      </c>
      <c r="K290" s="202">
        <f t="shared" si="169"/>
        <v>-65</v>
      </c>
      <c r="L290" s="203">
        <f t="shared" si="170"/>
        <v>-0.5</v>
      </c>
      <c r="M290" s="199" t="s">
        <v>599</v>
      </c>
      <c r="N290" s="196">
        <v>43726</v>
      </c>
      <c r="O290" s="1"/>
      <c r="P290" s="1"/>
      <c r="Q290" s="1"/>
      <c r="R290" s="6" t="s">
        <v>779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127</v>
      </c>
      <c r="B291" s="217">
        <v>43017</v>
      </c>
      <c r="C291" s="217"/>
      <c r="D291" s="218" t="s">
        <v>185</v>
      </c>
      <c r="E291" s="219" t="s">
        <v>618</v>
      </c>
      <c r="F291" s="219">
        <v>141.5</v>
      </c>
      <c r="G291" s="219"/>
      <c r="H291" s="219">
        <v>183.5</v>
      </c>
      <c r="I291" s="221">
        <v>210</v>
      </c>
      <c r="J291" s="191" t="s">
        <v>773</v>
      </c>
      <c r="K291" s="192">
        <f t="shared" si="169"/>
        <v>42</v>
      </c>
      <c r="L291" s="193">
        <f t="shared" si="170"/>
        <v>0.29681978798586572</v>
      </c>
      <c r="M291" s="188" t="s">
        <v>587</v>
      </c>
      <c r="N291" s="194">
        <v>43042</v>
      </c>
      <c r="O291" s="1"/>
      <c r="P291" s="1"/>
      <c r="Q291" s="1"/>
      <c r="R291" s="6" t="s">
        <v>779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128</v>
      </c>
      <c r="B292" s="230">
        <v>43074</v>
      </c>
      <c r="C292" s="230"/>
      <c r="D292" s="231" t="s">
        <v>780</v>
      </c>
      <c r="E292" s="232" t="s">
        <v>618</v>
      </c>
      <c r="F292" s="227">
        <v>172</v>
      </c>
      <c r="G292" s="232"/>
      <c r="H292" s="232">
        <v>155.25</v>
      </c>
      <c r="I292" s="233">
        <v>230</v>
      </c>
      <c r="J292" s="201" t="s">
        <v>781</v>
      </c>
      <c r="K292" s="202">
        <f t="shared" si="169"/>
        <v>-16.75</v>
      </c>
      <c r="L292" s="203">
        <f t="shared" si="170"/>
        <v>-9.7383720930232565E-2</v>
      </c>
      <c r="M292" s="199" t="s">
        <v>599</v>
      </c>
      <c r="N292" s="196">
        <v>43787</v>
      </c>
      <c r="O292" s="1"/>
      <c r="P292" s="1"/>
      <c r="Q292" s="1"/>
      <c r="R292" s="6" t="s">
        <v>779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129</v>
      </c>
      <c r="B293" s="217">
        <v>43398</v>
      </c>
      <c r="C293" s="217"/>
      <c r="D293" s="218" t="s">
        <v>107</v>
      </c>
      <c r="E293" s="219" t="s">
        <v>618</v>
      </c>
      <c r="F293" s="219">
        <v>698.5</v>
      </c>
      <c r="G293" s="219"/>
      <c r="H293" s="219">
        <v>890</v>
      </c>
      <c r="I293" s="221">
        <v>890</v>
      </c>
      <c r="J293" s="191" t="s">
        <v>849</v>
      </c>
      <c r="K293" s="192">
        <f t="shared" si="169"/>
        <v>191.5</v>
      </c>
      <c r="L293" s="193">
        <f t="shared" si="170"/>
        <v>0.27415891195418757</v>
      </c>
      <c r="M293" s="188" t="s">
        <v>587</v>
      </c>
      <c r="N293" s="194">
        <v>44328</v>
      </c>
      <c r="O293" s="1"/>
      <c r="P293" s="1"/>
      <c r="Q293" s="1"/>
      <c r="R293" s="6" t="s">
        <v>775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130</v>
      </c>
      <c r="B294" s="217">
        <v>42877</v>
      </c>
      <c r="C294" s="217"/>
      <c r="D294" s="218" t="s">
        <v>374</v>
      </c>
      <c r="E294" s="219" t="s">
        <v>618</v>
      </c>
      <c r="F294" s="219">
        <v>127.6</v>
      </c>
      <c r="G294" s="219"/>
      <c r="H294" s="219">
        <v>138</v>
      </c>
      <c r="I294" s="221">
        <v>190</v>
      </c>
      <c r="J294" s="191" t="s">
        <v>782</v>
      </c>
      <c r="K294" s="192">
        <f t="shared" si="169"/>
        <v>10.400000000000006</v>
      </c>
      <c r="L294" s="193">
        <f t="shared" si="170"/>
        <v>8.1504702194357417E-2</v>
      </c>
      <c r="M294" s="188" t="s">
        <v>587</v>
      </c>
      <c r="N294" s="194">
        <v>43774</v>
      </c>
      <c r="O294" s="1"/>
      <c r="P294" s="1"/>
      <c r="Q294" s="1"/>
      <c r="R294" s="6" t="s">
        <v>779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131</v>
      </c>
      <c r="B295" s="217">
        <v>43158</v>
      </c>
      <c r="C295" s="217"/>
      <c r="D295" s="218" t="s">
        <v>783</v>
      </c>
      <c r="E295" s="219" t="s">
        <v>618</v>
      </c>
      <c r="F295" s="219">
        <v>317</v>
      </c>
      <c r="G295" s="219"/>
      <c r="H295" s="219">
        <v>382.5</v>
      </c>
      <c r="I295" s="221">
        <v>398</v>
      </c>
      <c r="J295" s="191" t="s">
        <v>784</v>
      </c>
      <c r="K295" s="192">
        <f t="shared" si="169"/>
        <v>65.5</v>
      </c>
      <c r="L295" s="193">
        <f t="shared" si="170"/>
        <v>0.20662460567823343</v>
      </c>
      <c r="M295" s="188" t="s">
        <v>587</v>
      </c>
      <c r="N295" s="194">
        <v>44238</v>
      </c>
      <c r="O295" s="1"/>
      <c r="P295" s="1"/>
      <c r="Q295" s="1"/>
      <c r="R295" s="6" t="s">
        <v>779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132</v>
      </c>
      <c r="B296" s="230">
        <v>43164</v>
      </c>
      <c r="C296" s="230"/>
      <c r="D296" s="231" t="s">
        <v>144</v>
      </c>
      <c r="E296" s="232" t="s">
        <v>618</v>
      </c>
      <c r="F296" s="227">
        <f>510-14.4</f>
        <v>495.6</v>
      </c>
      <c r="G296" s="232"/>
      <c r="H296" s="232">
        <v>350</v>
      </c>
      <c r="I296" s="233">
        <v>672</v>
      </c>
      <c r="J296" s="201" t="s">
        <v>785</v>
      </c>
      <c r="K296" s="202">
        <f t="shared" si="169"/>
        <v>-145.60000000000002</v>
      </c>
      <c r="L296" s="203">
        <f t="shared" si="170"/>
        <v>-0.29378531073446329</v>
      </c>
      <c r="M296" s="199" t="s">
        <v>599</v>
      </c>
      <c r="N296" s="196">
        <v>43887</v>
      </c>
      <c r="O296" s="1"/>
      <c r="P296" s="1"/>
      <c r="Q296" s="1"/>
      <c r="R296" s="6" t="s">
        <v>775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9">
        <v>133</v>
      </c>
      <c r="B297" s="230">
        <v>43237</v>
      </c>
      <c r="C297" s="230"/>
      <c r="D297" s="231" t="s">
        <v>472</v>
      </c>
      <c r="E297" s="232" t="s">
        <v>618</v>
      </c>
      <c r="F297" s="227">
        <v>230.3</v>
      </c>
      <c r="G297" s="232"/>
      <c r="H297" s="232">
        <v>102.5</v>
      </c>
      <c r="I297" s="233">
        <v>348</v>
      </c>
      <c r="J297" s="201" t="s">
        <v>786</v>
      </c>
      <c r="K297" s="202">
        <f t="shared" si="169"/>
        <v>-127.80000000000001</v>
      </c>
      <c r="L297" s="203">
        <f t="shared" si="170"/>
        <v>-0.55492835432045162</v>
      </c>
      <c r="M297" s="199" t="s">
        <v>599</v>
      </c>
      <c r="N297" s="196">
        <v>43896</v>
      </c>
      <c r="O297" s="1"/>
      <c r="P297" s="1"/>
      <c r="Q297" s="1"/>
      <c r="R297" s="6" t="s">
        <v>775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134</v>
      </c>
      <c r="B298" s="217">
        <v>43258</v>
      </c>
      <c r="C298" s="217"/>
      <c r="D298" s="218" t="s">
        <v>437</v>
      </c>
      <c r="E298" s="219" t="s">
        <v>618</v>
      </c>
      <c r="F298" s="219">
        <f>342.5-5.1</f>
        <v>337.4</v>
      </c>
      <c r="G298" s="219"/>
      <c r="H298" s="219">
        <v>412.5</v>
      </c>
      <c r="I298" s="221">
        <v>439</v>
      </c>
      <c r="J298" s="191" t="s">
        <v>787</v>
      </c>
      <c r="K298" s="192">
        <f t="shared" si="169"/>
        <v>75.100000000000023</v>
      </c>
      <c r="L298" s="193">
        <f t="shared" si="170"/>
        <v>0.22258446947243635</v>
      </c>
      <c r="M298" s="188" t="s">
        <v>587</v>
      </c>
      <c r="N298" s="194">
        <v>44230</v>
      </c>
      <c r="O298" s="1"/>
      <c r="P298" s="1"/>
      <c r="Q298" s="1"/>
      <c r="R298" s="6" t="s">
        <v>779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0">
        <v>135</v>
      </c>
      <c r="B299" s="209">
        <v>43285</v>
      </c>
      <c r="C299" s="209"/>
      <c r="D299" s="210" t="s">
        <v>55</v>
      </c>
      <c r="E299" s="211" t="s">
        <v>618</v>
      </c>
      <c r="F299" s="211">
        <f>127.5-5.53</f>
        <v>121.97</v>
      </c>
      <c r="G299" s="212"/>
      <c r="H299" s="212">
        <v>122.5</v>
      </c>
      <c r="I299" s="212">
        <v>170</v>
      </c>
      <c r="J299" s="213" t="s">
        <v>816</v>
      </c>
      <c r="K299" s="214">
        <f t="shared" si="169"/>
        <v>0.53000000000000114</v>
      </c>
      <c r="L299" s="215">
        <f t="shared" si="170"/>
        <v>4.3453308190538747E-3</v>
      </c>
      <c r="M299" s="211" t="s">
        <v>709</v>
      </c>
      <c r="N299" s="209">
        <v>44431</v>
      </c>
      <c r="O299" s="1"/>
      <c r="P299" s="1"/>
      <c r="Q299" s="1"/>
      <c r="R299" s="6" t="s">
        <v>775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9">
        <v>136</v>
      </c>
      <c r="B300" s="230">
        <v>43294</v>
      </c>
      <c r="C300" s="230"/>
      <c r="D300" s="231" t="s">
        <v>363</v>
      </c>
      <c r="E300" s="232" t="s">
        <v>618</v>
      </c>
      <c r="F300" s="227">
        <v>46.5</v>
      </c>
      <c r="G300" s="232"/>
      <c r="H300" s="232">
        <v>17</v>
      </c>
      <c r="I300" s="233">
        <v>59</v>
      </c>
      <c r="J300" s="201" t="s">
        <v>788</v>
      </c>
      <c r="K300" s="202">
        <f t="shared" ref="K300:K308" si="171">H300-F300</f>
        <v>-29.5</v>
      </c>
      <c r="L300" s="203">
        <f t="shared" ref="L300:L308" si="172">K300/F300</f>
        <v>-0.63440860215053763</v>
      </c>
      <c r="M300" s="199" t="s">
        <v>599</v>
      </c>
      <c r="N300" s="196">
        <v>43887</v>
      </c>
      <c r="O300" s="1"/>
      <c r="P300" s="1"/>
      <c r="Q300" s="1"/>
      <c r="R300" s="6" t="s">
        <v>775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137</v>
      </c>
      <c r="B301" s="217">
        <v>43396</v>
      </c>
      <c r="C301" s="217"/>
      <c r="D301" s="218" t="s">
        <v>416</v>
      </c>
      <c r="E301" s="219" t="s">
        <v>618</v>
      </c>
      <c r="F301" s="219">
        <v>156.5</v>
      </c>
      <c r="G301" s="219"/>
      <c r="H301" s="219">
        <v>207.5</v>
      </c>
      <c r="I301" s="221">
        <v>191</v>
      </c>
      <c r="J301" s="191" t="s">
        <v>676</v>
      </c>
      <c r="K301" s="192">
        <f t="shared" si="171"/>
        <v>51</v>
      </c>
      <c r="L301" s="193">
        <f t="shared" si="172"/>
        <v>0.32587859424920129</v>
      </c>
      <c r="M301" s="188" t="s">
        <v>587</v>
      </c>
      <c r="N301" s="194">
        <v>44369</v>
      </c>
      <c r="O301" s="1"/>
      <c r="P301" s="1"/>
      <c r="Q301" s="1"/>
      <c r="R301" s="6" t="s">
        <v>775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138</v>
      </c>
      <c r="B302" s="217">
        <v>43439</v>
      </c>
      <c r="C302" s="217"/>
      <c r="D302" s="218" t="s">
        <v>325</v>
      </c>
      <c r="E302" s="219" t="s">
        <v>618</v>
      </c>
      <c r="F302" s="219">
        <v>259.5</v>
      </c>
      <c r="G302" s="219"/>
      <c r="H302" s="219">
        <v>320</v>
      </c>
      <c r="I302" s="221">
        <v>320</v>
      </c>
      <c r="J302" s="191" t="s">
        <v>676</v>
      </c>
      <c r="K302" s="192">
        <f t="shared" si="171"/>
        <v>60.5</v>
      </c>
      <c r="L302" s="193">
        <f t="shared" si="172"/>
        <v>0.23314065510597304</v>
      </c>
      <c r="M302" s="188" t="s">
        <v>587</v>
      </c>
      <c r="N302" s="194">
        <v>44323</v>
      </c>
      <c r="O302" s="1"/>
      <c r="P302" s="1"/>
      <c r="Q302" s="1"/>
      <c r="R302" s="6" t="s">
        <v>775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9">
        <v>139</v>
      </c>
      <c r="B303" s="230">
        <v>43439</v>
      </c>
      <c r="C303" s="230"/>
      <c r="D303" s="231" t="s">
        <v>789</v>
      </c>
      <c r="E303" s="232" t="s">
        <v>618</v>
      </c>
      <c r="F303" s="232">
        <v>715</v>
      </c>
      <c r="G303" s="232"/>
      <c r="H303" s="232">
        <v>445</v>
      </c>
      <c r="I303" s="233">
        <v>840</v>
      </c>
      <c r="J303" s="201" t="s">
        <v>790</v>
      </c>
      <c r="K303" s="202">
        <f t="shared" si="171"/>
        <v>-270</v>
      </c>
      <c r="L303" s="203">
        <f t="shared" si="172"/>
        <v>-0.3776223776223776</v>
      </c>
      <c r="M303" s="199" t="s">
        <v>599</v>
      </c>
      <c r="N303" s="196">
        <v>43800</v>
      </c>
      <c r="O303" s="1"/>
      <c r="P303" s="1"/>
      <c r="Q303" s="1"/>
      <c r="R303" s="6" t="s">
        <v>775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140</v>
      </c>
      <c r="B304" s="217">
        <v>43469</v>
      </c>
      <c r="C304" s="217"/>
      <c r="D304" s="218" t="s">
        <v>157</v>
      </c>
      <c r="E304" s="219" t="s">
        <v>618</v>
      </c>
      <c r="F304" s="219">
        <v>875</v>
      </c>
      <c r="G304" s="219"/>
      <c r="H304" s="219">
        <v>1165</v>
      </c>
      <c r="I304" s="221">
        <v>1185</v>
      </c>
      <c r="J304" s="191" t="s">
        <v>791</v>
      </c>
      <c r="K304" s="192">
        <f t="shared" si="171"/>
        <v>290</v>
      </c>
      <c r="L304" s="193">
        <f t="shared" si="172"/>
        <v>0.33142857142857141</v>
      </c>
      <c r="M304" s="188" t="s">
        <v>587</v>
      </c>
      <c r="N304" s="194">
        <v>43847</v>
      </c>
      <c r="O304" s="1"/>
      <c r="P304" s="1"/>
      <c r="Q304" s="1"/>
      <c r="R304" s="6" t="s">
        <v>775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141</v>
      </c>
      <c r="B305" s="217">
        <v>43559</v>
      </c>
      <c r="C305" s="217"/>
      <c r="D305" s="218" t="s">
        <v>341</v>
      </c>
      <c r="E305" s="219" t="s">
        <v>618</v>
      </c>
      <c r="F305" s="219">
        <f>387-14.63</f>
        <v>372.37</v>
      </c>
      <c r="G305" s="219"/>
      <c r="H305" s="219">
        <v>490</v>
      </c>
      <c r="I305" s="221">
        <v>490</v>
      </c>
      <c r="J305" s="191" t="s">
        <v>676</v>
      </c>
      <c r="K305" s="192">
        <f t="shared" si="171"/>
        <v>117.63</v>
      </c>
      <c r="L305" s="193">
        <f t="shared" si="172"/>
        <v>0.31589548030185027</v>
      </c>
      <c r="M305" s="188" t="s">
        <v>587</v>
      </c>
      <c r="N305" s="194">
        <v>43850</v>
      </c>
      <c r="O305" s="1"/>
      <c r="P305" s="1"/>
      <c r="Q305" s="1"/>
      <c r="R305" s="6" t="s">
        <v>775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9">
        <v>142</v>
      </c>
      <c r="B306" s="230">
        <v>43578</v>
      </c>
      <c r="C306" s="230"/>
      <c r="D306" s="231" t="s">
        <v>792</v>
      </c>
      <c r="E306" s="232" t="s">
        <v>589</v>
      </c>
      <c r="F306" s="232">
        <v>220</v>
      </c>
      <c r="G306" s="232"/>
      <c r="H306" s="232">
        <v>127.5</v>
      </c>
      <c r="I306" s="233">
        <v>284</v>
      </c>
      <c r="J306" s="201" t="s">
        <v>793</v>
      </c>
      <c r="K306" s="202">
        <f t="shared" si="171"/>
        <v>-92.5</v>
      </c>
      <c r="L306" s="203">
        <f t="shared" si="172"/>
        <v>-0.42045454545454547</v>
      </c>
      <c r="M306" s="199" t="s">
        <v>599</v>
      </c>
      <c r="N306" s="196">
        <v>43896</v>
      </c>
      <c r="O306" s="1"/>
      <c r="P306" s="1"/>
      <c r="Q306" s="1"/>
      <c r="R306" s="6" t="s">
        <v>775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143</v>
      </c>
      <c r="B307" s="217">
        <v>43622</v>
      </c>
      <c r="C307" s="217"/>
      <c r="D307" s="218" t="s">
        <v>481</v>
      </c>
      <c r="E307" s="219" t="s">
        <v>589</v>
      </c>
      <c r="F307" s="219">
        <v>332.8</v>
      </c>
      <c r="G307" s="219"/>
      <c r="H307" s="219">
        <v>405</v>
      </c>
      <c r="I307" s="221">
        <v>419</v>
      </c>
      <c r="J307" s="191" t="s">
        <v>794</v>
      </c>
      <c r="K307" s="192">
        <f t="shared" si="171"/>
        <v>72.199999999999989</v>
      </c>
      <c r="L307" s="193">
        <f t="shared" si="172"/>
        <v>0.21694711538461534</v>
      </c>
      <c r="M307" s="188" t="s">
        <v>587</v>
      </c>
      <c r="N307" s="194">
        <v>43860</v>
      </c>
      <c r="O307" s="1"/>
      <c r="P307" s="1"/>
      <c r="Q307" s="1"/>
      <c r="R307" s="6" t="s">
        <v>779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0">
        <v>144</v>
      </c>
      <c r="B308" s="209">
        <v>43641</v>
      </c>
      <c r="C308" s="209"/>
      <c r="D308" s="210" t="s">
        <v>150</v>
      </c>
      <c r="E308" s="211" t="s">
        <v>618</v>
      </c>
      <c r="F308" s="211">
        <v>386</v>
      </c>
      <c r="G308" s="212"/>
      <c r="H308" s="212">
        <v>395</v>
      </c>
      <c r="I308" s="212">
        <v>452</v>
      </c>
      <c r="J308" s="213" t="s">
        <v>795</v>
      </c>
      <c r="K308" s="214">
        <f t="shared" si="171"/>
        <v>9</v>
      </c>
      <c r="L308" s="215">
        <f t="shared" si="172"/>
        <v>2.3316062176165803E-2</v>
      </c>
      <c r="M308" s="211" t="s">
        <v>709</v>
      </c>
      <c r="N308" s="209">
        <v>43868</v>
      </c>
      <c r="O308" s="1"/>
      <c r="P308" s="1"/>
      <c r="Q308" s="1"/>
      <c r="R308" s="6" t="s">
        <v>779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0">
        <v>145</v>
      </c>
      <c r="B309" s="209">
        <v>43707</v>
      </c>
      <c r="C309" s="209"/>
      <c r="D309" s="210" t="s">
        <v>130</v>
      </c>
      <c r="E309" s="211" t="s">
        <v>618</v>
      </c>
      <c r="F309" s="211">
        <v>137.5</v>
      </c>
      <c r="G309" s="212"/>
      <c r="H309" s="212">
        <v>138.5</v>
      </c>
      <c r="I309" s="212">
        <v>190</v>
      </c>
      <c r="J309" s="213" t="s">
        <v>815</v>
      </c>
      <c r="K309" s="214">
        <f>H309-F309</f>
        <v>1</v>
      </c>
      <c r="L309" s="215">
        <f>K309/F309</f>
        <v>7.2727272727272727E-3</v>
      </c>
      <c r="M309" s="211" t="s">
        <v>709</v>
      </c>
      <c r="N309" s="209">
        <v>44432</v>
      </c>
      <c r="O309" s="1"/>
      <c r="P309" s="1"/>
      <c r="Q309" s="1"/>
      <c r="R309" s="6" t="s">
        <v>775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146</v>
      </c>
      <c r="B310" s="217">
        <v>43731</v>
      </c>
      <c r="C310" s="217"/>
      <c r="D310" s="218" t="s">
        <v>428</v>
      </c>
      <c r="E310" s="219" t="s">
        <v>618</v>
      </c>
      <c r="F310" s="219">
        <v>235</v>
      </c>
      <c r="G310" s="219"/>
      <c r="H310" s="219">
        <v>295</v>
      </c>
      <c r="I310" s="221">
        <v>296</v>
      </c>
      <c r="J310" s="191" t="s">
        <v>796</v>
      </c>
      <c r="K310" s="192">
        <f t="shared" ref="K310:K316" si="173">H310-F310</f>
        <v>60</v>
      </c>
      <c r="L310" s="193">
        <f t="shared" ref="L310:L316" si="174">K310/F310</f>
        <v>0.25531914893617019</v>
      </c>
      <c r="M310" s="188" t="s">
        <v>587</v>
      </c>
      <c r="N310" s="194">
        <v>43844</v>
      </c>
      <c r="O310" s="1"/>
      <c r="P310" s="1"/>
      <c r="Q310" s="1"/>
      <c r="R310" s="6" t="s">
        <v>779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147</v>
      </c>
      <c r="B311" s="217">
        <v>43752</v>
      </c>
      <c r="C311" s="217"/>
      <c r="D311" s="218" t="s">
        <v>797</v>
      </c>
      <c r="E311" s="219" t="s">
        <v>618</v>
      </c>
      <c r="F311" s="219">
        <v>277.5</v>
      </c>
      <c r="G311" s="219"/>
      <c r="H311" s="219">
        <v>333</v>
      </c>
      <c r="I311" s="221">
        <v>333</v>
      </c>
      <c r="J311" s="191" t="s">
        <v>798</v>
      </c>
      <c r="K311" s="192">
        <f t="shared" si="173"/>
        <v>55.5</v>
      </c>
      <c r="L311" s="193">
        <f t="shared" si="174"/>
        <v>0.2</v>
      </c>
      <c r="M311" s="188" t="s">
        <v>587</v>
      </c>
      <c r="N311" s="194">
        <v>43846</v>
      </c>
      <c r="O311" s="1"/>
      <c r="P311" s="1"/>
      <c r="Q311" s="1"/>
      <c r="R311" s="6" t="s">
        <v>775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148</v>
      </c>
      <c r="B312" s="217">
        <v>43752</v>
      </c>
      <c r="C312" s="217"/>
      <c r="D312" s="218" t="s">
        <v>799</v>
      </c>
      <c r="E312" s="219" t="s">
        <v>618</v>
      </c>
      <c r="F312" s="219">
        <v>930</v>
      </c>
      <c r="G312" s="219"/>
      <c r="H312" s="219">
        <v>1165</v>
      </c>
      <c r="I312" s="221">
        <v>1200</v>
      </c>
      <c r="J312" s="191" t="s">
        <v>800</v>
      </c>
      <c r="K312" s="192">
        <f t="shared" si="173"/>
        <v>235</v>
      </c>
      <c r="L312" s="193">
        <f t="shared" si="174"/>
        <v>0.25268817204301075</v>
      </c>
      <c r="M312" s="188" t="s">
        <v>587</v>
      </c>
      <c r="N312" s="194">
        <v>43847</v>
      </c>
      <c r="O312" s="1"/>
      <c r="P312" s="1"/>
      <c r="Q312" s="1"/>
      <c r="R312" s="6" t="s">
        <v>779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149</v>
      </c>
      <c r="B313" s="217">
        <v>43753</v>
      </c>
      <c r="C313" s="217"/>
      <c r="D313" s="218" t="s">
        <v>801</v>
      </c>
      <c r="E313" s="219" t="s">
        <v>618</v>
      </c>
      <c r="F313" s="189">
        <v>111</v>
      </c>
      <c r="G313" s="219"/>
      <c r="H313" s="219">
        <v>141</v>
      </c>
      <c r="I313" s="221">
        <v>141</v>
      </c>
      <c r="J313" s="191" t="s">
        <v>602</v>
      </c>
      <c r="K313" s="192">
        <f t="shared" si="173"/>
        <v>30</v>
      </c>
      <c r="L313" s="193">
        <f t="shared" si="174"/>
        <v>0.27027027027027029</v>
      </c>
      <c r="M313" s="188" t="s">
        <v>587</v>
      </c>
      <c r="N313" s="194">
        <v>44328</v>
      </c>
      <c r="O313" s="1"/>
      <c r="P313" s="1"/>
      <c r="Q313" s="1"/>
      <c r="R313" s="6" t="s">
        <v>779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150</v>
      </c>
      <c r="B314" s="217">
        <v>43753</v>
      </c>
      <c r="C314" s="217"/>
      <c r="D314" s="218" t="s">
        <v>802</v>
      </c>
      <c r="E314" s="219" t="s">
        <v>618</v>
      </c>
      <c r="F314" s="189">
        <v>296</v>
      </c>
      <c r="G314" s="219"/>
      <c r="H314" s="219">
        <v>370</v>
      </c>
      <c r="I314" s="221">
        <v>370</v>
      </c>
      <c r="J314" s="191" t="s">
        <v>676</v>
      </c>
      <c r="K314" s="192">
        <f t="shared" si="173"/>
        <v>74</v>
      </c>
      <c r="L314" s="193">
        <f t="shared" si="174"/>
        <v>0.25</v>
      </c>
      <c r="M314" s="188" t="s">
        <v>587</v>
      </c>
      <c r="N314" s="194">
        <v>43853</v>
      </c>
      <c r="O314" s="1"/>
      <c r="P314" s="1"/>
      <c r="Q314" s="1"/>
      <c r="R314" s="6" t="s">
        <v>779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151</v>
      </c>
      <c r="B315" s="217">
        <v>43754</v>
      </c>
      <c r="C315" s="217"/>
      <c r="D315" s="218" t="s">
        <v>803</v>
      </c>
      <c r="E315" s="219" t="s">
        <v>618</v>
      </c>
      <c r="F315" s="189">
        <v>300</v>
      </c>
      <c r="G315" s="219"/>
      <c r="H315" s="219">
        <v>382.5</v>
      </c>
      <c r="I315" s="221">
        <v>344</v>
      </c>
      <c r="J315" s="191" t="s">
        <v>853</v>
      </c>
      <c r="K315" s="192">
        <f t="shared" si="173"/>
        <v>82.5</v>
      </c>
      <c r="L315" s="193">
        <f t="shared" si="174"/>
        <v>0.27500000000000002</v>
      </c>
      <c r="M315" s="188" t="s">
        <v>587</v>
      </c>
      <c r="N315" s="194">
        <v>44238</v>
      </c>
      <c r="O315" s="1"/>
      <c r="P315" s="1"/>
      <c r="Q315" s="1"/>
      <c r="R315" s="6" t="s">
        <v>779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152</v>
      </c>
      <c r="B316" s="217">
        <v>43832</v>
      </c>
      <c r="C316" s="217"/>
      <c r="D316" s="218" t="s">
        <v>804</v>
      </c>
      <c r="E316" s="219" t="s">
        <v>618</v>
      </c>
      <c r="F316" s="189">
        <v>495</v>
      </c>
      <c r="G316" s="219"/>
      <c r="H316" s="219">
        <v>595</v>
      </c>
      <c r="I316" s="221">
        <v>590</v>
      </c>
      <c r="J316" s="191" t="s">
        <v>852</v>
      </c>
      <c r="K316" s="192">
        <f t="shared" si="173"/>
        <v>100</v>
      </c>
      <c r="L316" s="193">
        <f t="shared" si="174"/>
        <v>0.20202020202020202</v>
      </c>
      <c r="M316" s="188" t="s">
        <v>587</v>
      </c>
      <c r="N316" s="194">
        <v>44589</v>
      </c>
      <c r="O316" s="1"/>
      <c r="P316" s="1"/>
      <c r="Q316" s="1"/>
      <c r="R316" s="6" t="s">
        <v>779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153</v>
      </c>
      <c r="B317" s="217">
        <v>43966</v>
      </c>
      <c r="C317" s="217"/>
      <c r="D317" s="218" t="s">
        <v>71</v>
      </c>
      <c r="E317" s="219" t="s">
        <v>618</v>
      </c>
      <c r="F317" s="189">
        <v>67.5</v>
      </c>
      <c r="G317" s="219"/>
      <c r="H317" s="219">
        <v>86</v>
      </c>
      <c r="I317" s="221">
        <v>86</v>
      </c>
      <c r="J317" s="191" t="s">
        <v>805</v>
      </c>
      <c r="K317" s="192">
        <f t="shared" ref="K317:K324" si="175">H317-F317</f>
        <v>18.5</v>
      </c>
      <c r="L317" s="193">
        <f t="shared" ref="L317:L324" si="176">K317/F317</f>
        <v>0.27407407407407408</v>
      </c>
      <c r="M317" s="188" t="s">
        <v>587</v>
      </c>
      <c r="N317" s="194">
        <v>44008</v>
      </c>
      <c r="O317" s="1"/>
      <c r="P317" s="1"/>
      <c r="Q317" s="1"/>
      <c r="R317" s="6" t="s">
        <v>779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154</v>
      </c>
      <c r="B318" s="217">
        <v>44035</v>
      </c>
      <c r="C318" s="217"/>
      <c r="D318" s="218" t="s">
        <v>480</v>
      </c>
      <c r="E318" s="219" t="s">
        <v>618</v>
      </c>
      <c r="F318" s="189">
        <v>231</v>
      </c>
      <c r="G318" s="219"/>
      <c r="H318" s="219">
        <v>281</v>
      </c>
      <c r="I318" s="221">
        <v>281</v>
      </c>
      <c r="J318" s="191" t="s">
        <v>676</v>
      </c>
      <c r="K318" s="192">
        <f t="shared" si="175"/>
        <v>50</v>
      </c>
      <c r="L318" s="193">
        <f t="shared" si="176"/>
        <v>0.21645021645021645</v>
      </c>
      <c r="M318" s="188" t="s">
        <v>587</v>
      </c>
      <c r="N318" s="194">
        <v>44358</v>
      </c>
      <c r="O318" s="1"/>
      <c r="P318" s="1"/>
      <c r="Q318" s="1"/>
      <c r="R318" s="6" t="s">
        <v>779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155</v>
      </c>
      <c r="B319" s="217">
        <v>44092</v>
      </c>
      <c r="C319" s="217"/>
      <c r="D319" s="218" t="s">
        <v>405</v>
      </c>
      <c r="E319" s="219" t="s">
        <v>618</v>
      </c>
      <c r="F319" s="219">
        <v>206</v>
      </c>
      <c r="G319" s="219"/>
      <c r="H319" s="219">
        <v>248</v>
      </c>
      <c r="I319" s="221">
        <v>248</v>
      </c>
      <c r="J319" s="191" t="s">
        <v>676</v>
      </c>
      <c r="K319" s="192">
        <f t="shared" si="175"/>
        <v>42</v>
      </c>
      <c r="L319" s="193">
        <f t="shared" si="176"/>
        <v>0.20388349514563106</v>
      </c>
      <c r="M319" s="188" t="s">
        <v>587</v>
      </c>
      <c r="N319" s="194">
        <v>44214</v>
      </c>
      <c r="O319" s="1"/>
      <c r="P319" s="1"/>
      <c r="Q319" s="1"/>
      <c r="R319" s="6" t="s">
        <v>779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156</v>
      </c>
      <c r="B320" s="217">
        <v>44140</v>
      </c>
      <c r="C320" s="217"/>
      <c r="D320" s="218" t="s">
        <v>405</v>
      </c>
      <c r="E320" s="219" t="s">
        <v>618</v>
      </c>
      <c r="F320" s="219">
        <v>182.5</v>
      </c>
      <c r="G320" s="219"/>
      <c r="H320" s="219">
        <v>248</v>
      </c>
      <c r="I320" s="221">
        <v>248</v>
      </c>
      <c r="J320" s="191" t="s">
        <v>676</v>
      </c>
      <c r="K320" s="192">
        <f t="shared" si="175"/>
        <v>65.5</v>
      </c>
      <c r="L320" s="193">
        <f t="shared" si="176"/>
        <v>0.35890410958904112</v>
      </c>
      <c r="M320" s="188" t="s">
        <v>587</v>
      </c>
      <c r="N320" s="194">
        <v>44214</v>
      </c>
      <c r="O320" s="1"/>
      <c r="P320" s="1"/>
      <c r="Q320" s="1"/>
      <c r="R320" s="6" t="s">
        <v>779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157</v>
      </c>
      <c r="B321" s="217">
        <v>44140</v>
      </c>
      <c r="C321" s="217"/>
      <c r="D321" s="218" t="s">
        <v>325</v>
      </c>
      <c r="E321" s="219" t="s">
        <v>618</v>
      </c>
      <c r="F321" s="219">
        <v>247.5</v>
      </c>
      <c r="G321" s="219"/>
      <c r="H321" s="219">
        <v>320</v>
      </c>
      <c r="I321" s="221">
        <v>320</v>
      </c>
      <c r="J321" s="191" t="s">
        <v>676</v>
      </c>
      <c r="K321" s="192">
        <f t="shared" si="175"/>
        <v>72.5</v>
      </c>
      <c r="L321" s="193">
        <f t="shared" si="176"/>
        <v>0.29292929292929293</v>
      </c>
      <c r="M321" s="188" t="s">
        <v>587</v>
      </c>
      <c r="N321" s="194">
        <v>44323</v>
      </c>
      <c r="O321" s="1"/>
      <c r="P321" s="1"/>
      <c r="Q321" s="1"/>
      <c r="R321" s="6" t="s">
        <v>779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158</v>
      </c>
      <c r="B322" s="217">
        <v>44140</v>
      </c>
      <c r="C322" s="217"/>
      <c r="D322" s="218" t="s">
        <v>271</v>
      </c>
      <c r="E322" s="219" t="s">
        <v>618</v>
      </c>
      <c r="F322" s="189">
        <v>925</v>
      </c>
      <c r="G322" s="219"/>
      <c r="H322" s="219">
        <v>1095</v>
      </c>
      <c r="I322" s="221">
        <v>1093</v>
      </c>
      <c r="J322" s="191" t="s">
        <v>806</v>
      </c>
      <c r="K322" s="192">
        <f t="shared" si="175"/>
        <v>170</v>
      </c>
      <c r="L322" s="193">
        <f t="shared" si="176"/>
        <v>0.18378378378378379</v>
      </c>
      <c r="M322" s="188" t="s">
        <v>587</v>
      </c>
      <c r="N322" s="194">
        <v>44201</v>
      </c>
      <c r="O322" s="1"/>
      <c r="P322" s="1"/>
      <c r="Q322" s="1"/>
      <c r="R322" s="6" t="s">
        <v>779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159</v>
      </c>
      <c r="B323" s="217">
        <v>44140</v>
      </c>
      <c r="C323" s="217"/>
      <c r="D323" s="218" t="s">
        <v>341</v>
      </c>
      <c r="E323" s="219" t="s">
        <v>618</v>
      </c>
      <c r="F323" s="189">
        <v>332.5</v>
      </c>
      <c r="G323" s="219"/>
      <c r="H323" s="219">
        <v>393</v>
      </c>
      <c r="I323" s="221">
        <v>406</v>
      </c>
      <c r="J323" s="191" t="s">
        <v>807</v>
      </c>
      <c r="K323" s="192">
        <f t="shared" si="175"/>
        <v>60.5</v>
      </c>
      <c r="L323" s="193">
        <f t="shared" si="176"/>
        <v>0.18195488721804512</v>
      </c>
      <c r="M323" s="188" t="s">
        <v>587</v>
      </c>
      <c r="N323" s="194">
        <v>44256</v>
      </c>
      <c r="O323" s="1"/>
      <c r="P323" s="1"/>
      <c r="Q323" s="1"/>
      <c r="R323" s="6" t="s">
        <v>779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160</v>
      </c>
      <c r="B324" s="217">
        <v>44141</v>
      </c>
      <c r="C324" s="217"/>
      <c r="D324" s="218" t="s">
        <v>480</v>
      </c>
      <c r="E324" s="219" t="s">
        <v>618</v>
      </c>
      <c r="F324" s="189">
        <v>231</v>
      </c>
      <c r="G324" s="219"/>
      <c r="H324" s="219">
        <v>281</v>
      </c>
      <c r="I324" s="221">
        <v>281</v>
      </c>
      <c r="J324" s="191" t="s">
        <v>676</v>
      </c>
      <c r="K324" s="192">
        <f t="shared" si="175"/>
        <v>50</v>
      </c>
      <c r="L324" s="193">
        <f t="shared" si="176"/>
        <v>0.21645021645021645</v>
      </c>
      <c r="M324" s="188" t="s">
        <v>587</v>
      </c>
      <c r="N324" s="194">
        <v>44358</v>
      </c>
      <c r="O324" s="1"/>
      <c r="P324" s="1"/>
      <c r="Q324" s="1"/>
      <c r="R324" s="6" t="s">
        <v>779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42">
        <v>161</v>
      </c>
      <c r="B325" s="235">
        <v>44187</v>
      </c>
      <c r="C325" s="235"/>
      <c r="D325" s="236" t="s">
        <v>453</v>
      </c>
      <c r="E325" s="53" t="s">
        <v>618</v>
      </c>
      <c r="F325" s="237" t="s">
        <v>808</v>
      </c>
      <c r="G325" s="53"/>
      <c r="H325" s="53"/>
      <c r="I325" s="238">
        <v>239</v>
      </c>
      <c r="J325" s="234" t="s">
        <v>590</v>
      </c>
      <c r="K325" s="234"/>
      <c r="L325" s="239"/>
      <c r="M325" s="240"/>
      <c r="N325" s="241"/>
      <c r="O325" s="1"/>
      <c r="P325" s="1"/>
      <c r="Q325" s="1"/>
      <c r="R325" s="6" t="s">
        <v>779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162</v>
      </c>
      <c r="B326" s="217">
        <v>44258</v>
      </c>
      <c r="C326" s="217"/>
      <c r="D326" s="218" t="s">
        <v>804</v>
      </c>
      <c r="E326" s="219" t="s">
        <v>618</v>
      </c>
      <c r="F326" s="189">
        <v>495</v>
      </c>
      <c r="G326" s="219"/>
      <c r="H326" s="219">
        <v>595</v>
      </c>
      <c r="I326" s="221">
        <v>590</v>
      </c>
      <c r="J326" s="191" t="s">
        <v>852</v>
      </c>
      <c r="K326" s="192">
        <f>H326-F326</f>
        <v>100</v>
      </c>
      <c r="L326" s="193">
        <f>K326/F326</f>
        <v>0.20202020202020202</v>
      </c>
      <c r="M326" s="188" t="s">
        <v>587</v>
      </c>
      <c r="N326" s="194">
        <v>44589</v>
      </c>
      <c r="O326" s="1"/>
      <c r="P326" s="1"/>
      <c r="R326" s="6" t="s">
        <v>779</v>
      </c>
    </row>
    <row r="327" spans="1:26" ht="12.75" customHeight="1">
      <c r="A327" s="216">
        <v>163</v>
      </c>
      <c r="B327" s="217">
        <v>44274</v>
      </c>
      <c r="C327" s="217"/>
      <c r="D327" s="218" t="s">
        <v>341</v>
      </c>
      <c r="E327" s="219" t="s">
        <v>618</v>
      </c>
      <c r="F327" s="189">
        <v>355</v>
      </c>
      <c r="G327" s="219"/>
      <c r="H327" s="219">
        <v>422.5</v>
      </c>
      <c r="I327" s="221">
        <v>420</v>
      </c>
      <c r="J327" s="191" t="s">
        <v>809</v>
      </c>
      <c r="K327" s="192">
        <f>H327-F327</f>
        <v>67.5</v>
      </c>
      <c r="L327" s="193">
        <f>K327/F327</f>
        <v>0.19014084507042253</v>
      </c>
      <c r="M327" s="188" t="s">
        <v>587</v>
      </c>
      <c r="N327" s="194">
        <v>44361</v>
      </c>
      <c r="O327" s="1"/>
      <c r="R327" s="243" t="s">
        <v>779</v>
      </c>
    </row>
    <row r="328" spans="1:26" ht="12.75" customHeight="1">
      <c r="A328" s="216">
        <v>164</v>
      </c>
      <c r="B328" s="217">
        <v>44295</v>
      </c>
      <c r="C328" s="217"/>
      <c r="D328" s="218" t="s">
        <v>810</v>
      </c>
      <c r="E328" s="219" t="s">
        <v>618</v>
      </c>
      <c r="F328" s="189">
        <v>555</v>
      </c>
      <c r="G328" s="219"/>
      <c r="H328" s="219">
        <v>663</v>
      </c>
      <c r="I328" s="221">
        <v>663</v>
      </c>
      <c r="J328" s="191" t="s">
        <v>811</v>
      </c>
      <c r="K328" s="192">
        <f>H328-F328</f>
        <v>108</v>
      </c>
      <c r="L328" s="193">
        <f>K328/F328</f>
        <v>0.19459459459459461</v>
      </c>
      <c r="M328" s="188" t="s">
        <v>587</v>
      </c>
      <c r="N328" s="194">
        <v>44321</v>
      </c>
      <c r="O328" s="1"/>
      <c r="P328" s="1"/>
      <c r="Q328" s="1"/>
      <c r="R328" s="243" t="s">
        <v>779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165</v>
      </c>
      <c r="B329" s="217">
        <v>44308</v>
      </c>
      <c r="C329" s="217"/>
      <c r="D329" s="218" t="s">
        <v>374</v>
      </c>
      <c r="E329" s="219" t="s">
        <v>618</v>
      </c>
      <c r="F329" s="189">
        <v>126.5</v>
      </c>
      <c r="G329" s="219"/>
      <c r="H329" s="219">
        <v>155</v>
      </c>
      <c r="I329" s="221">
        <v>155</v>
      </c>
      <c r="J329" s="191" t="s">
        <v>676</v>
      </c>
      <c r="K329" s="192">
        <f>H329-F329</f>
        <v>28.5</v>
      </c>
      <c r="L329" s="193">
        <f>K329/F329</f>
        <v>0.22529644268774704</v>
      </c>
      <c r="M329" s="188" t="s">
        <v>587</v>
      </c>
      <c r="N329" s="194">
        <v>44362</v>
      </c>
      <c r="O329" s="1"/>
      <c r="R329" s="243" t="s">
        <v>779</v>
      </c>
    </row>
    <row r="330" spans="1:26" ht="12.75" customHeight="1">
      <c r="A330" s="277">
        <v>166</v>
      </c>
      <c r="B330" s="278">
        <v>44368</v>
      </c>
      <c r="C330" s="278"/>
      <c r="D330" s="279" t="s">
        <v>392</v>
      </c>
      <c r="E330" s="280" t="s">
        <v>618</v>
      </c>
      <c r="F330" s="281">
        <v>287.5</v>
      </c>
      <c r="G330" s="280"/>
      <c r="H330" s="280">
        <v>245</v>
      </c>
      <c r="I330" s="282">
        <v>344</v>
      </c>
      <c r="J330" s="201" t="s">
        <v>847</v>
      </c>
      <c r="K330" s="202">
        <f>H330-F330</f>
        <v>-42.5</v>
      </c>
      <c r="L330" s="203">
        <f>K330/F330</f>
        <v>-0.14782608695652175</v>
      </c>
      <c r="M330" s="199" t="s">
        <v>599</v>
      </c>
      <c r="N330" s="196">
        <v>44508</v>
      </c>
      <c r="O330" s="1"/>
      <c r="R330" s="243" t="s">
        <v>779</v>
      </c>
    </row>
    <row r="331" spans="1:26" ht="12.75" customHeight="1">
      <c r="A331" s="242">
        <v>167</v>
      </c>
      <c r="B331" s="235">
        <v>44368</v>
      </c>
      <c r="C331" s="235"/>
      <c r="D331" s="236" t="s">
        <v>480</v>
      </c>
      <c r="E331" s="53" t="s">
        <v>618</v>
      </c>
      <c r="F331" s="237" t="s">
        <v>812</v>
      </c>
      <c r="G331" s="53"/>
      <c r="H331" s="53"/>
      <c r="I331" s="238">
        <v>320</v>
      </c>
      <c r="J331" s="234" t="s">
        <v>590</v>
      </c>
      <c r="K331" s="242"/>
      <c r="L331" s="235"/>
      <c r="M331" s="235"/>
      <c r="N331" s="236"/>
      <c r="O331" s="41"/>
      <c r="R331" s="243" t="s">
        <v>779</v>
      </c>
    </row>
    <row r="332" spans="1:26" ht="12.75" customHeight="1">
      <c r="A332" s="216">
        <v>168</v>
      </c>
      <c r="B332" s="217">
        <v>44406</v>
      </c>
      <c r="C332" s="217"/>
      <c r="D332" s="218" t="s">
        <v>374</v>
      </c>
      <c r="E332" s="219" t="s">
        <v>618</v>
      </c>
      <c r="F332" s="189">
        <v>162.5</v>
      </c>
      <c r="G332" s="219"/>
      <c r="H332" s="219">
        <v>200</v>
      </c>
      <c r="I332" s="221">
        <v>200</v>
      </c>
      <c r="J332" s="191" t="s">
        <v>676</v>
      </c>
      <c r="K332" s="192">
        <f>H332-F332</f>
        <v>37.5</v>
      </c>
      <c r="L332" s="193">
        <f>K332/F332</f>
        <v>0.23076923076923078</v>
      </c>
      <c r="M332" s="188" t="s">
        <v>587</v>
      </c>
      <c r="N332" s="194">
        <v>44571</v>
      </c>
      <c r="O332" s="1"/>
      <c r="R332" s="243" t="s">
        <v>779</v>
      </c>
    </row>
    <row r="333" spans="1:26" ht="12.75" customHeight="1">
      <c r="A333" s="216">
        <v>169</v>
      </c>
      <c r="B333" s="217">
        <v>44462</v>
      </c>
      <c r="C333" s="217"/>
      <c r="D333" s="218" t="s">
        <v>817</v>
      </c>
      <c r="E333" s="219" t="s">
        <v>618</v>
      </c>
      <c r="F333" s="189">
        <v>1235</v>
      </c>
      <c r="G333" s="219"/>
      <c r="H333" s="219">
        <v>1505</v>
      </c>
      <c r="I333" s="221">
        <v>1500</v>
      </c>
      <c r="J333" s="191" t="s">
        <v>676</v>
      </c>
      <c r="K333" s="192">
        <f>H333-F333</f>
        <v>270</v>
      </c>
      <c r="L333" s="193">
        <f>K333/F333</f>
        <v>0.21862348178137653</v>
      </c>
      <c r="M333" s="188" t="s">
        <v>587</v>
      </c>
      <c r="N333" s="194">
        <v>44564</v>
      </c>
      <c r="O333" s="1"/>
      <c r="R333" s="243" t="s">
        <v>779</v>
      </c>
    </row>
    <row r="334" spans="1:26" ht="12.75" customHeight="1">
      <c r="A334" s="258">
        <v>170</v>
      </c>
      <c r="B334" s="259">
        <v>44480</v>
      </c>
      <c r="C334" s="259"/>
      <c r="D334" s="260" t="s">
        <v>819</v>
      </c>
      <c r="E334" s="261" t="s">
        <v>618</v>
      </c>
      <c r="F334" s="262" t="s">
        <v>824</v>
      </c>
      <c r="G334" s="261"/>
      <c r="H334" s="261"/>
      <c r="I334" s="261">
        <v>145</v>
      </c>
      <c r="J334" s="263" t="s">
        <v>590</v>
      </c>
      <c r="K334" s="258"/>
      <c r="L334" s="259"/>
      <c r="M334" s="259"/>
      <c r="N334" s="260"/>
      <c r="O334" s="41"/>
      <c r="R334" s="243" t="s">
        <v>779</v>
      </c>
    </row>
    <row r="335" spans="1:26" ht="12.75" customHeight="1">
      <c r="A335" s="264">
        <v>171</v>
      </c>
      <c r="B335" s="265">
        <v>44481</v>
      </c>
      <c r="C335" s="265"/>
      <c r="D335" s="266" t="s">
        <v>260</v>
      </c>
      <c r="E335" s="267" t="s">
        <v>618</v>
      </c>
      <c r="F335" s="268" t="s">
        <v>821</v>
      </c>
      <c r="G335" s="267"/>
      <c r="H335" s="267"/>
      <c r="I335" s="267">
        <v>380</v>
      </c>
      <c r="J335" s="269" t="s">
        <v>590</v>
      </c>
      <c r="K335" s="264"/>
      <c r="L335" s="265"/>
      <c r="M335" s="265"/>
      <c r="N335" s="266"/>
      <c r="O335" s="41"/>
      <c r="R335" s="243" t="s">
        <v>779</v>
      </c>
    </row>
    <row r="336" spans="1:26" ht="12.75" customHeight="1">
      <c r="A336" s="264">
        <v>172</v>
      </c>
      <c r="B336" s="265">
        <v>44481</v>
      </c>
      <c r="C336" s="265"/>
      <c r="D336" s="266" t="s">
        <v>400</v>
      </c>
      <c r="E336" s="267" t="s">
        <v>618</v>
      </c>
      <c r="F336" s="268" t="s">
        <v>822</v>
      </c>
      <c r="G336" s="267"/>
      <c r="H336" s="267"/>
      <c r="I336" s="267">
        <v>56</v>
      </c>
      <c r="J336" s="269" t="s">
        <v>590</v>
      </c>
      <c r="K336" s="264"/>
      <c r="L336" s="265"/>
      <c r="M336" s="265"/>
      <c r="N336" s="266"/>
      <c r="O336" s="41"/>
      <c r="R336" s="243"/>
    </row>
    <row r="337" spans="1:18" ht="12.75" customHeight="1">
      <c r="A337" s="216">
        <v>173</v>
      </c>
      <c r="B337" s="217">
        <v>44551</v>
      </c>
      <c r="C337" s="217"/>
      <c r="D337" s="218" t="s">
        <v>118</v>
      </c>
      <c r="E337" s="219" t="s">
        <v>618</v>
      </c>
      <c r="F337" s="189">
        <v>2300</v>
      </c>
      <c r="G337" s="219"/>
      <c r="H337" s="219">
        <f>(2820+2200)/2</f>
        <v>2510</v>
      </c>
      <c r="I337" s="221">
        <v>3000</v>
      </c>
      <c r="J337" s="191" t="s">
        <v>863</v>
      </c>
      <c r="K337" s="192">
        <f>H337-F337</f>
        <v>210</v>
      </c>
      <c r="L337" s="193">
        <f>K337/F337</f>
        <v>9.1304347826086957E-2</v>
      </c>
      <c r="M337" s="188" t="s">
        <v>587</v>
      </c>
      <c r="N337" s="194">
        <v>44649</v>
      </c>
      <c r="O337" s="1"/>
      <c r="R337" s="243"/>
    </row>
    <row r="338" spans="1:18" ht="12.75" customHeight="1">
      <c r="A338" s="270">
        <v>174</v>
      </c>
      <c r="B338" s="265">
        <v>44606</v>
      </c>
      <c r="C338" s="270"/>
      <c r="D338" s="270" t="s">
        <v>426</v>
      </c>
      <c r="E338" s="267" t="s">
        <v>618</v>
      </c>
      <c r="F338" s="267" t="s">
        <v>855</v>
      </c>
      <c r="G338" s="267"/>
      <c r="H338" s="267"/>
      <c r="I338" s="267">
        <v>764</v>
      </c>
      <c r="J338" s="267" t="s">
        <v>590</v>
      </c>
      <c r="K338" s="267"/>
      <c r="L338" s="267"/>
      <c r="M338" s="267"/>
      <c r="N338" s="270"/>
      <c r="O338" s="41"/>
      <c r="R338" s="243"/>
    </row>
    <row r="339" spans="1:18" ht="12.75" customHeight="1">
      <c r="A339" s="270">
        <v>175</v>
      </c>
      <c r="B339" s="265">
        <v>44613</v>
      </c>
      <c r="C339" s="270"/>
      <c r="D339" s="270" t="s">
        <v>817</v>
      </c>
      <c r="E339" s="267" t="s">
        <v>618</v>
      </c>
      <c r="F339" s="267" t="s">
        <v>856</v>
      </c>
      <c r="G339" s="267"/>
      <c r="H339" s="267"/>
      <c r="I339" s="267">
        <v>1510</v>
      </c>
      <c r="J339" s="267" t="s">
        <v>590</v>
      </c>
      <c r="K339" s="267"/>
      <c r="L339" s="267"/>
      <c r="M339" s="267"/>
      <c r="N339" s="270"/>
      <c r="O339" s="41"/>
      <c r="R339" s="243"/>
    </row>
    <row r="340" spans="1:18" ht="12.75" customHeight="1">
      <c r="A340">
        <v>176</v>
      </c>
      <c r="B340" s="265">
        <v>44670</v>
      </c>
      <c r="C340" s="265"/>
      <c r="D340" s="270" t="s">
        <v>551</v>
      </c>
      <c r="E340" s="360" t="s">
        <v>618</v>
      </c>
      <c r="F340" s="267" t="s">
        <v>871</v>
      </c>
      <c r="G340" s="267"/>
      <c r="H340" s="267"/>
      <c r="I340" s="267">
        <v>553</v>
      </c>
      <c r="J340" s="267" t="s">
        <v>590</v>
      </c>
      <c r="K340" s="267"/>
      <c r="L340" s="267"/>
      <c r="M340" s="267"/>
      <c r="N340" s="267"/>
      <c r="O340" s="41"/>
      <c r="R340" s="243"/>
    </row>
    <row r="341" spans="1:18" ht="12.75" customHeight="1">
      <c r="A341" s="242"/>
      <c r="F341" s="56"/>
      <c r="G341" s="56"/>
      <c r="H341" s="56"/>
      <c r="I341" s="56"/>
      <c r="J341" s="41"/>
      <c r="K341" s="56"/>
      <c r="L341" s="56"/>
      <c r="M341" s="56"/>
      <c r="O341" s="41"/>
      <c r="R341" s="243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B344" s="244" t="s">
        <v>813</v>
      </c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A351" s="245"/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A352" s="245"/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1:18" ht="12.75" customHeight="1">
      <c r="A353" s="53"/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</sheetData>
  <autoFilter ref="R1:R34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2022-05-31T02:34:03Z</dcterms:modified>
</cp:coreProperties>
</file>