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rishikesh Yedve\Desktop\"/>
    </mc:Choice>
  </mc:AlternateContent>
  <xr:revisionPtr revIDLastSave="0" documentId="8_{DD6A8746-4EA9-4343-BD8D-89FCF997AAD2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F&amp;O)'!$R$1:$R$339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91029"/>
</workbook>
</file>

<file path=xl/calcChain.xml><?xml version="1.0" encoding="utf-8"?>
<calcChain xmlns="http://schemas.openxmlformats.org/spreadsheetml/2006/main">
  <c r="L83" i="7" l="1"/>
  <c r="K83" i="7"/>
  <c r="L54" i="7"/>
  <c r="K54" i="7"/>
  <c r="L81" i="7"/>
  <c r="K81" i="7"/>
  <c r="L21" i="7"/>
  <c r="K21" i="7"/>
  <c r="L14" i="7"/>
  <c r="K14" i="7"/>
  <c r="K130" i="7"/>
  <c r="M130" i="7" s="1"/>
  <c r="K107" i="7"/>
  <c r="M107" i="7" s="1"/>
  <c r="L79" i="7"/>
  <c r="K79" i="7"/>
  <c r="L61" i="7"/>
  <c r="K61" i="7"/>
  <c r="L57" i="7"/>
  <c r="K57" i="7"/>
  <c r="L20" i="7"/>
  <c r="K20" i="7"/>
  <c r="L60" i="7"/>
  <c r="K60" i="7"/>
  <c r="M60" i="7" s="1"/>
  <c r="K129" i="7"/>
  <c r="M129" i="7" s="1"/>
  <c r="K128" i="7"/>
  <c r="M128" i="7" s="1"/>
  <c r="K125" i="7"/>
  <c r="M125" i="7" s="1"/>
  <c r="K123" i="7"/>
  <c r="M123" i="7" s="1"/>
  <c r="M77" i="7"/>
  <c r="L77" i="7"/>
  <c r="K78" i="7"/>
  <c r="K126" i="7"/>
  <c r="M126" i="7" s="1"/>
  <c r="K127" i="7"/>
  <c r="M127" i="7" s="1"/>
  <c r="K118" i="7"/>
  <c r="M118" i="7" s="1"/>
  <c r="K114" i="7"/>
  <c r="M114" i="7" s="1"/>
  <c r="K124" i="7"/>
  <c r="M124" i="7" s="1"/>
  <c r="K77" i="7"/>
  <c r="L55" i="7"/>
  <c r="K55" i="7"/>
  <c r="L19" i="7"/>
  <c r="K19" i="7"/>
  <c r="K120" i="7"/>
  <c r="M120" i="7" s="1"/>
  <c r="L138" i="7"/>
  <c r="K138" i="7"/>
  <c r="L56" i="7"/>
  <c r="K56" i="7"/>
  <c r="K122" i="7"/>
  <c r="M122" i="7" s="1"/>
  <c r="L53" i="7"/>
  <c r="K53" i="7"/>
  <c r="K121" i="7"/>
  <c r="M121" i="7" s="1"/>
  <c r="K119" i="7"/>
  <c r="M119" i="7" s="1"/>
  <c r="L52" i="7"/>
  <c r="K52" i="7"/>
  <c r="L51" i="7"/>
  <c r="K51" i="7"/>
  <c r="L18" i="7"/>
  <c r="K18" i="7"/>
  <c r="K117" i="7"/>
  <c r="M117" i="7" s="1"/>
  <c r="K116" i="7"/>
  <c r="M116" i="7" s="1"/>
  <c r="K112" i="7"/>
  <c r="M112" i="7" s="1"/>
  <c r="K115" i="7"/>
  <c r="M115" i="7" s="1"/>
  <c r="K110" i="7"/>
  <c r="M110" i="7" s="1"/>
  <c r="K108" i="7"/>
  <c r="M108" i="7" s="1"/>
  <c r="K109" i="7"/>
  <c r="M109" i="7" s="1"/>
  <c r="L76" i="7"/>
  <c r="K76" i="7"/>
  <c r="K113" i="7"/>
  <c r="M113" i="7" s="1"/>
  <c r="L50" i="7"/>
  <c r="K50" i="7"/>
  <c r="K111" i="7"/>
  <c r="M111" i="7" s="1"/>
  <c r="L11" i="7"/>
  <c r="K11" i="7"/>
  <c r="K105" i="7"/>
  <c r="M105" i="7" s="1"/>
  <c r="L48" i="7"/>
  <c r="K48" i="7"/>
  <c r="L45" i="7"/>
  <c r="K45" i="7"/>
  <c r="K307" i="7"/>
  <c r="L307" i="7" s="1"/>
  <c r="K106" i="7"/>
  <c r="M106" i="7" s="1"/>
  <c r="L47" i="7"/>
  <c r="K47" i="7"/>
  <c r="L35" i="7"/>
  <c r="K35" i="7"/>
  <c r="L75" i="7"/>
  <c r="K75" i="7"/>
  <c r="K104" i="7"/>
  <c r="M104" i="7" s="1"/>
  <c r="K103" i="7"/>
  <c r="M103" i="7" s="1"/>
  <c r="L46" i="7"/>
  <c r="K46" i="7"/>
  <c r="L41" i="7"/>
  <c r="K41" i="7"/>
  <c r="L44" i="7"/>
  <c r="K44" i="7"/>
  <c r="L15" i="7"/>
  <c r="K15" i="7"/>
  <c r="L74" i="7"/>
  <c r="K74" i="7"/>
  <c r="K96" i="7"/>
  <c r="M96" i="7" s="1"/>
  <c r="K102" i="7"/>
  <c r="M102" i="7" s="1"/>
  <c r="L42" i="7"/>
  <c r="K42" i="7"/>
  <c r="L43" i="7"/>
  <c r="K43" i="7"/>
  <c r="L38" i="7"/>
  <c r="K38" i="7"/>
  <c r="L39" i="7"/>
  <c r="K39" i="7"/>
  <c r="K296" i="7"/>
  <c r="L296" i="7" s="1"/>
  <c r="K315" i="7"/>
  <c r="L315" i="7" s="1"/>
  <c r="K101" i="7"/>
  <c r="M101" i="7" s="1"/>
  <c r="K100" i="7"/>
  <c r="M100" i="7" s="1"/>
  <c r="L36" i="7"/>
  <c r="K36" i="7"/>
  <c r="K98" i="7"/>
  <c r="M98" i="7" s="1"/>
  <c r="K99" i="7"/>
  <c r="M99" i="7" s="1"/>
  <c r="L73" i="7"/>
  <c r="L72" i="7"/>
  <c r="L34" i="7"/>
  <c r="K34" i="7"/>
  <c r="K73" i="7"/>
  <c r="K72" i="7"/>
  <c r="M54" i="7" l="1"/>
  <c r="M138" i="7"/>
  <c r="M83" i="7"/>
  <c r="M19" i="7"/>
  <c r="M52" i="7"/>
  <c r="M56" i="7"/>
  <c r="M61" i="7"/>
  <c r="M14" i="7"/>
  <c r="M20" i="7"/>
  <c r="M79" i="7"/>
  <c r="M81" i="7"/>
  <c r="M55" i="7"/>
  <c r="M21" i="7"/>
  <c r="M57" i="7"/>
  <c r="M18" i="7"/>
  <c r="M53" i="7"/>
  <c r="M34" i="7"/>
  <c r="M51" i="7"/>
  <c r="M76" i="7"/>
  <c r="M11" i="7"/>
  <c r="M50" i="7"/>
  <c r="M35" i="7"/>
  <c r="M48" i="7"/>
  <c r="M75" i="7"/>
  <c r="M45" i="7"/>
  <c r="M46" i="7"/>
  <c r="M47" i="7"/>
  <c r="M44" i="7"/>
  <c r="M15" i="7"/>
  <c r="M39" i="7"/>
  <c r="M41" i="7"/>
  <c r="M42" i="7"/>
  <c r="M43" i="7"/>
  <c r="M38" i="7"/>
  <c r="M74" i="7"/>
  <c r="M36" i="7"/>
  <c r="M73" i="7"/>
  <c r="M72" i="7"/>
  <c r="K97" i="7" l="1"/>
  <c r="M97" i="7" s="1"/>
  <c r="L40" i="7"/>
  <c r="K40" i="7"/>
  <c r="K95" i="7"/>
  <c r="M95" i="7" s="1"/>
  <c r="K322" i="7"/>
  <c r="L322" i="7" s="1"/>
  <c r="M40" i="7" l="1"/>
  <c r="K94" i="7"/>
  <c r="M94" i="7" s="1"/>
  <c r="L16" i="7"/>
  <c r="K16" i="7"/>
  <c r="K93" i="7"/>
  <c r="M93" i="7" s="1"/>
  <c r="K92" i="7"/>
  <c r="M92" i="7" s="1"/>
  <c r="K91" i="7"/>
  <c r="M91" i="7" s="1"/>
  <c r="K90" i="7"/>
  <c r="M90" i="7" s="1"/>
  <c r="K37" i="7"/>
  <c r="L37" i="7"/>
  <c r="L13" i="7"/>
  <c r="K13" i="7"/>
  <c r="L12" i="7"/>
  <c r="K12" i="7"/>
  <c r="M16" i="7" l="1"/>
  <c r="M37" i="7"/>
  <c r="M13" i="7"/>
  <c r="M12" i="7"/>
  <c r="L136" i="7" l="1"/>
  <c r="K136" i="7"/>
  <c r="K317" i="7"/>
  <c r="L317" i="7" s="1"/>
  <c r="M136" i="7" l="1"/>
  <c r="K309" i="7"/>
  <c r="L309" i="7" s="1"/>
  <c r="K289" i="7"/>
  <c r="L289" i="7" s="1"/>
  <c r="K314" i="7"/>
  <c r="L314" i="7" s="1"/>
  <c r="K313" i="7"/>
  <c r="L313" i="7" s="1"/>
  <c r="K316" i="7"/>
  <c r="L316" i="7" s="1"/>
  <c r="K311" i="7"/>
  <c r="L311" i="7" s="1"/>
  <c r="M7" i="7"/>
  <c r="F299" i="7"/>
  <c r="K299" i="7" s="1"/>
  <c r="L299" i="7" s="1"/>
  <c r="K300" i="7"/>
  <c r="L300" i="7" s="1"/>
  <c r="K291" i="7"/>
  <c r="L291" i="7" s="1"/>
  <c r="K294" i="7"/>
  <c r="L294" i="7" s="1"/>
  <c r="K302" i="7"/>
  <c r="L302" i="7" s="1"/>
  <c r="F293" i="7"/>
  <c r="F292" i="7"/>
  <c r="K292" i="7" s="1"/>
  <c r="L292" i="7" s="1"/>
  <c r="F290" i="7"/>
  <c r="K290" i="7" s="1"/>
  <c r="L290" i="7" s="1"/>
  <c r="F270" i="7"/>
  <c r="K270" i="7" s="1"/>
  <c r="L270" i="7" s="1"/>
  <c r="F222" i="7"/>
  <c r="K222" i="7" s="1"/>
  <c r="L222" i="7" s="1"/>
  <c r="K301" i="7"/>
  <c r="L301" i="7" s="1"/>
  <c r="K305" i="7"/>
  <c r="L305" i="7" s="1"/>
  <c r="K306" i="7"/>
  <c r="L306" i="7" s="1"/>
  <c r="K298" i="7"/>
  <c r="L298" i="7" s="1"/>
  <c r="K308" i="7"/>
  <c r="L308" i="7" s="1"/>
  <c r="K304" i="7"/>
  <c r="L304" i="7" s="1"/>
  <c r="K297" i="7"/>
  <c r="L297" i="7" s="1"/>
  <c r="K286" i="7"/>
  <c r="L286" i="7" s="1"/>
  <c r="K288" i="7"/>
  <c r="L288" i="7" s="1"/>
  <c r="K285" i="7"/>
  <c r="L285" i="7" s="1"/>
  <c r="K287" i="7"/>
  <c r="L287" i="7" s="1"/>
  <c r="K216" i="7"/>
  <c r="L216" i="7" s="1"/>
  <c r="K269" i="7"/>
  <c r="L269" i="7" s="1"/>
  <c r="K283" i="7"/>
  <c r="L283" i="7" s="1"/>
  <c r="K284" i="7"/>
  <c r="L284" i="7" s="1"/>
  <c r="K282" i="7"/>
  <c r="L282" i="7" s="1"/>
  <c r="K281" i="7"/>
  <c r="L281" i="7" s="1"/>
  <c r="K280" i="7"/>
  <c r="L280" i="7" s="1"/>
  <c r="K279" i="7"/>
  <c r="L279" i="7" s="1"/>
  <c r="K278" i="7"/>
  <c r="L278" i="7" s="1"/>
  <c r="K277" i="7"/>
  <c r="L277" i="7" s="1"/>
  <c r="K276" i="7"/>
  <c r="L276" i="7" s="1"/>
  <c r="K274" i="7"/>
  <c r="L274" i="7" s="1"/>
  <c r="K272" i="7"/>
  <c r="L272" i="7" s="1"/>
  <c r="K271" i="7"/>
  <c r="L271" i="7" s="1"/>
  <c r="K266" i="7"/>
  <c r="L266" i="7" s="1"/>
  <c r="K265" i="7"/>
  <c r="L265" i="7" s="1"/>
  <c r="K264" i="7"/>
  <c r="L264" i="7" s="1"/>
  <c r="K261" i="7"/>
  <c r="L261" i="7" s="1"/>
  <c r="K260" i="7"/>
  <c r="L260" i="7" s="1"/>
  <c r="K259" i="7"/>
  <c r="L259" i="7" s="1"/>
  <c r="K258" i="7"/>
  <c r="L258" i="7" s="1"/>
  <c r="K257" i="7"/>
  <c r="L257" i="7" s="1"/>
  <c r="K256" i="7"/>
  <c r="L256" i="7" s="1"/>
  <c r="K254" i="7"/>
  <c r="L254" i="7" s="1"/>
  <c r="K253" i="7"/>
  <c r="L253" i="7" s="1"/>
  <c r="K252" i="7"/>
  <c r="L252" i="7" s="1"/>
  <c r="K251" i="7"/>
  <c r="L251" i="7" s="1"/>
  <c r="K250" i="7"/>
  <c r="L250" i="7" s="1"/>
  <c r="K249" i="7"/>
  <c r="L249" i="7" s="1"/>
  <c r="K248" i="7"/>
  <c r="L248" i="7" s="1"/>
  <c r="K247" i="7"/>
  <c r="L247" i="7" s="1"/>
  <c r="K246" i="7"/>
  <c r="L246" i="7" s="1"/>
  <c r="K244" i="7"/>
  <c r="L244" i="7" s="1"/>
  <c r="K242" i="7"/>
  <c r="L242" i="7" s="1"/>
  <c r="K240" i="7"/>
  <c r="L240" i="7" s="1"/>
  <c r="K238" i="7"/>
  <c r="L238" i="7" s="1"/>
  <c r="K237" i="7"/>
  <c r="L237" i="7" s="1"/>
  <c r="K236" i="7"/>
  <c r="L236" i="7" s="1"/>
  <c r="K234" i="7"/>
  <c r="L234" i="7" s="1"/>
  <c r="K233" i="7"/>
  <c r="L233" i="7" s="1"/>
  <c r="K232" i="7"/>
  <c r="L232" i="7" s="1"/>
  <c r="K231" i="7"/>
  <c r="K230" i="7"/>
  <c r="L230" i="7" s="1"/>
  <c r="K229" i="7"/>
  <c r="L229" i="7" s="1"/>
  <c r="K227" i="7"/>
  <c r="L227" i="7" s="1"/>
  <c r="K226" i="7"/>
  <c r="L226" i="7" s="1"/>
  <c r="K225" i="7"/>
  <c r="L225" i="7" s="1"/>
  <c r="K224" i="7"/>
  <c r="L224" i="7" s="1"/>
  <c r="K223" i="7"/>
  <c r="L223" i="7" s="1"/>
  <c r="H221" i="7"/>
  <c r="K221" i="7" s="1"/>
  <c r="L221" i="7" s="1"/>
  <c r="K218" i="7"/>
  <c r="L218" i="7" s="1"/>
  <c r="K217" i="7"/>
  <c r="L217" i="7" s="1"/>
  <c r="K215" i="7"/>
  <c r="L215" i="7" s="1"/>
  <c r="K214" i="7"/>
  <c r="L214" i="7" s="1"/>
  <c r="K211" i="7"/>
  <c r="L211" i="7" s="1"/>
  <c r="K210" i="7"/>
  <c r="L210" i="7" s="1"/>
  <c r="K209" i="7"/>
  <c r="L209" i="7" s="1"/>
  <c r="K208" i="7"/>
  <c r="L208" i="7" s="1"/>
  <c r="K207" i="7"/>
  <c r="L207" i="7" s="1"/>
  <c r="K206" i="7"/>
  <c r="L206" i="7" s="1"/>
  <c r="K205" i="7"/>
  <c r="L205" i="7" s="1"/>
  <c r="K204" i="7"/>
  <c r="L204" i="7" s="1"/>
  <c r="K203" i="7"/>
  <c r="L203" i="7" s="1"/>
  <c r="K202" i="7"/>
  <c r="L202" i="7" s="1"/>
  <c r="K201" i="7"/>
  <c r="L201" i="7" s="1"/>
  <c r="K200" i="7"/>
  <c r="L200" i="7" s="1"/>
  <c r="K199" i="7"/>
  <c r="L199" i="7" s="1"/>
  <c r="K198" i="7"/>
  <c r="L198" i="7" s="1"/>
  <c r="K197" i="7"/>
  <c r="L197" i="7" s="1"/>
  <c r="K196" i="7"/>
  <c r="L196" i="7" s="1"/>
  <c r="K195" i="7"/>
  <c r="L195" i="7" s="1"/>
  <c r="K194" i="7"/>
  <c r="L194" i="7" s="1"/>
  <c r="K193" i="7"/>
  <c r="L193" i="7" s="1"/>
  <c r="K192" i="7"/>
  <c r="L192" i="7" s="1"/>
  <c r="K191" i="7"/>
  <c r="L191" i="7" s="1"/>
  <c r="K190" i="7"/>
  <c r="L190" i="7" s="1"/>
  <c r="K189" i="7"/>
  <c r="L189" i="7" s="1"/>
  <c r="K188" i="7"/>
  <c r="L188" i="7" s="1"/>
  <c r="H187" i="7"/>
  <c r="K187" i="7" s="1"/>
  <c r="L187" i="7" s="1"/>
  <c r="F186" i="7"/>
  <c r="K186" i="7" s="1"/>
  <c r="L186" i="7" s="1"/>
  <c r="K185" i="7"/>
  <c r="L185" i="7" s="1"/>
  <c r="K184" i="7"/>
  <c r="L184" i="7" s="1"/>
  <c r="K183" i="7"/>
  <c r="L183" i="7" s="1"/>
  <c r="K182" i="7"/>
  <c r="L182" i="7" s="1"/>
  <c r="K181" i="7"/>
  <c r="L181" i="7" s="1"/>
  <c r="K180" i="7"/>
  <c r="L180" i="7" s="1"/>
  <c r="K179" i="7"/>
  <c r="L179" i="7" s="1"/>
  <c r="K178" i="7"/>
  <c r="L178" i="7" s="1"/>
  <c r="K177" i="7"/>
  <c r="L177" i="7" s="1"/>
  <c r="K176" i="7"/>
  <c r="L176" i="7" s="1"/>
  <c r="K175" i="7"/>
  <c r="L175" i="7" s="1"/>
  <c r="K174" i="7"/>
  <c r="L174" i="7" s="1"/>
  <c r="K173" i="7"/>
  <c r="L173" i="7" s="1"/>
  <c r="K172" i="7"/>
  <c r="L172" i="7" s="1"/>
  <c r="K171" i="7"/>
  <c r="L171" i="7" s="1"/>
  <c r="K170" i="7"/>
  <c r="L170" i="7" s="1"/>
  <c r="K169" i="7"/>
  <c r="L169" i="7" s="1"/>
  <c r="K168" i="7"/>
  <c r="L168" i="7" s="1"/>
  <c r="K167" i="7"/>
  <c r="L167" i="7" s="1"/>
  <c r="K166" i="7"/>
  <c r="L166" i="7" s="1"/>
  <c r="K165" i="7"/>
  <c r="L165" i="7" s="1"/>
  <c r="K164" i="7"/>
  <c r="L164" i="7" s="1"/>
  <c r="K163" i="7"/>
  <c r="L163" i="7" s="1"/>
  <c r="K162" i="7"/>
  <c r="L162" i="7" s="1"/>
  <c r="K161" i="7"/>
  <c r="L161" i="7" s="1"/>
  <c r="K160" i="7"/>
  <c r="L160" i="7" s="1"/>
  <c r="K159" i="7"/>
  <c r="L159" i="7" s="1"/>
  <c r="D7" i="6"/>
  <c r="K6" i="4"/>
  <c r="K6" i="3"/>
  <c r="L6" i="2"/>
</calcChain>
</file>

<file path=xl/sharedStrings.xml><?xml version="1.0" encoding="utf-8"?>
<sst xmlns="http://schemas.openxmlformats.org/spreadsheetml/2006/main" count="3070" uniqueCount="1145">
  <si>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</si>
  <si>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</si>
  <si>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</si>
  <si>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</si>
  <si>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</si>
  <si>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</si>
  <si>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</si>
  <si>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</si>
  <si>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</si>
  <si>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</si>
  <si>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</si>
  <si>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</si>
  <si>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</si>
  <si>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</si>
  <si>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</si>
  <si>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</si>
  <si>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</si>
  <si>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</si>
  <si>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</si>
  <si>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</si>
  <si>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</si>
  <si>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</si>
  <si>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</si>
  <si>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</si>
  <si>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</si>
  <si>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</si>
  <si>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</si>
  <si>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</si>
  <si>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</si>
  <si>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</si>
  <si>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</si>
  <si>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</si>
  <si>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</si>
  <si>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</si>
  <si>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</si>
  <si>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</si>
  <si>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</si>
  <si>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</si>
  <si>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</si>
  <si>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</si>
  <si>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</si>
  <si>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</si>
  <si>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</si>
  <si>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</si>
  <si>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</si>
  <si>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</si>
  <si>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</si>
  <si>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</si>
  <si>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</si>
  <si>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</si>
  <si>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</si>
  <si>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</si>
  <si>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</si>
  <si>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</si>
  <si>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</si>
  <si>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</si>
  <si>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</si>
  <si>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</si>
  <si>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</si>
  <si>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</si>
  <si>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</si>
  <si>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</si>
  <si>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</si>
  <si>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</si>
  <si>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</si>
  <si>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</si>
  <si>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</si>
  <si>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</si>
  <si>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</si>
  <si>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</si>
  <si>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</si>
  <si>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</si>
  <si>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</si>
  <si>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</si>
  <si>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</si>
  <si>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</si>
  <si>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</si>
  <si>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</si>
  <si>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</si>
  <si>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</si>
  <si>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</si>
  <si>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</si>
  <si>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</si>
  <si>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</si>
  <si>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</si>
  <si>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</si>
  <si>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</si>
  <si>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</si>
  <si>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</si>
  <si>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</si>
  <si>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</si>
  <si>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</si>
  <si>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</si>
  <si>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</si>
  <si>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</si>
  <si>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</si>
  <si>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</si>
  <si>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</si>
  <si>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</si>
  <si>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</si>
  <si>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</si>
  <si>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</si>
  <si>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</si>
  <si>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</si>
  <si>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</si>
  <si>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</si>
  <si>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</si>
  <si>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</si>
  <si>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</si>
  <si>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</si>
  <si>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</si>
  <si>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</si>
  <si>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</si>
  <si>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</si>
  <si>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</si>
  <si>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</si>
  <si>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</si>
  <si>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</si>
  <si>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</si>
  <si>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</si>
  <si>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</si>
  <si>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</si>
  <si>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</si>
  <si>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</si>
  <si>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</si>
  <si>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</si>
  <si>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</si>
  <si>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</si>
  <si>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</si>
  <si>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</si>
  <si>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</si>
  <si>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</si>
  <si>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</si>
  <si>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</si>
  <si>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</si>
  <si>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</si>
  <si>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</si>
  <si>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</si>
  <si>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</si>
  <si>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</si>
  <si>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</si>
  <si>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</si>
  <si>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</si>
  <si>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</si>
  <si>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</si>
  <si>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</si>
  <si>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</si>
  <si>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</si>
  <si>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</si>
  <si>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</si>
  <si>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</si>
  <si>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</si>
  <si>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</si>
  <si>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</si>
  <si>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</si>
  <si>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</si>
  <si>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</si>
  <si>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</si>
  <si>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</si>
  <si>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</si>
  <si>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</si>
  <si>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</si>
  <si>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</si>
  <si>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</si>
  <si>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</si>
  <si>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</si>
  <si>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</si>
  <si>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</si>
  <si>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</si>
  <si>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</si>
  <si>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</si>
  <si>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</si>
  <si>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</si>
  <si>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</si>
  <si>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</si>
  <si>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</si>
  <si>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</si>
  <si>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</si>
  <si>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</si>
  <si>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</si>
  <si>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</si>
  <si>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</si>
  <si>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</si>
  <si>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</si>
  <si>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</si>
  <si>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</si>
  <si>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</si>
  <si>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</si>
  <si>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</si>
  <si>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</si>
  <si>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</si>
  <si>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</si>
  <si>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</si>
  <si>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</si>
  <si>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</si>
  <si>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</si>
  <si>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</si>
  <si>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</si>
  <si>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</si>
  <si>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</si>
  <si>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</si>
  <si>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</si>
  <si>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</si>
  <si>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</si>
  <si>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</si>
  <si>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</si>
  <si>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</si>
  <si>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</si>
  <si>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</si>
  <si>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</si>
  <si>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</si>
  <si>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</si>
  <si>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</si>
  <si>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</si>
  <si>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</si>
  <si>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</si>
  <si>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</si>
  <si>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</si>
  <si>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</si>
  <si>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</si>
  <si>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</si>
  <si>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</si>
  <si>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</si>
  <si>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</si>
  <si>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</si>
  <si>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</si>
  <si>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</si>
  <si>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</si>
  <si>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</si>
  <si>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</si>
  <si>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</si>
  <si>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</si>
  <si>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</si>
  <si>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</si>
  <si>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</si>
  <si>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</si>
  <si>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</si>
  <si>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</si>
  <si>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</si>
  <si>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</si>
  <si>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</si>
  <si>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</si>
  <si>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</si>
  <si>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</si>
  <si>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</si>
  <si>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</si>
  <si>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</si>
  <si>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</si>
  <si>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</si>
  <si>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</si>
  <si>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</si>
  <si>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</si>
  <si>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</si>
  <si>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</si>
  <si>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</si>
  <si>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</si>
  <si>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</si>
  <si>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</si>
  <si>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</si>
  <si>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</si>
  <si>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</si>
  <si>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</si>
  <si>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</si>
  <si>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</si>
  <si>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</si>
  <si>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</si>
  <si>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</si>
  <si>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</si>
  <si>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</si>
  <si>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</si>
  <si>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</si>
  <si>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</si>
  <si>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</si>
  <si>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</si>
  <si>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</si>
  <si>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</si>
  <si>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</si>
  <si>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</si>
  <si>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</si>
  <si>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</si>
  <si>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</si>
  <si>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</si>
  <si>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</si>
  <si>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</si>
  <si>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</si>
  <si>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</si>
  <si>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</si>
  <si>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</si>
  <si>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</si>
  <si>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</si>
  <si>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</si>
  <si>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</si>
  <si>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</si>
  <si>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</si>
  <si>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</si>
  <si>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</si>
  <si>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</si>
  <si>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</si>
  <si>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</si>
  <si>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</si>
  <si>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</si>
  <si>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</si>
  <si>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</si>
  <si>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</si>
  <si>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</si>
  <si>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</si>
  <si>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</si>
  <si>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</si>
  <si>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</si>
  <si>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</si>
  <si>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</si>
  <si>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</si>
  <si>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</si>
  <si>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</si>
  <si>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</si>
  <si>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</si>
  <si>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</si>
  <si>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</si>
  <si>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</si>
  <si>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</si>
  <si>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</si>
  <si>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</si>
  <si>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</si>
  <si>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</si>
  <si>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</si>
  <si>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</si>
  <si>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</si>
  <si>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</si>
  <si>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</si>
  <si>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</si>
  <si>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</si>
  <si>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</si>
  <si>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</si>
  <si>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</si>
  <si>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</si>
  <si>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</si>
  <si>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</si>
  <si>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</si>
  <si>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</si>
  <si>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</si>
  <si>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</si>
  <si>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</si>
  <si>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</si>
  <si>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</si>
  <si>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</si>
  <si>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</si>
  <si>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</si>
  <si>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</si>
  <si>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</si>
  <si>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</si>
  <si>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</si>
  <si>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</si>
  <si>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</si>
  <si>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</si>
  <si>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</si>
  <si>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</si>
  <si>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</si>
  <si>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</si>
  <si>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</si>
  <si>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</si>
  <si>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</si>
  <si>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</si>
  <si>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</si>
  <si>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</si>
  <si>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</si>
  <si>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</si>
  <si>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</si>
  <si>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</si>
  <si>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</si>
  <si>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</si>
  <si>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</si>
  <si>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</si>
  <si>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</si>
  <si>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</si>
  <si>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</si>
  <si>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</si>
  <si>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</si>
  <si>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</si>
  <si>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</si>
  <si>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</si>
  <si>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</si>
  <si>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</si>
  <si>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</si>
  <si>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</si>
  <si>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</si>
  <si>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</si>
  <si>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</si>
  <si>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</si>
  <si>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</si>
  <si>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</si>
  <si>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</si>
  <si>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</si>
  <si>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</si>
  <si>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</si>
  <si>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</si>
  <si>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</si>
  <si>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</si>
  <si>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</si>
  <si>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</si>
  <si>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</si>
  <si>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</si>
  <si>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</si>
  <si>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</si>
  <si>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</si>
  <si>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</si>
  <si>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</si>
  <si>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</si>
  <si>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</si>
  <si>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</si>
  <si>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</si>
  <si>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</si>
  <si>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</si>
  <si>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</si>
  <si>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</si>
  <si>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</si>
  <si>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</si>
  <si>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</si>
  <si>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</si>
  <si>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</si>
  <si>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</si>
  <si>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</si>
  <si>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</si>
  <si>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</si>
  <si>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</si>
  <si>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</si>
  <si>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</si>
  <si>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</si>
  <si>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</si>
  <si>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</si>
  <si>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</si>
  <si>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</si>
  <si>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</si>
  <si>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</si>
  <si>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</si>
  <si>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</si>
  <si>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</si>
  <si>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</si>
  <si>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</si>
  <si>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</si>
  <si>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</si>
  <si>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</si>
  <si>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</si>
  <si>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</si>
  <si>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</si>
  <si>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</si>
  <si>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</si>
  <si>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</si>
  <si>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</si>
  <si>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</si>
  <si>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</si>
  <si>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</si>
  <si>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</si>
  <si>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</si>
  <si>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</si>
  <si>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</si>
  <si>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</si>
  <si>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</si>
  <si>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</si>
  <si>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</si>
  <si>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</si>
  <si>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</si>
  <si>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</si>
  <si>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</si>
  <si>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</si>
  <si>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</si>
  <si>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</si>
  <si>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</si>
  <si>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</si>
  <si>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</si>
  <si>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</si>
  <si>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</si>
  <si>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</si>
  <si>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</si>
  <si>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</si>
  <si>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</si>
  <si>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</si>
  <si>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</si>
  <si>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</si>
  <si>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</si>
  <si>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</si>
  <si>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</si>
  <si>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</si>
  <si>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</si>
  <si>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</si>
  <si>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</si>
  <si>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</si>
  <si>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</si>
  <si>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</si>
  <si>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</si>
  <si>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</si>
  <si>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</si>
  <si>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</si>
  <si>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</si>
  <si>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</si>
  <si>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</si>
  <si>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</si>
  <si>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</si>
  <si>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</si>
  <si>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</si>
  <si>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</si>
  <si>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</si>
  <si>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</si>
  <si>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</si>
  <si>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</si>
  <si>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</si>
  <si>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</si>
  <si>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</si>
  <si>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</si>
  <si>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</si>
  <si>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</si>
  <si>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</si>
  <si>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</si>
  <si>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</si>
  <si>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</si>
  <si>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</si>
  <si>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</si>
  <si>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</si>
  <si>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</si>
  <si>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</si>
  <si>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</si>
  <si>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</si>
  <si>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</si>
  <si>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</si>
  <si>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</si>
  <si>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</si>
  <si>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</si>
  <si>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</si>
  <si>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</si>
  <si>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</si>
  <si>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</si>
  <si>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</si>
  <si>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</si>
  <si>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</si>
  <si>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</si>
  <si>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</si>
  <si>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</si>
  <si>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</si>
  <si>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</si>
  <si>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</si>
  <si>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</si>
  <si>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</si>
  <si>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</si>
  <si>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</si>
  <si>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</si>
  <si>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</si>
  <si>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</si>
  <si>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</si>
  <si>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</si>
  <si>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</si>
  <si>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</si>
  <si>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</si>
  <si>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</si>
  <si>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</si>
  <si>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</si>
  <si>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</si>
  <si>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</si>
  <si>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</si>
  <si>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</si>
  <si>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</si>
  <si>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</si>
  <si>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</si>
  <si>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</si>
  <si>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</si>
  <si>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</si>
  <si>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</si>
  <si>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</si>
  <si>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</si>
  <si>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</si>
  <si>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</si>
  <si>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</si>
  <si>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</si>
  <si>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</si>
  <si>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</si>
  <si>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</si>
  <si>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</si>
  <si>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</si>
  <si>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</si>
  <si>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</si>
  <si>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</si>
  <si>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</si>
  <si>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</si>
  <si>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</si>
  <si>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</si>
  <si>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</si>
  <si>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</si>
  <si>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</si>
  <si>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</si>
  <si>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</si>
  <si>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</si>
  <si>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</si>
  <si>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</si>
  <si>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</si>
  <si>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</si>
  <si>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</si>
  <si>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</si>
  <si>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</si>
  <si>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</si>
  <si>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</si>
  <si>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</si>
  <si>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</si>
  <si>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</si>
  <si>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</si>
  <si>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</si>
  <si>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</si>
  <si>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</si>
  <si>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</si>
  <si>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</si>
  <si>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</si>
  <si>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</si>
  <si>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</si>
  <si>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</si>
  <si>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</si>
  <si>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</si>
  <si>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</si>
  <si>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</si>
  <si>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</si>
  <si>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</si>
  <si>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</si>
  <si>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</si>
  <si>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</si>
  <si>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</si>
  <si>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</si>
  <si>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</si>
  <si>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</si>
  <si>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</si>
  <si>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</si>
  <si>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</si>
  <si>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</si>
  <si>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</si>
  <si>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</si>
  <si>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</si>
  <si>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</si>
  <si>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</si>
  <si>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</si>
  <si>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</si>
  <si>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</si>
  <si>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</si>
  <si>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</si>
  <si>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</si>
  <si>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</si>
  <si>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</si>
  <si>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</si>
  <si>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</si>
  <si>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</si>
  <si>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</si>
  <si>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</si>
  <si>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</si>
  <si>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</si>
  <si>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</si>
  <si>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</si>
  <si>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</si>
  <si>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</si>
  <si>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</si>
  <si>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</si>
  <si>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</si>
  <si>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</si>
  <si>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</si>
  <si>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</si>
  <si>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</si>
  <si>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</si>
  <si>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</si>
  <si>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</si>
  <si>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</si>
  <si>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</si>
  <si>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</si>
  <si>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</si>
  <si>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</si>
  <si>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</si>
  <si>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</si>
  <si>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</si>
  <si>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</si>
  <si>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</si>
  <si>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</si>
  <si>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</si>
  <si>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</si>
  <si>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</si>
  <si>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</si>
  <si>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</si>
  <si>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</si>
  <si>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</si>
  <si>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</si>
  <si>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</si>
  <si>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</si>
  <si>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</si>
  <si>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</si>
  <si>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</si>
  <si>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</si>
  <si>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</si>
  <si>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</si>
  <si>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</si>
  <si>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</si>
  <si>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</si>
  <si>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</si>
  <si>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</si>
  <si>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</si>
  <si>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</si>
  <si>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</si>
  <si>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</si>
  <si>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</si>
  <si>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</si>
  <si>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</si>
  <si>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</si>
  <si>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</si>
  <si>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</si>
  <si>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</si>
  <si>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</si>
  <si>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</si>
  <si>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</si>
  <si>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</si>
  <si>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</si>
  <si>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</si>
  <si>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</si>
  <si>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</si>
  <si>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</si>
  <si>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</si>
  <si>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</si>
  <si>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</si>
  <si>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</si>
  <si>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</si>
  <si>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</si>
  <si>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</si>
  <si>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</si>
  <si>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</si>
  <si>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</si>
  <si>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</si>
  <si>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</si>
  <si>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</si>
  <si>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</si>
  <si>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</si>
  <si>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</si>
  <si>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</si>
  <si>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</si>
  <si>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</si>
  <si>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</si>
  <si>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</si>
  <si>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</si>
  <si>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</si>
  <si>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</si>
  <si>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</si>
  <si>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</si>
  <si>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</si>
  <si>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</si>
  <si>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</si>
  <si>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</si>
  <si>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</si>
  <si>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</si>
  <si>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</si>
  <si>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</si>
  <si>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</si>
  <si>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</si>
  <si>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</si>
  <si>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</si>
  <si>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</si>
  <si>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</si>
  <si>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</si>
  <si>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</si>
  <si>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</si>
  <si>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</si>
  <si>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</si>
  <si>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</si>
  <si>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</si>
  <si>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</si>
  <si>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</si>
  <si>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</si>
  <si>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</si>
  <si>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</si>
  <si>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</si>
  <si>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</si>
  <si>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</si>
  <si>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</si>
  <si>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</si>
  <si>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</si>
  <si>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</si>
  <si>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</si>
  <si>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</si>
  <si>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</si>
  <si>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</si>
  <si>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</si>
  <si>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</si>
  <si>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</si>
  <si>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</si>
  <si>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</si>
  <si>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</si>
  <si>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</si>
  <si>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</si>
  <si>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</si>
  <si>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</si>
  <si>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</si>
  <si>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</si>
  <si>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</si>
  <si>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</si>
  <si>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</si>
  <si>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</si>
  <si>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</si>
  <si>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</si>
  <si>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</si>
  <si>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</si>
  <si>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</si>
  <si>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</si>
  <si>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</si>
  <si>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</si>
  <si>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</si>
  <si>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</si>
  <si>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</si>
  <si>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</si>
  <si>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</si>
  <si>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</si>
  <si>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</si>
  <si>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</si>
  <si>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</si>
  <si>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</si>
  <si>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</si>
  <si>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</si>
  <si>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</si>
  <si>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</si>
  <si>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</si>
  <si>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</si>
  <si>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</si>
  <si>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</si>
  <si>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</si>
  <si>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</si>
  <si>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</si>
  <si>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</si>
  <si>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</si>
  <si>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</si>
  <si>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</si>
  <si>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</si>
  <si>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</si>
  <si>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</si>
  <si>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</si>
  <si>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</si>
  <si>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</si>
  <si>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</si>
  <si>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</si>
  <si>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</si>
  <si>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</si>
  <si>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</si>
  <si>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</si>
  <si>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</si>
  <si>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</si>
  <si>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</si>
  <si>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350-360</t>
  </si>
  <si>
    <t>1465-1475</t>
  </si>
  <si>
    <t>1600-1700</t>
  </si>
  <si>
    <t>ANURAS</t>
  </si>
  <si>
    <t>1550-1600</t>
  </si>
  <si>
    <t>4500-4600</t>
  </si>
  <si>
    <t>560-565</t>
  </si>
  <si>
    <t xml:space="preserve"> IGL </t>
  </si>
  <si>
    <t>535-545</t>
  </si>
  <si>
    <t>125-128</t>
  </si>
  <si>
    <t>ALPHA LEON ENTERPRISES LLP</t>
  </si>
  <si>
    <t xml:space="preserve">HDFCAMC </t>
  </si>
  <si>
    <t xml:space="preserve">COLPAL </t>
  </si>
  <si>
    <t xml:space="preserve">SUMICHEM </t>
  </si>
  <si>
    <t>330-340</t>
  </si>
  <si>
    <t>Profit of Rs.12/-</t>
  </si>
  <si>
    <t>ICICIBANK 620 CE MAY</t>
  </si>
  <si>
    <t>Profit of Rs.1.25/-</t>
  </si>
  <si>
    <t>570-575</t>
  </si>
  <si>
    <t>660-666</t>
  </si>
  <si>
    <t>720-740</t>
  </si>
  <si>
    <t>Retail Research Technical Calls &amp; Fundamental Performance Report for the month of May-2021</t>
  </si>
  <si>
    <t>HINDUNILVR 2440 CE MAY</t>
  </si>
  <si>
    <t>70-75</t>
  </si>
  <si>
    <t>HINDUNILVR 2460 CE MAY</t>
  </si>
  <si>
    <t>Profit of Rs.8/-</t>
  </si>
  <si>
    <t>Profit of Rs.4.5/-</t>
  </si>
  <si>
    <t>NIFTY 14500 PE 06-MAY</t>
  </si>
  <si>
    <t>Profit of Rs.16.5/-</t>
  </si>
  <si>
    <t>580-590</t>
  </si>
  <si>
    <t>Profit of Rs.31.50/-</t>
  </si>
  <si>
    <t>HDFC 2500 CE MAY</t>
  </si>
  <si>
    <t>Profit of Rs.6.5/-</t>
  </si>
  <si>
    <t>CIPLA MAY FUT</t>
  </si>
  <si>
    <t>Profit of Rs.108/-</t>
  </si>
  <si>
    <t>SUNPHARMA MAY FUT</t>
  </si>
  <si>
    <t>NIFTY 14650 CE 06-MAY</t>
  </si>
  <si>
    <t>Profit of Rs.14/-</t>
  </si>
  <si>
    <t>HDFCBANK 1420 CE MAY</t>
  </si>
  <si>
    <t>Profit of Rs.15.5/-</t>
  </si>
  <si>
    <t>Profit of Rs.9.5/-</t>
  </si>
  <si>
    <t>Profit of Rs.15/-</t>
  </si>
  <si>
    <t>Profit of Rs.3.5/-</t>
  </si>
  <si>
    <t>Profit of Rs.4/-</t>
  </si>
  <si>
    <t>Profit of Rs.16/-</t>
  </si>
  <si>
    <t>NIFTY 14750 PE 12-MAY</t>
  </si>
  <si>
    <t xml:space="preserve">CADILAHC </t>
  </si>
  <si>
    <t>DABUR 550 CE MAY</t>
  </si>
  <si>
    <t>18-20</t>
  </si>
  <si>
    <t>840-850</t>
  </si>
  <si>
    <t>Profit of Rs.1/-</t>
  </si>
  <si>
    <t>Profit of Rs.6/-</t>
  </si>
  <si>
    <t>Loss of Rs. 19/-</t>
  </si>
  <si>
    <t>Profit of Rs.22.5/-</t>
  </si>
  <si>
    <t>Profit of Rs.19/-</t>
  </si>
  <si>
    <t>2700-2720</t>
  </si>
  <si>
    <t>NIFTY 14900 PE 12-MAY</t>
  </si>
  <si>
    <t>Profit of Rs.11/-</t>
  </si>
  <si>
    <t>Profit of Rs.107.5/-</t>
  </si>
  <si>
    <t>Profit of Rs.265/-</t>
  </si>
  <si>
    <t>GRAVITON RESEARCH CAPITAL LLP</t>
  </si>
  <si>
    <t>Profit of Rs.11.5/-</t>
  </si>
  <si>
    <t>Profit of Rs.40.5/-</t>
  </si>
  <si>
    <t>CIPLA 930 CE MAY</t>
  </si>
  <si>
    <t>45-50</t>
  </si>
  <si>
    <t>15-17</t>
  </si>
  <si>
    <t>Profit of Rs.2/-</t>
  </si>
  <si>
    <t>NIFTY 14850 PE 12-MAY</t>
  </si>
  <si>
    <t>1900-1920</t>
  </si>
  <si>
    <t>237-241</t>
  </si>
  <si>
    <t>280-290</t>
  </si>
  <si>
    <t>Profit of Rs.13.5/-</t>
  </si>
  <si>
    <t>Profit of Rs.41/-</t>
  </si>
  <si>
    <t>Loss of Rs. 26.5/-</t>
  </si>
  <si>
    <t>PIDILITIND 1900 CE MAY</t>
  </si>
  <si>
    <t>50-55</t>
  </si>
  <si>
    <t>Profit of Rs.5.5/-</t>
  </si>
  <si>
    <t>450-470</t>
  </si>
  <si>
    <t>DABUR 545 CE MAY</t>
  </si>
  <si>
    <t>Sell</t>
  </si>
  <si>
    <t>40-45</t>
  </si>
  <si>
    <t>14-16</t>
  </si>
  <si>
    <t>Part Profit of Rs.191.50/-</t>
  </si>
  <si>
    <t>Profit of Rs.30/-</t>
  </si>
  <si>
    <t>Loss of Rs. 17/-</t>
  </si>
  <si>
    <t>514-517</t>
  </si>
  <si>
    <t>540-550</t>
  </si>
  <si>
    <t>CUMMINSIND MAY FUT</t>
  </si>
  <si>
    <t>850-860</t>
  </si>
  <si>
    <t>NIFTY 14750 CE 20-MAY</t>
  </si>
  <si>
    <t>150-170</t>
  </si>
  <si>
    <t>BHARTIARTL 580 CE MAY</t>
  </si>
  <si>
    <t xml:space="preserve">IPCALAB </t>
  </si>
  <si>
    <t>2250-2260</t>
  </si>
  <si>
    <t>Profit of Rs.18/-</t>
  </si>
  <si>
    <t>3750-3850</t>
  </si>
  <si>
    <t>NIFTY 14700 PE 20-MAY</t>
  </si>
  <si>
    <t>Loss of Rs.21/-</t>
  </si>
  <si>
    <t>M&amp;MFIN  170 CE MAY</t>
  </si>
  <si>
    <t>BATAINDIA  1420 CE MAY</t>
  </si>
  <si>
    <t>Loss of Rs.40/-</t>
  </si>
  <si>
    <t>Profit of Rs.1.75/-</t>
  </si>
  <si>
    <t>Profit of Rs.3/-</t>
  </si>
  <si>
    <t>Loss of Rs.7.5/-</t>
  </si>
  <si>
    <t>Profit of Rs.105/-</t>
  </si>
  <si>
    <t>Loss of Rs.3/-</t>
  </si>
  <si>
    <t>1380-1400</t>
  </si>
  <si>
    <t>HDFCBANK 1480 CE MAY</t>
  </si>
  <si>
    <t>30-35</t>
  </si>
  <si>
    <t>M&amp;M 800 CE MAY</t>
  </si>
  <si>
    <t>25-30</t>
  </si>
  <si>
    <t>MARUTI 6900 CE MAY</t>
  </si>
  <si>
    <t>160-190</t>
  </si>
  <si>
    <t>Profit of Rs.217.5/-</t>
  </si>
  <si>
    <t>NIFTY 15100 CE 20-MAY</t>
  </si>
  <si>
    <t>100-120</t>
  </si>
  <si>
    <t>BURGERKING</t>
  </si>
  <si>
    <t>155-160</t>
  </si>
  <si>
    <t>ITC  MAY FUT</t>
  </si>
  <si>
    <t>ITC 215 CE MAY</t>
  </si>
  <si>
    <t>Profit of Rs.130/-</t>
  </si>
  <si>
    <t>405-415</t>
  </si>
  <si>
    <t>970-980</t>
  </si>
  <si>
    <t>Profit of Rs.65/-</t>
  </si>
  <si>
    <t>Loss of Rs. 18/-</t>
  </si>
  <si>
    <t>M&amp;M 810 CE MAY</t>
  </si>
  <si>
    <t>25-27</t>
  </si>
  <si>
    <t>Loss of Rs.38.5/-</t>
  </si>
  <si>
    <t>RELIANCE 2000 CE MAY</t>
  </si>
  <si>
    <t>50-60</t>
  </si>
  <si>
    <t>HDFC 2520 CE MAY</t>
  </si>
  <si>
    <t>650-680</t>
  </si>
  <si>
    <t>1312-1316</t>
  </si>
  <si>
    <t>Profit of Rs.13/-</t>
  </si>
  <si>
    <t>Profit of Rs.2.75/-</t>
  </si>
  <si>
    <t>SHANGAR</t>
  </si>
  <si>
    <t>Loss of Rs. 18.5/-</t>
  </si>
  <si>
    <t>Profit of Rs.10/-</t>
  </si>
  <si>
    <t>Profit of Rs.1.15/-</t>
  </si>
  <si>
    <t>12-14.0</t>
  </si>
  <si>
    <t>BANKNIFTY 35000 CE MAY</t>
  </si>
  <si>
    <t>600-700</t>
  </si>
  <si>
    <t>Profit of Rs.80/-</t>
  </si>
  <si>
    <t>ESCORTS 1200 CE MAY</t>
  </si>
  <si>
    <t>Profit of Rs.37/-</t>
  </si>
  <si>
    <t>SBIN 410 CE MAY</t>
  </si>
  <si>
    <t>Profit of Rs.3.15/-</t>
  </si>
  <si>
    <t>255-265</t>
  </si>
  <si>
    <t>Loss of Rs.18/-</t>
  </si>
  <si>
    <t>Loss of Rs.10/-</t>
  </si>
  <si>
    <t>Profit of Rs.2.9/-</t>
  </si>
  <si>
    <t>10-12.0</t>
  </si>
  <si>
    <t>190-191</t>
  </si>
  <si>
    <t>200-205</t>
  </si>
  <si>
    <t>2830-2850</t>
  </si>
  <si>
    <t>3100-3200</t>
  </si>
  <si>
    <t>670-680</t>
  </si>
  <si>
    <t xml:space="preserve">NIFTY 15300 PE MAY </t>
  </si>
  <si>
    <t>MAYUKH</t>
  </si>
  <si>
    <t>OLGA TRADING PRIVATE LIMITED</t>
  </si>
  <si>
    <t>Justdial Ltd.</t>
  </si>
  <si>
    <t>LOVABLE</t>
  </si>
  <si>
    <t>Lovable Lingerie Ltd</t>
  </si>
  <si>
    <t>VIVIDHA</t>
  </si>
  <si>
    <t>PENIND</t>
  </si>
  <si>
    <t>RUPA</t>
  </si>
  <si>
    <t>Rupa &amp; Company Ltd</t>
  </si>
  <si>
    <t>Profit of Rs.42.5/-</t>
  </si>
  <si>
    <t>Profit of Rs.26/-</t>
  </si>
  <si>
    <t>Profit of Rs.12.5/-</t>
  </si>
  <si>
    <t>HINDUNILVR JUNE FUT</t>
  </si>
  <si>
    <t>2325-2335</t>
  </si>
  <si>
    <t>2390-2410</t>
  </si>
  <si>
    <t>Profit of Rs.31/-</t>
  </si>
  <si>
    <t>SBIN JUNE FUT</t>
  </si>
  <si>
    <t>520-525</t>
  </si>
  <si>
    <t>590-610</t>
  </si>
  <si>
    <t>Profit of Rs.5.95/-</t>
  </si>
  <si>
    <t>Loss of Rs.41.5/-</t>
  </si>
  <si>
    <t>PEL JUNE FUT</t>
  </si>
  <si>
    <t>JETMALL</t>
  </si>
  <si>
    <t>SHAREACCOUNT NA</t>
  </si>
  <si>
    <t>OSIAJEE</t>
  </si>
  <si>
    <t>ACVC FOREX PRIVATE LIMITED</t>
  </si>
  <si>
    <t>SSPNFIN</t>
  </si>
  <si>
    <t>ASHOK KUMAR SINGH</t>
  </si>
  <si>
    <t>ESPS FINSERVE PRIVATE LIMITED</t>
  </si>
  <si>
    <t>HEMANT PARMANAND SINGH</t>
  </si>
  <si>
    <t>VMV</t>
  </si>
  <si>
    <t>BASML</t>
  </si>
  <si>
    <t>Bannari Amman Spinning Mi</t>
  </si>
  <si>
    <t>PARTH INFIN BROKERS PVT LTD</t>
  </si>
  <si>
    <t>TEJAS TRADEFIN LLP</t>
  </si>
  <si>
    <t>RIIL</t>
  </si>
  <si>
    <t>Reliance Indl Infra Ltd</t>
  </si>
  <si>
    <t>VLIFE-RE</t>
  </si>
  <si>
    <t>Profit of Rs.177.5/-</t>
  </si>
  <si>
    <t>Loss of Rs.13.5/-</t>
  </si>
  <si>
    <t>1780-1788</t>
  </si>
  <si>
    <t>1850-1880</t>
  </si>
  <si>
    <t xml:space="preserve">TVSMOTOR </t>
  </si>
  <si>
    <t>635-638</t>
  </si>
  <si>
    <t>665-675</t>
  </si>
  <si>
    <t>605-610</t>
  </si>
  <si>
    <t>630-640</t>
  </si>
  <si>
    <t>Loss of Rs. 16/-</t>
  </si>
  <si>
    <t>NIFTY JUNE FUT</t>
  </si>
  <si>
    <t>15450-15470</t>
  </si>
  <si>
    <t>GODREJCP JUNE FUT</t>
  </si>
  <si>
    <t>M&amp;MFIN 185 CE JUN</t>
  </si>
  <si>
    <t>2.50-2,60</t>
  </si>
  <si>
    <t>AMBALALSA</t>
  </si>
  <si>
    <t>MANSI SHARE &amp; STOCK ADVISORS PRIVATE LIMITED</t>
  </si>
  <si>
    <t>ANUROOP</t>
  </si>
  <si>
    <t>SHERWOOD SECURITIES PVT LTD</t>
  </si>
  <si>
    <t>CHEMTECH</t>
  </si>
  <si>
    <t>FASHIONS BRANDS (INDIA) PRIVATE LIMITED</t>
  </si>
  <si>
    <t>RICHA MODI</t>
  </si>
  <si>
    <t>DEEP</t>
  </si>
  <si>
    <t>NNM SECURITIES PVT LTD</t>
  </si>
  <si>
    <t>JATALIA</t>
  </si>
  <si>
    <t>HANSABEN HASMUKHBHAI AMIN</t>
  </si>
  <si>
    <t>KHEM CHAND GUPTA</t>
  </si>
  <si>
    <t>KAUSHIK KUMAR SARAWGI</t>
  </si>
  <si>
    <t>MASL</t>
  </si>
  <si>
    <t>COMFORT SECURITIES PVT.LTD.</t>
  </si>
  <si>
    <t>COMFORT COMMOTRADE PRIVATE LIMITED</t>
  </si>
  <si>
    <t>SHAILESH PRABHAKAR DALVI</t>
  </si>
  <si>
    <t>PARASRAMPURIA INFRASTRUCTURE LLP .</t>
  </si>
  <si>
    <t>MEDICO</t>
  </si>
  <si>
    <t>PARAG JHAVERI HUF</t>
  </si>
  <si>
    <t>NOPEA CAPITAL SERVICES PRIVATE LIMITED</t>
  </si>
  <si>
    <t>AMARJEET JITENDRA SHUKLA</t>
  </si>
  <si>
    <t>SANJEEV JAIN</t>
  </si>
  <si>
    <t>PANKAJPO</t>
  </si>
  <si>
    <t>SHAH FINANCIAL SERVICES .</t>
  </si>
  <si>
    <t>DIPAK KANAYALAL SHAH</t>
  </si>
  <si>
    <t>PANORAMA</t>
  </si>
  <si>
    <t>DISHANK VIPUL SHAH</t>
  </si>
  <si>
    <t>PMCFIN</t>
  </si>
  <si>
    <t>RCOM</t>
  </si>
  <si>
    <t>REMLIFE</t>
  </si>
  <si>
    <t>ROCKYRASIKLALVORA</t>
  </si>
  <si>
    <t>KULINSHANTILALVORA</t>
  </si>
  <si>
    <t>SAGARPROD</t>
  </si>
  <si>
    <t>AUTHUM INVESTMENT &amp; INFRASTRUCTURE LIMITED</t>
  </si>
  <si>
    <t>KUNAL ASHOK NAHAR</t>
  </si>
  <si>
    <t>KOOKMIN SECURITIES PRIVATE LIMITED</t>
  </si>
  <si>
    <t>SUBASH RAMASHISH MISHRA</t>
  </si>
  <si>
    <t>PEARL ELECTRONICS LIMITED</t>
  </si>
  <si>
    <t>WESTLEIRES</t>
  </si>
  <si>
    <t>ANURAG BENEFIT TRUST</t>
  </si>
  <si>
    <t>LALITADEVI JATIA</t>
  </si>
  <si>
    <t>BYKE</t>
  </si>
  <si>
    <t>The Byke Hospitality Ltd</t>
  </si>
  <si>
    <t>NIKUNJ KAUSHIK SHAH</t>
  </si>
  <si>
    <t>CORALFINAC</t>
  </si>
  <si>
    <t>Coral India Fin &amp; Hous Lt</t>
  </si>
  <si>
    <t>VIJIT TRADING</t>
  </si>
  <si>
    <t>ELECON</t>
  </si>
  <si>
    <t>Elecon Engg Co. Ltd.</t>
  </si>
  <si>
    <t>GAYAHWS</t>
  </si>
  <si>
    <t>Gayatri Highways Limited</t>
  </si>
  <si>
    <t>ADROIT FINANCIAL SERVICES PVT LTD</t>
  </si>
  <si>
    <t>HAPPSTMNDS</t>
  </si>
  <si>
    <t>Happiest Minds Techno Ltd</t>
  </si>
  <si>
    <t>HCC</t>
  </si>
  <si>
    <t>Hindustan Construc Co.</t>
  </si>
  <si>
    <t>ANKITA VISHAL SHAH</t>
  </si>
  <si>
    <t>ORIENTALTL</t>
  </si>
  <si>
    <t>Oriental Trimex Limited</t>
  </si>
  <si>
    <t>ZENITH MULTI TRADING DMCC</t>
  </si>
  <si>
    <t>PAISALO</t>
  </si>
  <si>
    <t>Paisalo Digital Limited</t>
  </si>
  <si>
    <t>STATE BANK OF INDIA</t>
  </si>
  <si>
    <t>Reliance Comm. Ltd.</t>
  </si>
  <si>
    <t>TOPGAIN FINANCE PRIVATE LIMITED</t>
  </si>
  <si>
    <t>RELCAPITAL</t>
  </si>
  <si>
    <t>Reliance Capital Limited</t>
  </si>
  <si>
    <t>RELINFRA</t>
  </si>
  <si>
    <t>Reliance Infrastructu Ltd</t>
  </si>
  <si>
    <t>MANSI SHARES &amp; STOCK ADVISORS PVT LTD</t>
  </si>
  <si>
    <t>RHFL</t>
  </si>
  <si>
    <t>Reliance Home Finance Ltd</t>
  </si>
  <si>
    <t>ROLTA</t>
  </si>
  <si>
    <t>Rolta India Ltd.</t>
  </si>
  <si>
    <t>SHREYAS</t>
  </si>
  <si>
    <t>Shreyas Shipping &amp; Logist</t>
  </si>
  <si>
    <t>VERTOZ</t>
  </si>
  <si>
    <t>Vertoz Advertising Ltd</t>
  </si>
  <si>
    <t>ARCHIES</t>
  </si>
  <si>
    <t>Archies Limited</t>
  </si>
  <si>
    <t>EQUITY INTELLIGENCE INDIA</t>
  </si>
  <si>
    <t>MCDHOLDING</t>
  </si>
  <si>
    <t>McDowell Holdings Limited</t>
  </si>
  <si>
    <t>SURESH  POONATI</t>
  </si>
  <si>
    <t>MCLEODRUSS</t>
  </si>
  <si>
    <t>Mcleod Russel India Limit</t>
  </si>
  <si>
    <t>MANJU GAGGAR</t>
  </si>
  <si>
    <t>CAPSTON CAPITAL PARTNERS</t>
  </si>
  <si>
    <t>PATINTLOG</t>
  </si>
  <si>
    <t>Patel Integrated Logistic</t>
  </si>
  <si>
    <t>ASGAR PATEL</t>
  </si>
  <si>
    <t>JAINET TRADING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</si>
</sst>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51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74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6" borderId="35" xfId="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16" fontId="7" fillId="56" borderId="35" xfId="160" applyNumberFormat="1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46" fillId="56" borderId="37" xfId="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1" fontId="0" fillId="57" borderId="35" xfId="0" applyNumberFormat="1" applyFill="1" applyBorder="1" applyAlignment="1">
      <alignment horizontal="center" vertical="center"/>
    </xf>
    <xf numFmtId="164" fontId="46" fillId="57" borderId="35" xfId="0" applyNumberFormat="1" applyFont="1" applyFill="1" applyBorder="1" applyAlignment="1">
      <alignment horizontal="center" vertical="center"/>
    </xf>
    <xf numFmtId="165" fontId="0" fillId="57" borderId="35" xfId="0" applyNumberFormat="1" applyFont="1" applyFill="1" applyBorder="1" applyAlignment="1">
      <alignment horizontal="center" vertical="center"/>
    </xf>
    <xf numFmtId="0" fontId="8" fillId="57" borderId="35" xfId="0" applyFont="1" applyFill="1" applyBorder="1" applyAlignment="1">
      <alignment horizontal="left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ont="1" applyFill="1" applyBorder="1" applyAlignment="1">
      <alignment horizontal="center" vertical="center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1" fontId="0" fillId="58" borderId="4" xfId="0" applyNumberFormat="1" applyFont="1" applyFill="1" applyBorder="1" applyAlignment="1">
      <alignment horizontal="center" vertical="center"/>
    </xf>
    <xf numFmtId="167" fontId="0" fillId="56" borderId="4" xfId="0" applyNumberFormat="1" applyFont="1" applyFill="1" applyBorder="1" applyAlignment="1">
      <alignment horizontal="center" vertical="center"/>
    </xf>
    <xf numFmtId="167" fontId="0" fillId="56" borderId="11" xfId="0" applyNumberFormat="1" applyFont="1" applyFill="1" applyBorder="1" applyAlignment="1">
      <alignment horizontal="center" vertical="center"/>
    </xf>
    <xf numFmtId="167" fontId="46" fillId="56" borderId="4" xfId="0" applyNumberFormat="1" applyFont="1" applyFill="1" applyBorder="1" applyAlignment="1">
      <alignment horizontal="left"/>
    </xf>
    <xf numFmtId="0" fontId="0" fillId="56" borderId="5" xfId="9" applyFont="1" applyFill="1" applyBorder="1" applyAlignment="1">
      <alignment horizontal="center"/>
    </xf>
    <xf numFmtId="2" fontId="0" fillId="56" borderId="5" xfId="9" applyNumberFormat="1" applyFont="1" applyFill="1" applyBorder="1" applyAlignment="1">
      <alignment horizontal="center" vertical="center"/>
    </xf>
    <xf numFmtId="2" fontId="0" fillId="56" borderId="5" xfId="9" applyNumberFormat="1" applyFont="1" applyFill="1" applyBorder="1" applyAlignment="1">
      <alignment horizontal="center"/>
    </xf>
    <xf numFmtId="0" fontId="46" fillId="58" borderId="9" xfId="0" applyFont="1" applyFill="1" applyBorder="1" applyAlignment="1">
      <alignment horizontal="center"/>
    </xf>
    <xf numFmtId="2" fontId="0" fillId="56" borderId="11" xfId="0" applyNumberFormat="1" applyFont="1" applyFill="1" applyBorder="1" applyAlignment="1">
      <alignment horizontal="center" vertical="center" wrapText="1"/>
    </xf>
    <xf numFmtId="10" fontId="0" fillId="56" borderId="11" xfId="51" applyNumberFormat="1" applyFont="1" applyFill="1" applyBorder="1" applyAlignment="1" applyProtection="1">
      <alignment horizontal="center" vertical="center" wrapText="1"/>
    </xf>
    <xf numFmtId="0" fontId="0" fillId="58" borderId="11" xfId="0" applyFont="1" applyFill="1" applyBorder="1" applyAlignment="1">
      <alignment horizontal="center"/>
    </xf>
    <xf numFmtId="164" fontId="0" fillId="56" borderId="35" xfId="0" applyNumberFormat="1" applyFill="1" applyBorder="1" applyAlignment="1">
      <alignment horizontal="center" vertical="center"/>
    </xf>
    <xf numFmtId="0" fontId="46" fillId="43" borderId="35" xfId="0" applyNumberFormat="1" applyFont="1" applyFill="1" applyBorder="1" applyAlignment="1">
      <alignment horizontal="center" vertical="center"/>
    </xf>
    <xf numFmtId="165" fontId="46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7" fillId="43" borderId="36" xfId="0" applyFont="1" applyFill="1" applyBorder="1" applyAlignment="1">
      <alignment horizontal="center" vertical="center"/>
    </xf>
    <xf numFmtId="169" fontId="7" fillId="43" borderId="35" xfId="0" applyNumberFormat="1" applyFont="1" applyFill="1" applyBorder="1" applyAlignment="1">
      <alignment horizontal="center" vertical="center"/>
    </xf>
    <xf numFmtId="43" fontId="7" fillId="43" borderId="35" xfId="160" applyFont="1" applyFill="1" applyBorder="1" applyAlignment="1">
      <alignment horizontal="center" vertical="center"/>
    </xf>
    <xf numFmtId="164" fontId="0" fillId="43" borderId="35" xfId="0" applyNumberFormat="1" applyFill="1" applyBorder="1" applyAlignment="1">
      <alignment horizontal="center" vertical="center"/>
    </xf>
    <xf numFmtId="16" fontId="48" fillId="43" borderId="35" xfId="160" applyNumberFormat="1" applyFont="1" applyFill="1" applyBorder="1" applyAlignment="1">
      <alignment horizontal="center" vertical="center"/>
    </xf>
    <xf numFmtId="0" fontId="46" fillId="43" borderId="37" xfId="0" applyNumberFormat="1" applyFont="1" applyFill="1" applyBorder="1" applyAlignment="1">
      <alignment horizontal="center" vertical="center"/>
    </xf>
    <xf numFmtId="2" fontId="7" fillId="43" borderId="36" xfId="0" applyNumberFormat="1" applyFont="1" applyFill="1" applyBorder="1" applyAlignment="1">
      <alignment horizontal="center" vertical="center"/>
    </xf>
    <xf numFmtId="0" fontId="46" fillId="0" borderId="4" xfId="0" applyFont="1" applyBorder="1"/>
    <xf numFmtId="43" fontId="8" fillId="56" borderId="35" xfId="160" applyFont="1" applyFill="1" applyBorder="1" applyAlignment="1">
      <alignment horizontal="left" vertical="center"/>
    </xf>
    <xf numFmtId="0" fontId="7" fillId="56" borderId="5" xfId="0" applyFont="1" applyFill="1" applyBorder="1" applyAlignment="1">
      <alignment horizontal="center" vertical="center"/>
    </xf>
    <xf numFmtId="2" fontId="7" fillId="56" borderId="5" xfId="0" applyNumberFormat="1" applyFont="1" applyFill="1" applyBorder="1" applyAlignment="1">
      <alignment horizontal="center" vertical="center"/>
    </xf>
    <xf numFmtId="43" fontId="7" fillId="56" borderId="5" xfId="16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7" fontId="7" fillId="56" borderId="35" xfId="0" applyNumberFormat="1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0" fontId="46" fillId="56" borderId="37" xfId="0" applyFont="1" applyFill="1" applyBorder="1" applyAlignment="1">
      <alignment horizontal="center" vertical="center"/>
    </xf>
    <xf numFmtId="164" fontId="46" fillId="56" borderId="37" xfId="0" applyNumberFormat="1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0" fillId="2" borderId="35" xfId="0" applyFill="1" applyBorder="1"/>
    <xf numFmtId="0" fontId="7" fillId="56" borderId="37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0" fontId="46" fillId="56" borderId="37" xfId="0" applyFont="1" applyFill="1" applyBorder="1" applyAlignment="1">
      <alignment horizontal="center" vertical="center"/>
    </xf>
    <xf numFmtId="0" fontId="0" fillId="43" borderId="35" xfId="0" applyNumberFormat="1" applyFill="1" applyBorder="1" applyAlignment="1">
      <alignment horizontal="center" vertical="center"/>
    </xf>
    <xf numFmtId="15" fontId="0" fillId="43" borderId="35" xfId="0" applyNumberFormat="1" applyFill="1" applyBorder="1" applyAlignment="1">
      <alignment horizontal="center" vertical="center"/>
    </xf>
    <xf numFmtId="43" fontId="46" fillId="43" borderId="35" xfId="160" applyFont="1" applyFill="1" applyBorder="1" applyAlignment="1">
      <alignment horizontal="center" vertical="top"/>
    </xf>
    <xf numFmtId="0" fontId="0" fillId="43" borderId="35" xfId="0" applyFill="1" applyBorder="1" applyAlignment="1">
      <alignment horizontal="center" vertical="center"/>
    </xf>
    <xf numFmtId="0" fontId="46" fillId="43" borderId="35" xfId="0" applyFont="1" applyFill="1" applyBorder="1" applyAlignment="1">
      <alignment horizontal="center" vertical="top"/>
    </xf>
    <xf numFmtId="1" fontId="0" fillId="0" borderId="35" xfId="0" applyNumberFormat="1" applyFill="1" applyBorder="1" applyAlignment="1">
      <alignment horizontal="center" vertical="center"/>
    </xf>
    <xf numFmtId="164" fontId="46" fillId="0" borderId="35" xfId="0" applyNumberFormat="1" applyFont="1" applyFill="1" applyBorder="1" applyAlignment="1">
      <alignment horizontal="center" vertical="center"/>
    </xf>
    <xf numFmtId="165" fontId="0" fillId="0" borderId="35" xfId="0" applyNumberFormat="1" applyFont="1" applyFill="1" applyBorder="1" applyAlignment="1">
      <alignment horizontal="center" vertical="center"/>
    </xf>
    <xf numFmtId="0" fontId="46" fillId="0" borderId="35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2" fontId="7" fillId="0" borderId="35" xfId="0" applyNumberFormat="1" applyFont="1" applyFill="1" applyBorder="1" applyAlignment="1">
      <alignment horizontal="center" vertical="center"/>
    </xf>
    <xf numFmtId="10" fontId="7" fillId="0" borderId="35" xfId="51" applyNumberFormat="1" applyFont="1" applyFill="1" applyBorder="1" applyAlignment="1" applyProtection="1">
      <alignment horizontal="center" vertical="center" wrapText="1"/>
    </xf>
    <xf numFmtId="16" fontId="48" fillId="0" borderId="35" xfId="16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56" borderId="36" xfId="0" applyNumberFormat="1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0" fontId="46" fillId="56" borderId="36" xfId="0" applyFont="1" applyFill="1" applyBorder="1" applyAlignment="1">
      <alignment horizontal="center" vertical="center"/>
    </xf>
    <xf numFmtId="0" fontId="46" fillId="56" borderId="37" xfId="0" applyFont="1" applyFill="1" applyBorder="1" applyAlignment="1">
      <alignment horizontal="center" vertical="center"/>
    </xf>
    <xf numFmtId="164" fontId="46" fillId="56" borderId="36" xfId="0" applyNumberFormat="1" applyFont="1" applyFill="1" applyBorder="1" applyAlignment="1">
      <alignment horizontal="center" vertical="center"/>
    </xf>
    <xf numFmtId="164" fontId="46" fillId="56" borderId="37" xfId="0" applyNumberFormat="1" applyFont="1" applyFill="1" applyBorder="1" applyAlignment="1">
      <alignment horizontal="center" vertical="center"/>
    </xf>
  </cellXfs>
  <cellStyles count="161">
    <cellStyle name="20% - Accent1 2" xfId="26" xr:uid="{00000000-0005-0000-0000-000000000000}"/>
    <cellStyle name="20% - Accent1 3" xfId="27" xr:uid="{00000000-0005-0000-0000-000001000000}"/>
    <cellStyle name="20% - Accent1 4" xfId="2" xr:uid="{00000000-0005-0000-0000-000002000000}"/>
    <cellStyle name="20% - Accent1 5" xfId="28" xr:uid="{00000000-0005-0000-0000-000003000000}"/>
    <cellStyle name="20% - Accent2 2" xfId="29" xr:uid="{00000000-0005-0000-0000-000004000000}"/>
    <cellStyle name="20% - Accent2 3" xfId="18" xr:uid="{00000000-0005-0000-0000-000005000000}"/>
    <cellStyle name="20% - Accent2 4" xfId="19" xr:uid="{00000000-0005-0000-0000-000006000000}"/>
    <cellStyle name="20% - Accent2 5" xfId="21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3 4" xfId="3" xr:uid="{00000000-0005-0000-0000-00000A000000}"/>
    <cellStyle name="20% - Accent3 5" xfId="30" xr:uid="{00000000-0005-0000-0000-00000B000000}"/>
    <cellStyle name="20% - Accent4 2" xfId="22" xr:uid="{00000000-0005-0000-0000-00000C000000}"/>
    <cellStyle name="20% - Accent4 3" xfId="23" xr:uid="{00000000-0005-0000-0000-00000D000000}"/>
    <cellStyle name="20% - Accent4 4" xfId="25" xr:uid="{00000000-0005-0000-0000-00000E000000}"/>
    <cellStyle name="20% - Accent4 5" xfId="14" xr:uid="{00000000-0005-0000-0000-00000F000000}"/>
    <cellStyle name="20% - Accent5 2" xfId="31" xr:uid="{00000000-0005-0000-0000-000010000000}"/>
    <cellStyle name="20% - Accent5 3" xfId="32" xr:uid="{00000000-0005-0000-0000-000011000000}"/>
    <cellStyle name="20% - Accent5 4" xfId="33" xr:uid="{00000000-0005-0000-0000-000012000000}"/>
    <cellStyle name="20% - Accent5 5" xfId="34" xr:uid="{00000000-0005-0000-0000-000013000000}"/>
    <cellStyle name="20% - Accent6 2" xfId="35" xr:uid="{00000000-0005-0000-0000-000014000000}"/>
    <cellStyle name="20% - Accent6 3" xfId="17" xr:uid="{00000000-0005-0000-0000-000015000000}"/>
    <cellStyle name="20% - Accent6 4" xfId="36" xr:uid="{00000000-0005-0000-0000-000016000000}"/>
    <cellStyle name="20% - Accent6 5" xfId="37" xr:uid="{00000000-0005-0000-0000-000017000000}"/>
    <cellStyle name="40% - Accent1 2" xfId="38" xr:uid="{00000000-0005-0000-0000-000018000000}"/>
    <cellStyle name="40% - Accent1 3" xfId="39" xr:uid="{00000000-0005-0000-0000-000019000000}"/>
    <cellStyle name="40% - Accent1 4" xfId="40" xr:uid="{00000000-0005-0000-0000-00001A000000}"/>
    <cellStyle name="40% - Accent1 5" xfId="41" xr:uid="{00000000-0005-0000-0000-00001B000000}"/>
    <cellStyle name="40% - Accent2 2" xfId="42" xr:uid="{00000000-0005-0000-0000-00001C000000}"/>
    <cellStyle name="40% - Accent2 3" xfId="43" xr:uid="{00000000-0005-0000-0000-00001D000000}"/>
    <cellStyle name="40% - Accent2 4" xfId="44" xr:uid="{00000000-0005-0000-0000-00001E000000}"/>
    <cellStyle name="40% - Accent2 5" xfId="45" xr:uid="{00000000-0005-0000-0000-00001F000000}"/>
    <cellStyle name="40% - Accent3 2" xfId="46" xr:uid="{00000000-0005-0000-0000-000020000000}"/>
    <cellStyle name="40% - Accent3 3" xfId="47" xr:uid="{00000000-0005-0000-0000-000021000000}"/>
    <cellStyle name="40% - Accent3 4" xfId="48" xr:uid="{00000000-0005-0000-0000-000022000000}"/>
    <cellStyle name="40% - Accent3 5" xfId="49" xr:uid="{00000000-0005-0000-0000-000023000000}"/>
    <cellStyle name="40% - Accent4 2" xfId="50" xr:uid="{00000000-0005-0000-0000-000024000000}"/>
    <cellStyle name="40% - Accent4 3" xfId="52" xr:uid="{00000000-0005-0000-0000-000025000000}"/>
    <cellStyle name="40% - Accent4 4" xfId="54" xr:uid="{00000000-0005-0000-0000-000026000000}"/>
    <cellStyle name="40% - Accent4 5" xfId="56" xr:uid="{00000000-0005-0000-0000-000027000000}"/>
    <cellStyle name="40% - Accent5 2" xfId="57" xr:uid="{00000000-0005-0000-0000-000028000000}"/>
    <cellStyle name="40% - Accent5 3" xfId="58" xr:uid="{00000000-0005-0000-0000-000029000000}"/>
    <cellStyle name="40% - Accent5 4" xfId="59" xr:uid="{00000000-0005-0000-0000-00002A000000}"/>
    <cellStyle name="40% - Accent5 5" xfId="60" xr:uid="{00000000-0005-0000-0000-00002B000000}"/>
    <cellStyle name="40% - Accent6 2" xfId="61" xr:uid="{00000000-0005-0000-0000-00002C000000}"/>
    <cellStyle name="40% - Accent6 3" xfId="62" xr:uid="{00000000-0005-0000-0000-00002D000000}"/>
    <cellStyle name="40% - Accent6 4" xfId="63" xr:uid="{00000000-0005-0000-0000-00002E000000}"/>
    <cellStyle name="40% - Accent6 5" xfId="64" xr:uid="{00000000-0005-0000-0000-00002F000000}"/>
    <cellStyle name="60% - Accent1 2" xfId="65" xr:uid="{00000000-0005-0000-0000-000030000000}"/>
    <cellStyle name="60% - Accent1 3" xfId="66" xr:uid="{00000000-0005-0000-0000-000031000000}"/>
    <cellStyle name="60% - Accent1 4" xfId="67" xr:uid="{00000000-0005-0000-0000-000032000000}"/>
    <cellStyle name="60% - Accent2 2" xfId="68" xr:uid="{00000000-0005-0000-0000-000033000000}"/>
    <cellStyle name="60% - Accent2 3" xfId="69" xr:uid="{00000000-0005-0000-0000-000034000000}"/>
    <cellStyle name="60% - Accent2 4" xfId="70" xr:uid="{00000000-0005-0000-0000-000035000000}"/>
    <cellStyle name="60% - Accent3 2" xfId="16" xr:uid="{00000000-0005-0000-0000-000036000000}"/>
    <cellStyle name="60% - Accent3 3" xfId="71" xr:uid="{00000000-0005-0000-0000-000037000000}"/>
    <cellStyle name="60% - Accent3 4" xfId="72" xr:uid="{00000000-0005-0000-0000-000038000000}"/>
    <cellStyle name="60% - Accent4 2" xfId="73" xr:uid="{00000000-0005-0000-0000-000039000000}"/>
    <cellStyle name="60% - Accent4 3" xfId="74" xr:uid="{00000000-0005-0000-0000-00003A000000}"/>
    <cellStyle name="60% - Accent4 4" xfId="75" xr:uid="{00000000-0005-0000-0000-00003B000000}"/>
    <cellStyle name="60% - Accent5 2" xfId="76" xr:uid="{00000000-0005-0000-0000-00003C000000}"/>
    <cellStyle name="60% - Accent5 3" xfId="77" xr:uid="{00000000-0005-0000-0000-00003D000000}"/>
    <cellStyle name="60% - Accent5 4" xfId="78" xr:uid="{00000000-0005-0000-0000-00003E000000}"/>
    <cellStyle name="60% - Accent6 2" xfId="79" xr:uid="{00000000-0005-0000-0000-00003F000000}"/>
    <cellStyle name="60% - Accent6 3" xfId="80" xr:uid="{00000000-0005-0000-0000-000040000000}"/>
    <cellStyle name="60% - Accent6 4" xfId="81" xr:uid="{00000000-0005-0000-0000-000041000000}"/>
    <cellStyle name="Accent1 2" xfId="82" xr:uid="{00000000-0005-0000-0000-000042000000}"/>
    <cellStyle name="Accent1 3" xfId="83" xr:uid="{00000000-0005-0000-0000-000043000000}"/>
    <cellStyle name="Accent1 4" xfId="84" xr:uid="{00000000-0005-0000-0000-000044000000}"/>
    <cellStyle name="Accent2 2" xfId="85" xr:uid="{00000000-0005-0000-0000-000045000000}"/>
    <cellStyle name="Accent2 3" xfId="86" xr:uid="{00000000-0005-0000-0000-000046000000}"/>
    <cellStyle name="Accent2 4" xfId="87" xr:uid="{00000000-0005-0000-0000-000047000000}"/>
    <cellStyle name="Accent3 2" xfId="89" xr:uid="{00000000-0005-0000-0000-000048000000}"/>
    <cellStyle name="Accent3 3" xfId="15" xr:uid="{00000000-0005-0000-0000-000049000000}"/>
    <cellStyle name="Accent3 4" xfId="1" xr:uid="{00000000-0005-0000-0000-00004A000000}"/>
    <cellStyle name="Accent4 2" xfId="24" xr:uid="{00000000-0005-0000-0000-00004B000000}"/>
    <cellStyle name="Accent4 3" xfId="90" xr:uid="{00000000-0005-0000-0000-00004C000000}"/>
    <cellStyle name="Accent4 4" xfId="91" xr:uid="{00000000-0005-0000-0000-00004D000000}"/>
    <cellStyle name="Accent5 2" xfId="92" xr:uid="{00000000-0005-0000-0000-00004E000000}"/>
    <cellStyle name="Accent5 3" xfId="93" xr:uid="{00000000-0005-0000-0000-00004F000000}"/>
    <cellStyle name="Accent5 4" xfId="94" xr:uid="{00000000-0005-0000-0000-000050000000}"/>
    <cellStyle name="Accent6 2" xfId="95" xr:uid="{00000000-0005-0000-0000-000051000000}"/>
    <cellStyle name="Accent6 3" xfId="96" xr:uid="{00000000-0005-0000-0000-000052000000}"/>
    <cellStyle name="Accent6 4" xfId="97" xr:uid="{00000000-0005-0000-0000-000053000000}"/>
    <cellStyle name="Bad 2" xfId="98" xr:uid="{00000000-0005-0000-0000-000054000000}"/>
    <cellStyle name="Bad 3" xfId="5" xr:uid="{00000000-0005-0000-0000-000055000000}"/>
    <cellStyle name="Bad 4" xfId="99" xr:uid="{00000000-0005-0000-0000-000056000000}"/>
    <cellStyle name="Calculation 2" xfId="100" xr:uid="{00000000-0005-0000-0000-000057000000}"/>
    <cellStyle name="Calculation 3" xfId="101" xr:uid="{00000000-0005-0000-0000-000058000000}"/>
    <cellStyle name="Calculation 4" xfId="102" xr:uid="{00000000-0005-0000-0000-000059000000}"/>
    <cellStyle name="Check Cell 2" xfId="103" xr:uid="{00000000-0005-0000-0000-00005A000000}"/>
    <cellStyle name="Check Cell 3" xfId="104" xr:uid="{00000000-0005-0000-0000-00005B000000}"/>
    <cellStyle name="Check Cell 4" xfId="105" xr:uid="{00000000-0005-0000-0000-00005C000000}"/>
    <cellStyle name="Comma" xfId="160" builtinId="3"/>
    <cellStyle name="Explanatory Text 2" xfId="106" xr:uid="{00000000-0005-0000-0000-00005E000000}"/>
    <cellStyle name="Explanatory Text 3" xfId="107" xr:uid="{00000000-0005-0000-0000-00005F000000}"/>
    <cellStyle name="Explanatory Text 4" xfId="108" xr:uid="{00000000-0005-0000-0000-000060000000}"/>
    <cellStyle name="Good 2" xfId="110" xr:uid="{00000000-0005-0000-0000-000061000000}"/>
    <cellStyle name="Good 3" xfId="111" xr:uid="{00000000-0005-0000-0000-000062000000}"/>
    <cellStyle name="Good 4" xfId="112" xr:uid="{00000000-0005-0000-0000-000063000000}"/>
    <cellStyle name="Heading 1 2" xfId="113" xr:uid="{00000000-0005-0000-0000-000064000000}"/>
    <cellStyle name="Heading 1 3" xfId="114" xr:uid="{00000000-0005-0000-0000-000065000000}"/>
    <cellStyle name="Heading 1 4" xfId="115" xr:uid="{00000000-0005-0000-0000-000066000000}"/>
    <cellStyle name="Heading 2 2" xfId="116" xr:uid="{00000000-0005-0000-0000-000067000000}"/>
    <cellStyle name="Heading 2 3" xfId="117" xr:uid="{00000000-0005-0000-0000-000068000000}"/>
    <cellStyle name="Heading 2 4" xfId="118" xr:uid="{00000000-0005-0000-0000-000069000000}"/>
    <cellStyle name="Heading 3 2" xfId="119" xr:uid="{00000000-0005-0000-0000-00006A000000}"/>
    <cellStyle name="Heading 3 3" xfId="120" xr:uid="{00000000-0005-0000-0000-00006B000000}"/>
    <cellStyle name="Heading 3 4" xfId="121" xr:uid="{00000000-0005-0000-0000-00006C000000}"/>
    <cellStyle name="Heading 4 2" xfId="122" xr:uid="{00000000-0005-0000-0000-00006D000000}"/>
    <cellStyle name="Heading 4 3" xfId="123" xr:uid="{00000000-0005-0000-0000-00006E000000}"/>
    <cellStyle name="Heading 4 4" xfId="124" xr:uid="{00000000-0005-0000-0000-00006F000000}"/>
    <cellStyle name="Hyperlink" xfId="7" builtinId="8"/>
    <cellStyle name="Hyperlink 2" xfId="125" xr:uid="{00000000-0005-0000-0000-000071000000}"/>
    <cellStyle name="Input 2" xfId="126" xr:uid="{00000000-0005-0000-0000-000072000000}"/>
    <cellStyle name="Input 3" xfId="127" xr:uid="{00000000-0005-0000-0000-000073000000}"/>
    <cellStyle name="Input 4" xfId="128" xr:uid="{00000000-0005-0000-0000-000074000000}"/>
    <cellStyle name="Linked Cell 2" xfId="129" xr:uid="{00000000-0005-0000-0000-000075000000}"/>
    <cellStyle name="Linked Cell 3" xfId="130" xr:uid="{00000000-0005-0000-0000-000076000000}"/>
    <cellStyle name="Linked Cell 4" xfId="132" xr:uid="{00000000-0005-0000-0000-000077000000}"/>
    <cellStyle name="Neutral 2" xfId="133" xr:uid="{00000000-0005-0000-0000-000078000000}"/>
    <cellStyle name="Neutral 3" xfId="134" xr:uid="{00000000-0005-0000-0000-000079000000}"/>
    <cellStyle name="Neutral 4" xfId="135" xr:uid="{00000000-0005-0000-0000-00007A000000}"/>
    <cellStyle name="Normal" xfId="0" builtinId="0"/>
    <cellStyle name="Normal 2" xfId="131" xr:uid="{00000000-0005-0000-0000-00007C000000}"/>
    <cellStyle name="Normal 2 2" xfId="136" xr:uid="{00000000-0005-0000-0000-00007D000000}"/>
    <cellStyle name="Normal 2 3" xfId="137" xr:uid="{00000000-0005-0000-0000-00007E000000}"/>
    <cellStyle name="Normal 2 4" xfId="138" xr:uid="{00000000-0005-0000-0000-00007F000000}"/>
    <cellStyle name="Normal 3" xfId="139" xr:uid="{00000000-0005-0000-0000-000080000000}"/>
    <cellStyle name="Normal 3 2" xfId="140" xr:uid="{00000000-0005-0000-0000-000081000000}"/>
    <cellStyle name="Normal 3 3" xfId="141" xr:uid="{00000000-0005-0000-0000-000082000000}"/>
    <cellStyle name="Normal 3 4" xfId="142" xr:uid="{00000000-0005-0000-0000-000083000000}"/>
    <cellStyle name="Normal 4" xfId="143" xr:uid="{00000000-0005-0000-0000-000084000000}"/>
    <cellStyle name="Normal 5" xfId="144" xr:uid="{00000000-0005-0000-0000-000085000000}"/>
    <cellStyle name="Normal 5 2" xfId="145" xr:uid="{00000000-0005-0000-0000-000086000000}"/>
    <cellStyle name="Normal 5 3" xfId="10" xr:uid="{00000000-0005-0000-0000-000087000000}"/>
    <cellStyle name="Normal 6" xfId="146" xr:uid="{00000000-0005-0000-0000-000088000000}"/>
    <cellStyle name="Normal 7" xfId="147" xr:uid="{00000000-0005-0000-0000-000089000000}"/>
    <cellStyle name="Normal 7 2" xfId="6" xr:uid="{00000000-0005-0000-0000-00008A000000}"/>
    <cellStyle name="Normal_Sheet1" xfId="9" xr:uid="{00000000-0005-0000-0000-00008B000000}"/>
    <cellStyle name="Note 2" xfId="148" xr:uid="{00000000-0005-0000-0000-00008C000000}"/>
    <cellStyle name="Note 2 2" xfId="149" xr:uid="{00000000-0005-0000-0000-00008D000000}"/>
    <cellStyle name="Note 3" xfId="150" xr:uid="{00000000-0005-0000-0000-00008E000000}"/>
    <cellStyle name="Note 4" xfId="151" xr:uid="{00000000-0005-0000-0000-00008F000000}"/>
    <cellStyle name="Note 5" xfId="109" xr:uid="{00000000-0005-0000-0000-000090000000}"/>
    <cellStyle name="Output 2" xfId="152" xr:uid="{00000000-0005-0000-0000-000091000000}"/>
    <cellStyle name="Output 3" xfId="153" xr:uid="{00000000-0005-0000-0000-000092000000}"/>
    <cellStyle name="Output 4" xfId="154" xr:uid="{00000000-0005-0000-0000-000093000000}"/>
    <cellStyle name="Percent" xfId="4" builtinId="5"/>
    <cellStyle name="Percent 2" xfId="51" xr:uid="{00000000-0005-0000-0000-000095000000}"/>
    <cellStyle name="Percent 3" xfId="53" xr:uid="{00000000-0005-0000-0000-000096000000}"/>
    <cellStyle name="Percent 4" xfId="55" xr:uid="{00000000-0005-0000-0000-000097000000}"/>
    <cellStyle name="Title 2" xfId="20" xr:uid="{00000000-0005-0000-0000-000098000000}"/>
    <cellStyle name="Title 3" xfId="13" xr:uid="{00000000-0005-0000-0000-000099000000}"/>
    <cellStyle name="Title 4" xfId="8" xr:uid="{00000000-0005-0000-0000-00009A000000}"/>
    <cellStyle name="Total 2" xfId="155" xr:uid="{00000000-0005-0000-0000-00009B000000}"/>
    <cellStyle name="Total 3" xfId="156" xr:uid="{00000000-0005-0000-0000-00009C000000}"/>
    <cellStyle name="Total 4" xfId="157" xr:uid="{00000000-0005-0000-0000-00009D000000}"/>
    <cellStyle name="Warning Text 2" xfId="158" xr:uid="{00000000-0005-0000-0000-00009E000000}"/>
    <cellStyle name="Warning Text 3" xfId="159" xr:uid="{00000000-0005-0000-0000-00009F000000}"/>
    <cellStyle name="Warning Text 4" xfId="88" xr:uid="{00000000-0005-0000-0000-0000A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B10" sqref="B10"/>
    </sheetView>
  </sheetViews>
  <sheetFormatPr defaultColWidth="9.33203125" defaultRowHeight="13.2"/>
  <cols>
    <col min="1" max="1" width="7" style="8" customWidth="1"/>
    <col min="2" max="2" width="9.88671875" style="8" customWidth="1"/>
    <col min="3" max="3" width="24.109375" style="8" customWidth="1"/>
    <col min="4" max="4" width="70.5546875" style="8" customWidth="1"/>
    <col min="5" max="16384" width="9.332031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6">
      <c r="B10" s="257">
        <v>44347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'!A1" display="Call Tracker" xr:uid="{00000000-0004-0000-0000-000004000000}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33203125" defaultRowHeight="13.2"/>
  <cols>
    <col min="1" max="1" width="3.88671875" style="50" customWidth="1"/>
    <col min="2" max="2" width="14.5546875" style="50" customWidth="1"/>
    <col min="3" max="3" width="16.33203125" style="50" customWidth="1"/>
    <col min="4" max="4" width="11.6640625" style="50" customWidth="1"/>
    <col min="5" max="5" width="10.5546875" style="50" customWidth="1"/>
    <col min="6" max="7" width="10.6640625" style="50" customWidth="1"/>
    <col min="8" max="9" width="11.33203125" style="50" customWidth="1"/>
    <col min="10" max="10" width="12.6640625" style="50" customWidth="1"/>
    <col min="11" max="11" width="12.5546875" style="50" customWidth="1"/>
    <col min="12" max="12" width="11.88671875" style="50" customWidth="1"/>
    <col min="13" max="13" width="9.5546875" style="50" customWidth="1"/>
    <col min="14" max="14" width="10" style="50" customWidth="1"/>
    <col min="15" max="15" width="10.33203125" style="50" customWidth="1"/>
    <col min="16" max="16384" width="9.332031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44347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56" t="s">
        <v>16</v>
      </c>
      <c r="B9" s="558" t="s">
        <v>17</v>
      </c>
      <c r="C9" s="558" t="s">
        <v>18</v>
      </c>
      <c r="D9" s="558" t="s">
        <v>829</v>
      </c>
      <c r="E9" s="251" t="s">
        <v>19</v>
      </c>
      <c r="F9" s="251" t="s">
        <v>20</v>
      </c>
      <c r="G9" s="553" t="s">
        <v>21</v>
      </c>
      <c r="H9" s="554"/>
      <c r="I9" s="555"/>
      <c r="J9" s="553" t="s">
        <v>22</v>
      </c>
      <c r="K9" s="554"/>
      <c r="L9" s="555"/>
      <c r="M9" s="251"/>
      <c r="N9" s="258"/>
      <c r="O9" s="258"/>
      <c r="P9" s="258"/>
    </row>
    <row r="10" spans="1:16" ht="59.25" customHeight="1">
      <c r="A10" s="557"/>
      <c r="B10" s="559" t="s">
        <v>17</v>
      </c>
      <c r="C10" s="559"/>
      <c r="D10" s="559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4.4">
      <c r="A11" s="254">
        <v>1</v>
      </c>
      <c r="B11" s="343" t="s">
        <v>34</v>
      </c>
      <c r="C11" s="440" t="s">
        <v>35</v>
      </c>
      <c r="D11" s="441">
        <v>44371</v>
      </c>
      <c r="E11" s="275">
        <v>35321.800000000003</v>
      </c>
      <c r="F11" s="275">
        <v>35380.6</v>
      </c>
      <c r="G11" s="287">
        <v>35091.199999999997</v>
      </c>
      <c r="H11" s="287">
        <v>34860.6</v>
      </c>
      <c r="I11" s="287">
        <v>34571.199999999997</v>
      </c>
      <c r="J11" s="287">
        <v>35611.199999999997</v>
      </c>
      <c r="K11" s="287">
        <v>35900.600000000006</v>
      </c>
      <c r="L11" s="287">
        <v>36131.199999999997</v>
      </c>
      <c r="M11" s="274">
        <v>35670</v>
      </c>
      <c r="N11" s="274">
        <v>35150</v>
      </c>
      <c r="O11" s="438">
        <v>1811175</v>
      </c>
      <c r="P11" s="439">
        <v>2.2843750441203462E-2</v>
      </c>
    </row>
    <row r="12" spans="1:16" ht="14.4">
      <c r="A12" s="254">
        <v>2</v>
      </c>
      <c r="B12" s="343" t="s">
        <v>34</v>
      </c>
      <c r="C12" s="440" t="s">
        <v>36</v>
      </c>
      <c r="D12" s="441">
        <v>44371</v>
      </c>
      <c r="E12" s="288">
        <v>15463.85</v>
      </c>
      <c r="F12" s="288">
        <v>15461.283333333333</v>
      </c>
      <c r="G12" s="289">
        <v>15422.566666666666</v>
      </c>
      <c r="H12" s="289">
        <v>15381.283333333333</v>
      </c>
      <c r="I12" s="289">
        <v>15342.566666666666</v>
      </c>
      <c r="J12" s="289">
        <v>15502.566666666666</v>
      </c>
      <c r="K12" s="289">
        <v>15541.283333333333</v>
      </c>
      <c r="L12" s="289">
        <v>15582.566666666666</v>
      </c>
      <c r="M12" s="276">
        <v>15500</v>
      </c>
      <c r="N12" s="276">
        <v>15420</v>
      </c>
      <c r="O12" s="291">
        <v>11114450</v>
      </c>
      <c r="P12" s="292">
        <v>6.1245437683954733E-2</v>
      </c>
    </row>
    <row r="13" spans="1:16" ht="14.4">
      <c r="A13" s="254">
        <v>3</v>
      </c>
      <c r="B13" s="343" t="s">
        <v>34</v>
      </c>
      <c r="C13" s="440" t="s">
        <v>827</v>
      </c>
      <c r="D13" s="441">
        <v>44371</v>
      </c>
      <c r="E13" s="404">
        <v>16518.599999999999</v>
      </c>
      <c r="F13" s="404">
        <v>16563.366666666665</v>
      </c>
      <c r="G13" s="405">
        <v>16450.73333333333</v>
      </c>
      <c r="H13" s="405">
        <v>16382.866666666665</v>
      </c>
      <c r="I13" s="405">
        <v>16270.23333333333</v>
      </c>
      <c r="J13" s="405">
        <v>16631.23333333333</v>
      </c>
      <c r="K13" s="405">
        <v>16743.866666666669</v>
      </c>
      <c r="L13" s="405">
        <v>16811.73333333333</v>
      </c>
      <c r="M13" s="406">
        <v>16676</v>
      </c>
      <c r="N13" s="406">
        <v>16495.5</v>
      </c>
      <c r="O13" s="407">
        <v>14400</v>
      </c>
      <c r="P13" s="408">
        <v>0.35338345864661652</v>
      </c>
    </row>
    <row r="14" spans="1:16" ht="14.4">
      <c r="A14" s="254">
        <v>4</v>
      </c>
      <c r="B14" s="363" t="s">
        <v>838</v>
      </c>
      <c r="C14" s="440" t="s">
        <v>735</v>
      </c>
      <c r="D14" s="441">
        <v>44371</v>
      </c>
      <c r="E14" s="288">
        <v>1668.7</v>
      </c>
      <c r="F14" s="288">
        <v>1671.3666666666668</v>
      </c>
      <c r="G14" s="289">
        <v>1657.0333333333335</v>
      </c>
      <c r="H14" s="289">
        <v>1645.3666666666668</v>
      </c>
      <c r="I14" s="289">
        <v>1631.0333333333335</v>
      </c>
      <c r="J14" s="289">
        <v>1683.0333333333335</v>
      </c>
      <c r="K14" s="289">
        <v>1697.3666666666666</v>
      </c>
      <c r="L14" s="289">
        <v>1709.0333333333335</v>
      </c>
      <c r="M14" s="276">
        <v>1685.7</v>
      </c>
      <c r="N14" s="276">
        <v>1659.7</v>
      </c>
      <c r="O14" s="291">
        <v>748425</v>
      </c>
      <c r="P14" s="292">
        <v>1.4400921658986175E-2</v>
      </c>
    </row>
    <row r="15" spans="1:16" ht="14.4">
      <c r="A15" s="254">
        <v>5</v>
      </c>
      <c r="B15" s="343" t="s">
        <v>37</v>
      </c>
      <c r="C15" s="440" t="s">
        <v>38</v>
      </c>
      <c r="D15" s="441">
        <v>44371</v>
      </c>
      <c r="E15" s="288">
        <v>1993.65</v>
      </c>
      <c r="F15" s="288">
        <v>2000.3333333333333</v>
      </c>
      <c r="G15" s="289">
        <v>1980.0666666666666</v>
      </c>
      <c r="H15" s="289">
        <v>1966.4833333333333</v>
      </c>
      <c r="I15" s="289">
        <v>1946.2166666666667</v>
      </c>
      <c r="J15" s="289">
        <v>2013.9166666666665</v>
      </c>
      <c r="K15" s="289">
        <v>2034.1833333333334</v>
      </c>
      <c r="L15" s="289">
        <v>2047.7666666666664</v>
      </c>
      <c r="M15" s="276">
        <v>2020.6</v>
      </c>
      <c r="N15" s="276">
        <v>1986.75</v>
      </c>
      <c r="O15" s="291">
        <v>2152500</v>
      </c>
      <c r="P15" s="292">
        <v>-2.3588115218870491E-2</v>
      </c>
    </row>
    <row r="16" spans="1:16" ht="14.4">
      <c r="A16" s="254">
        <v>6</v>
      </c>
      <c r="B16" s="343" t="s">
        <v>39</v>
      </c>
      <c r="C16" s="440" t="s">
        <v>40</v>
      </c>
      <c r="D16" s="441">
        <v>44371</v>
      </c>
      <c r="E16" s="288">
        <v>1308.2</v>
      </c>
      <c r="F16" s="288">
        <v>1316.0333333333335</v>
      </c>
      <c r="G16" s="289">
        <v>1295.4666666666672</v>
      </c>
      <c r="H16" s="289">
        <v>1282.7333333333336</v>
      </c>
      <c r="I16" s="289">
        <v>1262.1666666666672</v>
      </c>
      <c r="J16" s="289">
        <v>1328.7666666666671</v>
      </c>
      <c r="K16" s="289">
        <v>1349.3333333333333</v>
      </c>
      <c r="L16" s="289">
        <v>1362.0666666666671</v>
      </c>
      <c r="M16" s="276">
        <v>1336.6</v>
      </c>
      <c r="N16" s="276">
        <v>1303.3</v>
      </c>
      <c r="O16" s="291">
        <v>19774000</v>
      </c>
      <c r="P16" s="292">
        <v>4.1613990729034975E-2</v>
      </c>
    </row>
    <row r="17" spans="1:16" ht="14.4">
      <c r="A17" s="254">
        <v>7</v>
      </c>
      <c r="B17" s="343" t="s">
        <v>39</v>
      </c>
      <c r="C17" s="440" t="s">
        <v>41</v>
      </c>
      <c r="D17" s="441">
        <v>44371</v>
      </c>
      <c r="E17" s="288">
        <v>781.1</v>
      </c>
      <c r="F17" s="288">
        <v>776.75</v>
      </c>
      <c r="G17" s="289">
        <v>762.9</v>
      </c>
      <c r="H17" s="289">
        <v>744.69999999999993</v>
      </c>
      <c r="I17" s="289">
        <v>730.84999999999991</v>
      </c>
      <c r="J17" s="289">
        <v>794.95</v>
      </c>
      <c r="K17" s="289">
        <v>808.8</v>
      </c>
      <c r="L17" s="289">
        <v>827.00000000000011</v>
      </c>
      <c r="M17" s="276">
        <v>790.6</v>
      </c>
      <c r="N17" s="276">
        <v>758.55</v>
      </c>
      <c r="O17" s="291">
        <v>72413750</v>
      </c>
      <c r="P17" s="292">
        <v>7.4080514737848886E-3</v>
      </c>
    </row>
    <row r="18" spans="1:16" ht="14.4">
      <c r="A18" s="254">
        <v>8</v>
      </c>
      <c r="B18" s="343" t="s">
        <v>51</v>
      </c>
      <c r="C18" s="440" t="s">
        <v>226</v>
      </c>
      <c r="D18" s="441">
        <v>44371</v>
      </c>
      <c r="E18" s="288">
        <v>2967.1</v>
      </c>
      <c r="F18" s="288">
        <v>2953.7000000000003</v>
      </c>
      <c r="G18" s="289">
        <v>2928.4000000000005</v>
      </c>
      <c r="H18" s="289">
        <v>2889.7000000000003</v>
      </c>
      <c r="I18" s="289">
        <v>2864.4000000000005</v>
      </c>
      <c r="J18" s="289">
        <v>2992.4000000000005</v>
      </c>
      <c r="K18" s="289">
        <v>3017.7000000000007</v>
      </c>
      <c r="L18" s="289">
        <v>3056.4000000000005</v>
      </c>
      <c r="M18" s="276">
        <v>2979</v>
      </c>
      <c r="N18" s="276">
        <v>2915</v>
      </c>
      <c r="O18" s="291">
        <v>371200</v>
      </c>
      <c r="P18" s="292">
        <v>-5.3061224489795916E-2</v>
      </c>
    </row>
    <row r="19" spans="1:16" ht="14.4">
      <c r="A19" s="254">
        <v>9</v>
      </c>
      <c r="B19" s="343" t="s">
        <v>43</v>
      </c>
      <c r="C19" s="440" t="s">
        <v>44</v>
      </c>
      <c r="D19" s="441">
        <v>44371</v>
      </c>
      <c r="E19" s="288">
        <v>746.95</v>
      </c>
      <c r="F19" s="288">
        <v>743.81666666666661</v>
      </c>
      <c r="G19" s="289">
        <v>738.13333333333321</v>
      </c>
      <c r="H19" s="289">
        <v>729.31666666666661</v>
      </c>
      <c r="I19" s="289">
        <v>723.63333333333321</v>
      </c>
      <c r="J19" s="289">
        <v>752.63333333333321</v>
      </c>
      <c r="K19" s="289">
        <v>758.31666666666661</v>
      </c>
      <c r="L19" s="289">
        <v>767.13333333333321</v>
      </c>
      <c r="M19" s="276">
        <v>749.5</v>
      </c>
      <c r="N19" s="276">
        <v>735</v>
      </c>
      <c r="O19" s="291">
        <v>9153000</v>
      </c>
      <c r="P19" s="292">
        <v>9.3417751762035595E-2</v>
      </c>
    </row>
    <row r="20" spans="1:16" ht="14.4">
      <c r="A20" s="254">
        <v>10</v>
      </c>
      <c r="B20" s="343" t="s">
        <v>37</v>
      </c>
      <c r="C20" s="440" t="s">
        <v>45</v>
      </c>
      <c r="D20" s="441">
        <v>44371</v>
      </c>
      <c r="E20" s="288">
        <v>327.14999999999998</v>
      </c>
      <c r="F20" s="288">
        <v>328.55</v>
      </c>
      <c r="G20" s="289">
        <v>324.70000000000005</v>
      </c>
      <c r="H20" s="289">
        <v>322.25000000000006</v>
      </c>
      <c r="I20" s="289">
        <v>318.40000000000009</v>
      </c>
      <c r="J20" s="289">
        <v>331</v>
      </c>
      <c r="K20" s="289">
        <v>334.85</v>
      </c>
      <c r="L20" s="289">
        <v>337.29999999999995</v>
      </c>
      <c r="M20" s="276">
        <v>332.4</v>
      </c>
      <c r="N20" s="276">
        <v>326.10000000000002</v>
      </c>
      <c r="O20" s="291">
        <v>16371000</v>
      </c>
      <c r="P20" s="292">
        <v>-1.2665098606839153E-2</v>
      </c>
    </row>
    <row r="21" spans="1:16" ht="14.4">
      <c r="A21" s="254">
        <v>11</v>
      </c>
      <c r="B21" s="343" t="s">
        <v>51</v>
      </c>
      <c r="C21" s="440" t="s">
        <v>294</v>
      </c>
      <c r="D21" s="441">
        <v>44371</v>
      </c>
      <c r="E21" s="288">
        <v>948.8</v>
      </c>
      <c r="F21" s="288">
        <v>951.91666666666663</v>
      </c>
      <c r="G21" s="289">
        <v>944.0333333333333</v>
      </c>
      <c r="H21" s="289">
        <v>939.26666666666665</v>
      </c>
      <c r="I21" s="289">
        <v>931.38333333333333</v>
      </c>
      <c r="J21" s="289">
        <v>956.68333333333328</v>
      </c>
      <c r="K21" s="289">
        <v>964.56666666666672</v>
      </c>
      <c r="L21" s="289">
        <v>969.33333333333326</v>
      </c>
      <c r="M21" s="276">
        <v>959.8</v>
      </c>
      <c r="N21" s="276">
        <v>947.15</v>
      </c>
      <c r="O21" s="291">
        <v>1311750</v>
      </c>
      <c r="P21" s="292">
        <v>4.3763676148796497E-2</v>
      </c>
    </row>
    <row r="22" spans="1:16" ht="14.4">
      <c r="A22" s="254">
        <v>12</v>
      </c>
      <c r="B22" s="343" t="s">
        <v>39</v>
      </c>
      <c r="C22" s="440" t="s">
        <v>46</v>
      </c>
      <c r="D22" s="441">
        <v>44371</v>
      </c>
      <c r="E22" s="288">
        <v>3170.6</v>
      </c>
      <c r="F22" s="288">
        <v>3183.4333333333329</v>
      </c>
      <c r="G22" s="289">
        <v>3147.1666666666661</v>
      </c>
      <c r="H22" s="289">
        <v>3123.7333333333331</v>
      </c>
      <c r="I22" s="289">
        <v>3087.4666666666662</v>
      </c>
      <c r="J22" s="289">
        <v>3206.8666666666659</v>
      </c>
      <c r="K22" s="289">
        <v>3243.1333333333332</v>
      </c>
      <c r="L22" s="289">
        <v>3266.5666666666657</v>
      </c>
      <c r="M22" s="276">
        <v>3219.7</v>
      </c>
      <c r="N22" s="276">
        <v>3160</v>
      </c>
      <c r="O22" s="291">
        <v>1791750</v>
      </c>
      <c r="P22" s="292">
        <v>2.5762129669386003E-2</v>
      </c>
    </row>
    <row r="23" spans="1:16" ht="14.4">
      <c r="A23" s="254">
        <v>13</v>
      </c>
      <c r="B23" s="343" t="s">
        <v>43</v>
      </c>
      <c r="C23" s="440" t="s">
        <v>47</v>
      </c>
      <c r="D23" s="441">
        <v>44371</v>
      </c>
      <c r="E23" s="288">
        <v>224.5</v>
      </c>
      <c r="F23" s="288">
        <v>225.68333333333331</v>
      </c>
      <c r="G23" s="289">
        <v>221.46666666666661</v>
      </c>
      <c r="H23" s="289">
        <v>218.43333333333331</v>
      </c>
      <c r="I23" s="289">
        <v>214.21666666666661</v>
      </c>
      <c r="J23" s="289">
        <v>228.71666666666661</v>
      </c>
      <c r="K23" s="289">
        <v>232.93333333333331</v>
      </c>
      <c r="L23" s="289">
        <v>235.96666666666661</v>
      </c>
      <c r="M23" s="276">
        <v>229.9</v>
      </c>
      <c r="N23" s="276">
        <v>222.65</v>
      </c>
      <c r="O23" s="291">
        <v>15207500</v>
      </c>
      <c r="P23" s="292">
        <v>6.1790888462209807E-2</v>
      </c>
    </row>
    <row r="24" spans="1:16" ht="14.4">
      <c r="A24" s="254">
        <v>14</v>
      </c>
      <c r="B24" s="343" t="s">
        <v>43</v>
      </c>
      <c r="C24" s="440" t="s">
        <v>48</v>
      </c>
      <c r="D24" s="441">
        <v>44371</v>
      </c>
      <c r="E24" s="288">
        <v>125.25</v>
      </c>
      <c r="F24" s="288">
        <v>125.86666666666667</v>
      </c>
      <c r="G24" s="289">
        <v>123.48333333333335</v>
      </c>
      <c r="H24" s="289">
        <v>121.71666666666667</v>
      </c>
      <c r="I24" s="289">
        <v>119.33333333333334</v>
      </c>
      <c r="J24" s="289">
        <v>127.63333333333335</v>
      </c>
      <c r="K24" s="289">
        <v>130.01666666666668</v>
      </c>
      <c r="L24" s="289">
        <v>131.78333333333336</v>
      </c>
      <c r="M24" s="276">
        <v>128.25</v>
      </c>
      <c r="N24" s="276">
        <v>124.1</v>
      </c>
      <c r="O24" s="291">
        <v>32328000</v>
      </c>
      <c r="P24" s="292">
        <v>6.619174829326209E-2</v>
      </c>
    </row>
    <row r="25" spans="1:16" ht="14.4">
      <c r="A25" s="254">
        <v>15</v>
      </c>
      <c r="B25" s="343" t="s">
        <v>49</v>
      </c>
      <c r="C25" s="440" t="s">
        <v>50</v>
      </c>
      <c r="D25" s="441">
        <v>44371</v>
      </c>
      <c r="E25" s="288">
        <v>2934.25</v>
      </c>
      <c r="F25" s="288">
        <v>2942.6333333333337</v>
      </c>
      <c r="G25" s="289">
        <v>2918.6666666666674</v>
      </c>
      <c r="H25" s="289">
        <v>2903.0833333333339</v>
      </c>
      <c r="I25" s="289">
        <v>2879.1166666666677</v>
      </c>
      <c r="J25" s="289">
        <v>2958.2166666666672</v>
      </c>
      <c r="K25" s="289">
        <v>2982.1833333333334</v>
      </c>
      <c r="L25" s="289">
        <v>2997.7666666666669</v>
      </c>
      <c r="M25" s="276">
        <v>2966.6</v>
      </c>
      <c r="N25" s="276">
        <v>2927.05</v>
      </c>
      <c r="O25" s="291">
        <v>4471200</v>
      </c>
      <c r="P25" s="292">
        <v>-8.3832335329341312E-3</v>
      </c>
    </row>
    <row r="26" spans="1:16" ht="14.4">
      <c r="A26" s="254">
        <v>16</v>
      </c>
      <c r="B26" s="343" t="s">
        <v>53</v>
      </c>
      <c r="C26" s="440" t="s">
        <v>222</v>
      </c>
      <c r="D26" s="441">
        <v>44371</v>
      </c>
      <c r="E26" s="288">
        <v>998.2</v>
      </c>
      <c r="F26" s="288">
        <v>999.45000000000016</v>
      </c>
      <c r="G26" s="289">
        <v>984.95000000000027</v>
      </c>
      <c r="H26" s="289">
        <v>971.70000000000016</v>
      </c>
      <c r="I26" s="289">
        <v>957.20000000000027</v>
      </c>
      <c r="J26" s="289">
        <v>1012.7000000000003</v>
      </c>
      <c r="K26" s="289">
        <v>1027.2</v>
      </c>
      <c r="L26" s="289">
        <v>1040.4500000000003</v>
      </c>
      <c r="M26" s="276">
        <v>1013.95</v>
      </c>
      <c r="N26" s="276">
        <v>986.2</v>
      </c>
      <c r="O26" s="291">
        <v>2613500</v>
      </c>
      <c r="P26" s="292">
        <v>1.9135093761959434E-4</v>
      </c>
    </row>
    <row r="27" spans="1:16" ht="14.4">
      <c r="A27" s="254">
        <v>17</v>
      </c>
      <c r="B27" s="343" t="s">
        <v>51</v>
      </c>
      <c r="C27" s="440" t="s">
        <v>52</v>
      </c>
      <c r="D27" s="441">
        <v>44371</v>
      </c>
      <c r="E27" s="288">
        <v>1025.9000000000001</v>
      </c>
      <c r="F27" s="288">
        <v>1029.6166666666668</v>
      </c>
      <c r="G27" s="289">
        <v>1018.2833333333335</v>
      </c>
      <c r="H27" s="289">
        <v>1010.6666666666667</v>
      </c>
      <c r="I27" s="289">
        <v>999.33333333333348</v>
      </c>
      <c r="J27" s="289">
        <v>1037.2333333333336</v>
      </c>
      <c r="K27" s="289">
        <v>1048.5666666666666</v>
      </c>
      <c r="L27" s="289">
        <v>1056.1833333333336</v>
      </c>
      <c r="M27" s="276">
        <v>1040.95</v>
      </c>
      <c r="N27" s="276">
        <v>1022</v>
      </c>
      <c r="O27" s="291">
        <v>8789300</v>
      </c>
      <c r="P27" s="292">
        <v>2.7437893956247681E-3</v>
      </c>
    </row>
    <row r="28" spans="1:16" ht="14.4">
      <c r="A28" s="254">
        <v>18</v>
      </c>
      <c r="B28" s="343" t="s">
        <v>53</v>
      </c>
      <c r="C28" s="440" t="s">
        <v>54</v>
      </c>
      <c r="D28" s="441">
        <v>44371</v>
      </c>
      <c r="E28" s="288">
        <v>744.8</v>
      </c>
      <c r="F28" s="288">
        <v>749.91666666666663</v>
      </c>
      <c r="G28" s="289">
        <v>737.38333333333321</v>
      </c>
      <c r="H28" s="289">
        <v>729.96666666666658</v>
      </c>
      <c r="I28" s="289">
        <v>717.43333333333317</v>
      </c>
      <c r="J28" s="289">
        <v>757.33333333333326</v>
      </c>
      <c r="K28" s="289">
        <v>769.86666666666679</v>
      </c>
      <c r="L28" s="289">
        <v>777.2833333333333</v>
      </c>
      <c r="M28" s="276">
        <v>762.45</v>
      </c>
      <c r="N28" s="276">
        <v>742.5</v>
      </c>
      <c r="O28" s="291">
        <v>38916000</v>
      </c>
      <c r="P28" s="292">
        <v>1.062669450590545E-2</v>
      </c>
    </row>
    <row r="29" spans="1:16" ht="14.4">
      <c r="A29" s="254">
        <v>19</v>
      </c>
      <c r="B29" s="343" t="s">
        <v>43</v>
      </c>
      <c r="C29" s="440" t="s">
        <v>55</v>
      </c>
      <c r="D29" s="441">
        <v>44371</v>
      </c>
      <c r="E29" s="288">
        <v>4226.6000000000004</v>
      </c>
      <c r="F29" s="288">
        <v>4238.5666666666666</v>
      </c>
      <c r="G29" s="289">
        <v>4201.7833333333328</v>
      </c>
      <c r="H29" s="289">
        <v>4176.9666666666662</v>
      </c>
      <c r="I29" s="289">
        <v>4140.1833333333325</v>
      </c>
      <c r="J29" s="289">
        <v>4263.3833333333332</v>
      </c>
      <c r="K29" s="289">
        <v>4300.1666666666679</v>
      </c>
      <c r="L29" s="289">
        <v>4324.9833333333336</v>
      </c>
      <c r="M29" s="276">
        <v>4275.3500000000004</v>
      </c>
      <c r="N29" s="276">
        <v>4213.75</v>
      </c>
      <c r="O29" s="291">
        <v>1704000</v>
      </c>
      <c r="P29" s="292">
        <v>2.2962629446195409E-2</v>
      </c>
    </row>
    <row r="30" spans="1:16" ht="14.4">
      <c r="A30" s="254">
        <v>20</v>
      </c>
      <c r="B30" s="343" t="s">
        <v>56</v>
      </c>
      <c r="C30" s="440" t="s">
        <v>57</v>
      </c>
      <c r="D30" s="441">
        <v>44371</v>
      </c>
      <c r="E30" s="288">
        <v>11774.6</v>
      </c>
      <c r="F30" s="288">
        <v>11859.700000000003</v>
      </c>
      <c r="G30" s="289">
        <v>11654.850000000006</v>
      </c>
      <c r="H30" s="289">
        <v>11535.100000000004</v>
      </c>
      <c r="I30" s="289">
        <v>11330.250000000007</v>
      </c>
      <c r="J30" s="289">
        <v>11979.450000000004</v>
      </c>
      <c r="K30" s="289">
        <v>12184.3</v>
      </c>
      <c r="L30" s="289">
        <v>12304.050000000003</v>
      </c>
      <c r="M30" s="276">
        <v>12064.55</v>
      </c>
      <c r="N30" s="276">
        <v>11739.95</v>
      </c>
      <c r="O30" s="291">
        <v>734250</v>
      </c>
      <c r="P30" s="292">
        <v>-1.818546499966571E-2</v>
      </c>
    </row>
    <row r="31" spans="1:16" ht="14.4">
      <c r="A31" s="254">
        <v>21</v>
      </c>
      <c r="B31" s="343" t="s">
        <v>56</v>
      </c>
      <c r="C31" s="440" t="s">
        <v>58</v>
      </c>
      <c r="D31" s="441">
        <v>44371</v>
      </c>
      <c r="E31" s="288">
        <v>5640.2</v>
      </c>
      <c r="F31" s="288">
        <v>5676.8833333333341</v>
      </c>
      <c r="G31" s="289">
        <v>5577.3166666666684</v>
      </c>
      <c r="H31" s="289">
        <v>5514.4333333333343</v>
      </c>
      <c r="I31" s="289">
        <v>5414.8666666666686</v>
      </c>
      <c r="J31" s="289">
        <v>5739.7666666666682</v>
      </c>
      <c r="K31" s="289">
        <v>5839.3333333333339</v>
      </c>
      <c r="L31" s="289">
        <v>5902.2166666666681</v>
      </c>
      <c r="M31" s="276">
        <v>5776.45</v>
      </c>
      <c r="N31" s="276">
        <v>5614</v>
      </c>
      <c r="O31" s="291">
        <v>3854500</v>
      </c>
      <c r="P31" s="292">
        <v>1.7723357206508465E-2</v>
      </c>
    </row>
    <row r="32" spans="1:16" ht="14.4">
      <c r="A32" s="254">
        <v>22</v>
      </c>
      <c r="B32" s="343" t="s">
        <v>43</v>
      </c>
      <c r="C32" s="440" t="s">
        <v>59</v>
      </c>
      <c r="D32" s="441">
        <v>44371</v>
      </c>
      <c r="E32" s="288">
        <v>2203.6</v>
      </c>
      <c r="F32" s="288">
        <v>2200.0166666666664</v>
      </c>
      <c r="G32" s="289">
        <v>2178.083333333333</v>
      </c>
      <c r="H32" s="289">
        <v>2152.5666666666666</v>
      </c>
      <c r="I32" s="289">
        <v>2130.6333333333332</v>
      </c>
      <c r="J32" s="289">
        <v>2225.5333333333328</v>
      </c>
      <c r="K32" s="289">
        <v>2247.4666666666662</v>
      </c>
      <c r="L32" s="289">
        <v>2272.9833333333327</v>
      </c>
      <c r="M32" s="276">
        <v>2221.9499999999998</v>
      </c>
      <c r="N32" s="276">
        <v>2174.5</v>
      </c>
      <c r="O32" s="291">
        <v>1261200</v>
      </c>
      <c r="P32" s="292">
        <v>-1.1598746081504702E-2</v>
      </c>
    </row>
    <row r="33" spans="1:16" ht="14.4">
      <c r="A33" s="254">
        <v>23</v>
      </c>
      <c r="B33" s="343" t="s">
        <v>53</v>
      </c>
      <c r="C33" s="440" t="s">
        <v>229</v>
      </c>
      <c r="D33" s="441">
        <v>44371</v>
      </c>
      <c r="E33" s="288">
        <v>304.35000000000002</v>
      </c>
      <c r="F33" s="288">
        <v>302.45</v>
      </c>
      <c r="G33" s="289">
        <v>298.29999999999995</v>
      </c>
      <c r="H33" s="289">
        <v>292.24999999999994</v>
      </c>
      <c r="I33" s="289">
        <v>288.09999999999991</v>
      </c>
      <c r="J33" s="289">
        <v>308.5</v>
      </c>
      <c r="K33" s="289">
        <v>312.64999999999998</v>
      </c>
      <c r="L33" s="289">
        <v>318.70000000000005</v>
      </c>
      <c r="M33" s="276">
        <v>306.60000000000002</v>
      </c>
      <c r="N33" s="276">
        <v>296.39999999999998</v>
      </c>
      <c r="O33" s="291">
        <v>22005000</v>
      </c>
      <c r="P33" s="292">
        <v>8.4137589705518441E-3</v>
      </c>
    </row>
    <row r="34" spans="1:16" ht="14.4">
      <c r="A34" s="254">
        <v>24</v>
      </c>
      <c r="B34" s="343" t="s">
        <v>53</v>
      </c>
      <c r="C34" s="440" t="s">
        <v>60</v>
      </c>
      <c r="D34" s="441">
        <v>44371</v>
      </c>
      <c r="E34" s="288">
        <v>84.45</v>
      </c>
      <c r="F34" s="288">
        <v>84.083333333333329</v>
      </c>
      <c r="G34" s="289">
        <v>82.666666666666657</v>
      </c>
      <c r="H34" s="289">
        <v>80.883333333333326</v>
      </c>
      <c r="I34" s="289">
        <v>79.466666666666654</v>
      </c>
      <c r="J34" s="289">
        <v>85.86666666666666</v>
      </c>
      <c r="K34" s="289">
        <v>87.283333333333317</v>
      </c>
      <c r="L34" s="289">
        <v>89.066666666666663</v>
      </c>
      <c r="M34" s="276">
        <v>85.5</v>
      </c>
      <c r="N34" s="276">
        <v>82.3</v>
      </c>
      <c r="O34" s="291">
        <v>214519500</v>
      </c>
      <c r="P34" s="292">
        <v>4.425333181455747E-2</v>
      </c>
    </row>
    <row r="35" spans="1:16" ht="14.4">
      <c r="A35" s="254">
        <v>25</v>
      </c>
      <c r="B35" s="343" t="s">
        <v>49</v>
      </c>
      <c r="C35" s="440" t="s">
        <v>62</v>
      </c>
      <c r="D35" s="441">
        <v>44371</v>
      </c>
      <c r="E35" s="288">
        <v>1555.45</v>
      </c>
      <c r="F35" s="288">
        <v>1556.2</v>
      </c>
      <c r="G35" s="289">
        <v>1544.25</v>
      </c>
      <c r="H35" s="289">
        <v>1533.05</v>
      </c>
      <c r="I35" s="289">
        <v>1521.1</v>
      </c>
      <c r="J35" s="289">
        <v>1567.4</v>
      </c>
      <c r="K35" s="289">
        <v>1579.3500000000004</v>
      </c>
      <c r="L35" s="289">
        <v>1590.5500000000002</v>
      </c>
      <c r="M35" s="276">
        <v>1568.15</v>
      </c>
      <c r="N35" s="276">
        <v>1545</v>
      </c>
      <c r="O35" s="291">
        <v>829400</v>
      </c>
      <c r="P35" s="292">
        <v>-2.4579560155239329E-2</v>
      </c>
    </row>
    <row r="36" spans="1:16" ht="14.4">
      <c r="A36" s="254">
        <v>26</v>
      </c>
      <c r="B36" s="343" t="s">
        <v>63</v>
      </c>
      <c r="C36" s="440" t="s">
        <v>64</v>
      </c>
      <c r="D36" s="441">
        <v>44371</v>
      </c>
      <c r="E36" s="288">
        <v>145.85</v>
      </c>
      <c r="F36" s="288">
        <v>147.21666666666667</v>
      </c>
      <c r="G36" s="289">
        <v>144.03333333333333</v>
      </c>
      <c r="H36" s="289">
        <v>142.21666666666667</v>
      </c>
      <c r="I36" s="289">
        <v>139.03333333333333</v>
      </c>
      <c r="J36" s="289">
        <v>149.03333333333333</v>
      </c>
      <c r="K36" s="289">
        <v>152.21666666666667</v>
      </c>
      <c r="L36" s="289">
        <v>154.03333333333333</v>
      </c>
      <c r="M36" s="276">
        <v>150.4</v>
      </c>
      <c r="N36" s="276">
        <v>145.4</v>
      </c>
      <c r="O36" s="291">
        <v>39983600</v>
      </c>
      <c r="P36" s="292">
        <v>3.4916887970886198E-2</v>
      </c>
    </row>
    <row r="37" spans="1:16" ht="14.4">
      <c r="A37" s="254">
        <v>27</v>
      </c>
      <c r="B37" s="343" t="s">
        <v>49</v>
      </c>
      <c r="C37" s="440" t="s">
        <v>65</v>
      </c>
      <c r="D37" s="441">
        <v>44371</v>
      </c>
      <c r="E37" s="288">
        <v>807.15</v>
      </c>
      <c r="F37" s="288">
        <v>807.75</v>
      </c>
      <c r="G37" s="289">
        <v>800.05</v>
      </c>
      <c r="H37" s="289">
        <v>792.94999999999993</v>
      </c>
      <c r="I37" s="289">
        <v>785.24999999999989</v>
      </c>
      <c r="J37" s="289">
        <v>814.85</v>
      </c>
      <c r="K37" s="289">
        <v>822.55000000000007</v>
      </c>
      <c r="L37" s="289">
        <v>829.65000000000009</v>
      </c>
      <c r="M37" s="276">
        <v>815.45</v>
      </c>
      <c r="N37" s="276">
        <v>800.65</v>
      </c>
      <c r="O37" s="291">
        <v>3978700</v>
      </c>
      <c r="P37" s="292">
        <v>-5.2893427598847867E-2</v>
      </c>
    </row>
    <row r="38" spans="1:16" ht="14.4">
      <c r="A38" s="254">
        <v>28</v>
      </c>
      <c r="B38" s="343" t="s">
        <v>43</v>
      </c>
      <c r="C38" s="440" t="s">
        <v>66</v>
      </c>
      <c r="D38" s="441">
        <v>44371</v>
      </c>
      <c r="E38" s="288">
        <v>681.55</v>
      </c>
      <c r="F38" s="288">
        <v>685.9</v>
      </c>
      <c r="G38" s="289">
        <v>674</v>
      </c>
      <c r="H38" s="289">
        <v>666.45</v>
      </c>
      <c r="I38" s="289">
        <v>654.55000000000007</v>
      </c>
      <c r="J38" s="289">
        <v>693.44999999999993</v>
      </c>
      <c r="K38" s="289">
        <v>705.3499999999998</v>
      </c>
      <c r="L38" s="289">
        <v>712.89999999999986</v>
      </c>
      <c r="M38" s="276">
        <v>697.8</v>
      </c>
      <c r="N38" s="276">
        <v>678.35</v>
      </c>
      <c r="O38" s="291">
        <v>6973500</v>
      </c>
      <c r="P38" s="292">
        <v>-3.4275031159119236E-2</v>
      </c>
    </row>
    <row r="39" spans="1:16" ht="14.4">
      <c r="A39" s="254">
        <v>29</v>
      </c>
      <c r="B39" s="343" t="s">
        <v>67</v>
      </c>
      <c r="C39" s="440" t="s">
        <v>68</v>
      </c>
      <c r="D39" s="441">
        <v>44371</v>
      </c>
      <c r="E39" s="288">
        <v>526.9</v>
      </c>
      <c r="F39" s="288">
        <v>527.19999999999993</v>
      </c>
      <c r="G39" s="289">
        <v>522.19999999999982</v>
      </c>
      <c r="H39" s="289">
        <v>517.49999999999989</v>
      </c>
      <c r="I39" s="289">
        <v>512.49999999999977</v>
      </c>
      <c r="J39" s="289">
        <v>531.89999999999986</v>
      </c>
      <c r="K39" s="289">
        <v>536.90000000000009</v>
      </c>
      <c r="L39" s="289">
        <v>541.59999999999991</v>
      </c>
      <c r="M39" s="276">
        <v>532.20000000000005</v>
      </c>
      <c r="N39" s="276">
        <v>522.5</v>
      </c>
      <c r="O39" s="291">
        <v>116239098</v>
      </c>
      <c r="P39" s="292">
        <v>1.0410130166851699E-2</v>
      </c>
    </row>
    <row r="40" spans="1:16" ht="14.4">
      <c r="A40" s="254">
        <v>30</v>
      </c>
      <c r="B40" s="343" t="s">
        <v>63</v>
      </c>
      <c r="C40" s="440" t="s">
        <v>69</v>
      </c>
      <c r="D40" s="441">
        <v>44371</v>
      </c>
      <c r="E40" s="288">
        <v>72.400000000000006</v>
      </c>
      <c r="F40" s="288">
        <v>73.183333333333337</v>
      </c>
      <c r="G40" s="289">
        <v>71.166666666666671</v>
      </c>
      <c r="H40" s="289">
        <v>69.933333333333337</v>
      </c>
      <c r="I40" s="289">
        <v>67.916666666666671</v>
      </c>
      <c r="J40" s="289">
        <v>74.416666666666671</v>
      </c>
      <c r="K40" s="289">
        <v>76.433333333333323</v>
      </c>
      <c r="L40" s="289">
        <v>77.666666666666671</v>
      </c>
      <c r="M40" s="276">
        <v>75.2</v>
      </c>
      <c r="N40" s="276">
        <v>71.95</v>
      </c>
      <c r="O40" s="291">
        <v>89502000</v>
      </c>
      <c r="P40" s="292">
        <v>-2.0792647903503735E-2</v>
      </c>
    </row>
    <row r="41" spans="1:16" ht="14.4">
      <c r="A41" s="254">
        <v>31</v>
      </c>
      <c r="B41" s="343" t="s">
        <v>51</v>
      </c>
      <c r="C41" s="440" t="s">
        <v>70</v>
      </c>
      <c r="D41" s="441">
        <v>44371</v>
      </c>
      <c r="E41" s="288">
        <v>384.75</v>
      </c>
      <c r="F41" s="288">
        <v>384.81666666666666</v>
      </c>
      <c r="G41" s="289">
        <v>381.2833333333333</v>
      </c>
      <c r="H41" s="289">
        <v>377.81666666666666</v>
      </c>
      <c r="I41" s="289">
        <v>374.2833333333333</v>
      </c>
      <c r="J41" s="289">
        <v>388.2833333333333</v>
      </c>
      <c r="K41" s="289">
        <v>391.81666666666672</v>
      </c>
      <c r="L41" s="289">
        <v>395.2833333333333</v>
      </c>
      <c r="M41" s="276">
        <v>388.35</v>
      </c>
      <c r="N41" s="276">
        <v>381.35</v>
      </c>
      <c r="O41" s="291">
        <v>17342000</v>
      </c>
      <c r="P41" s="292">
        <v>-5.2770448548812663E-3</v>
      </c>
    </row>
    <row r="42" spans="1:16" ht="14.4">
      <c r="A42" s="254">
        <v>32</v>
      </c>
      <c r="B42" s="343" t="s">
        <v>43</v>
      </c>
      <c r="C42" s="440" t="s">
        <v>71</v>
      </c>
      <c r="D42" s="441">
        <v>44371</v>
      </c>
      <c r="E42" s="288">
        <v>15200.2</v>
      </c>
      <c r="F42" s="288">
        <v>15145.483333333332</v>
      </c>
      <c r="G42" s="289">
        <v>15055.716666666664</v>
      </c>
      <c r="H42" s="289">
        <v>14911.233333333332</v>
      </c>
      <c r="I42" s="289">
        <v>14821.466666666664</v>
      </c>
      <c r="J42" s="289">
        <v>15289.966666666664</v>
      </c>
      <c r="K42" s="289">
        <v>15379.73333333333</v>
      </c>
      <c r="L42" s="289">
        <v>15524.216666666664</v>
      </c>
      <c r="M42" s="276">
        <v>15235.25</v>
      </c>
      <c r="N42" s="276">
        <v>15001</v>
      </c>
      <c r="O42" s="291">
        <v>120500</v>
      </c>
      <c r="P42" s="292">
        <v>5.0041701417848205E-3</v>
      </c>
    </row>
    <row r="43" spans="1:16" ht="14.4">
      <c r="A43" s="254">
        <v>33</v>
      </c>
      <c r="B43" s="343" t="s">
        <v>72</v>
      </c>
      <c r="C43" s="440" t="s">
        <v>73</v>
      </c>
      <c r="D43" s="441">
        <v>44371</v>
      </c>
      <c r="E43" s="288">
        <v>473.65</v>
      </c>
      <c r="F43" s="288">
        <v>475.48333333333335</v>
      </c>
      <c r="G43" s="289">
        <v>468.36666666666667</v>
      </c>
      <c r="H43" s="289">
        <v>463.08333333333331</v>
      </c>
      <c r="I43" s="289">
        <v>455.96666666666664</v>
      </c>
      <c r="J43" s="289">
        <v>480.76666666666671</v>
      </c>
      <c r="K43" s="289">
        <v>487.88333333333338</v>
      </c>
      <c r="L43" s="289">
        <v>493.16666666666674</v>
      </c>
      <c r="M43" s="276">
        <v>482.6</v>
      </c>
      <c r="N43" s="276">
        <v>470.2</v>
      </c>
      <c r="O43" s="291">
        <v>41972400</v>
      </c>
      <c r="P43" s="292">
        <v>-6.0629255126294163E-2</v>
      </c>
    </row>
    <row r="44" spans="1:16" ht="14.4">
      <c r="A44" s="254">
        <v>34</v>
      </c>
      <c r="B44" s="343" t="s">
        <v>49</v>
      </c>
      <c r="C44" s="440" t="s">
        <v>74</v>
      </c>
      <c r="D44" s="441">
        <v>44371</v>
      </c>
      <c r="E44" s="288">
        <v>3433.65</v>
      </c>
      <c r="F44" s="288">
        <v>3438.1333333333332</v>
      </c>
      <c r="G44" s="289">
        <v>3418.2666666666664</v>
      </c>
      <c r="H44" s="289">
        <v>3402.8833333333332</v>
      </c>
      <c r="I44" s="289">
        <v>3383.0166666666664</v>
      </c>
      <c r="J44" s="289">
        <v>3453.5166666666664</v>
      </c>
      <c r="K44" s="289">
        <v>3473.3833333333332</v>
      </c>
      <c r="L44" s="289">
        <v>3488.7666666666664</v>
      </c>
      <c r="M44" s="276">
        <v>3458</v>
      </c>
      <c r="N44" s="276">
        <v>3422.75</v>
      </c>
      <c r="O44" s="291">
        <v>1933800</v>
      </c>
      <c r="P44" s="292">
        <v>2.5127226463104325E-2</v>
      </c>
    </row>
    <row r="45" spans="1:16" ht="14.4">
      <c r="A45" s="254">
        <v>35</v>
      </c>
      <c r="B45" s="343" t="s">
        <v>51</v>
      </c>
      <c r="C45" s="440" t="s">
        <v>75</v>
      </c>
      <c r="D45" s="441">
        <v>44371</v>
      </c>
      <c r="E45" s="288">
        <v>625.35</v>
      </c>
      <c r="F45" s="288">
        <v>623.85</v>
      </c>
      <c r="G45" s="289">
        <v>616.20000000000005</v>
      </c>
      <c r="H45" s="289">
        <v>607.05000000000007</v>
      </c>
      <c r="I45" s="289">
        <v>599.40000000000009</v>
      </c>
      <c r="J45" s="289">
        <v>633</v>
      </c>
      <c r="K45" s="289">
        <v>640.64999999999986</v>
      </c>
      <c r="L45" s="289">
        <v>649.79999999999995</v>
      </c>
      <c r="M45" s="276">
        <v>631.5</v>
      </c>
      <c r="N45" s="276">
        <v>614.70000000000005</v>
      </c>
      <c r="O45" s="291">
        <v>22651200</v>
      </c>
      <c r="P45" s="292">
        <v>1.5685113939035218E-2</v>
      </c>
    </row>
    <row r="46" spans="1:16" ht="14.4">
      <c r="A46" s="254">
        <v>36</v>
      </c>
      <c r="B46" s="343" t="s">
        <v>53</v>
      </c>
      <c r="C46" s="440" t="s">
        <v>76</v>
      </c>
      <c r="D46" s="441">
        <v>44371</v>
      </c>
      <c r="E46" s="288">
        <v>162.65</v>
      </c>
      <c r="F46" s="288">
        <v>160.68333333333334</v>
      </c>
      <c r="G46" s="289">
        <v>157.46666666666667</v>
      </c>
      <c r="H46" s="289">
        <v>152.28333333333333</v>
      </c>
      <c r="I46" s="289">
        <v>149.06666666666666</v>
      </c>
      <c r="J46" s="289">
        <v>165.86666666666667</v>
      </c>
      <c r="K46" s="289">
        <v>169.08333333333337</v>
      </c>
      <c r="L46" s="289">
        <v>174.26666666666668</v>
      </c>
      <c r="M46" s="276">
        <v>163.9</v>
      </c>
      <c r="N46" s="276">
        <v>155.5</v>
      </c>
      <c r="O46" s="291">
        <v>54610200</v>
      </c>
      <c r="P46" s="292">
        <v>0.31065318818040433</v>
      </c>
    </row>
    <row r="47" spans="1:16" ht="14.4">
      <c r="A47" s="254">
        <v>37</v>
      </c>
      <c r="B47" s="343" t="s">
        <v>56</v>
      </c>
      <c r="C47" s="440" t="s">
        <v>81</v>
      </c>
      <c r="D47" s="441">
        <v>44371</v>
      </c>
      <c r="E47" s="288">
        <v>546.35</v>
      </c>
      <c r="F47" s="288">
        <v>543.76666666666665</v>
      </c>
      <c r="G47" s="289">
        <v>536.7833333333333</v>
      </c>
      <c r="H47" s="289">
        <v>527.2166666666667</v>
      </c>
      <c r="I47" s="289">
        <v>520.23333333333335</v>
      </c>
      <c r="J47" s="289">
        <v>553.33333333333326</v>
      </c>
      <c r="K47" s="289">
        <v>560.31666666666661</v>
      </c>
      <c r="L47" s="289">
        <v>569.88333333333321</v>
      </c>
      <c r="M47" s="276">
        <v>550.75</v>
      </c>
      <c r="N47" s="276">
        <v>534.20000000000005</v>
      </c>
      <c r="O47" s="291">
        <v>10370000</v>
      </c>
      <c r="P47" s="292">
        <v>-6.2704779121003279E-2</v>
      </c>
    </row>
    <row r="48" spans="1:16" ht="14.4">
      <c r="A48" s="254">
        <v>38</v>
      </c>
      <c r="B48" s="363" t="s">
        <v>51</v>
      </c>
      <c r="C48" s="440" t="s">
        <v>82</v>
      </c>
      <c r="D48" s="441">
        <v>44371</v>
      </c>
      <c r="E48" s="288">
        <v>939.45</v>
      </c>
      <c r="F48" s="288">
        <v>941.65</v>
      </c>
      <c r="G48" s="289">
        <v>931.59999999999991</v>
      </c>
      <c r="H48" s="289">
        <v>923.74999999999989</v>
      </c>
      <c r="I48" s="289">
        <v>913.69999999999982</v>
      </c>
      <c r="J48" s="289">
        <v>949.5</v>
      </c>
      <c r="K48" s="289">
        <v>959.55</v>
      </c>
      <c r="L48" s="289">
        <v>967.40000000000009</v>
      </c>
      <c r="M48" s="276">
        <v>951.7</v>
      </c>
      <c r="N48" s="276">
        <v>933.8</v>
      </c>
      <c r="O48" s="291">
        <v>10554050</v>
      </c>
      <c r="P48" s="292">
        <v>4.578357978098125E-3</v>
      </c>
    </row>
    <row r="49" spans="1:16" ht="14.4">
      <c r="A49" s="254">
        <v>39</v>
      </c>
      <c r="B49" s="343" t="s">
        <v>39</v>
      </c>
      <c r="C49" s="440" t="s">
        <v>83</v>
      </c>
      <c r="D49" s="441">
        <v>44371</v>
      </c>
      <c r="E49" s="288">
        <v>147.75</v>
      </c>
      <c r="F49" s="288">
        <v>147.6</v>
      </c>
      <c r="G49" s="289">
        <v>145.5</v>
      </c>
      <c r="H49" s="289">
        <v>143.25</v>
      </c>
      <c r="I49" s="289">
        <v>141.15</v>
      </c>
      <c r="J49" s="289">
        <v>149.85</v>
      </c>
      <c r="K49" s="289">
        <v>151.94999999999996</v>
      </c>
      <c r="L49" s="289">
        <v>154.19999999999999</v>
      </c>
      <c r="M49" s="276">
        <v>149.69999999999999</v>
      </c>
      <c r="N49" s="276">
        <v>145.35</v>
      </c>
      <c r="O49" s="291">
        <v>49799400</v>
      </c>
      <c r="P49" s="292">
        <v>1.5588865096359743E-2</v>
      </c>
    </row>
    <row r="50" spans="1:16" ht="14.4">
      <c r="A50" s="254">
        <v>40</v>
      </c>
      <c r="B50" s="343" t="s">
        <v>106</v>
      </c>
      <c r="C50" s="440" t="s">
        <v>821</v>
      </c>
      <c r="D50" s="441">
        <v>44371</v>
      </c>
      <c r="E50" s="288">
        <v>3562.8</v>
      </c>
      <c r="F50" s="288">
        <v>3561.4833333333336</v>
      </c>
      <c r="G50" s="289">
        <v>3517.3166666666671</v>
      </c>
      <c r="H50" s="289">
        <v>3471.8333333333335</v>
      </c>
      <c r="I50" s="289">
        <v>3427.666666666667</v>
      </c>
      <c r="J50" s="289">
        <v>3606.9666666666672</v>
      </c>
      <c r="K50" s="289">
        <v>3651.1333333333332</v>
      </c>
      <c r="L50" s="289">
        <v>3696.6166666666672</v>
      </c>
      <c r="M50" s="276">
        <v>3605.65</v>
      </c>
      <c r="N50" s="276">
        <v>3516</v>
      </c>
      <c r="O50" s="291">
        <v>1073425</v>
      </c>
      <c r="P50" s="292">
        <v>-5.1053108493380774E-2</v>
      </c>
    </row>
    <row r="51" spans="1:16" ht="14.4">
      <c r="A51" s="254">
        <v>41</v>
      </c>
      <c r="B51" s="343" t="s">
        <v>49</v>
      </c>
      <c r="C51" s="440" t="s">
        <v>84</v>
      </c>
      <c r="D51" s="441">
        <v>44371</v>
      </c>
      <c r="E51" s="288">
        <v>1716.95</v>
      </c>
      <c r="F51" s="288">
        <v>1712.8166666666668</v>
      </c>
      <c r="G51" s="289">
        <v>1698.2333333333336</v>
      </c>
      <c r="H51" s="289">
        <v>1679.5166666666667</v>
      </c>
      <c r="I51" s="289">
        <v>1664.9333333333334</v>
      </c>
      <c r="J51" s="289">
        <v>1731.5333333333338</v>
      </c>
      <c r="K51" s="289">
        <v>1746.1166666666672</v>
      </c>
      <c r="L51" s="289">
        <v>1764.8333333333339</v>
      </c>
      <c r="M51" s="276">
        <v>1727.4</v>
      </c>
      <c r="N51" s="276">
        <v>1694.1</v>
      </c>
      <c r="O51" s="291">
        <v>2754150</v>
      </c>
      <c r="P51" s="292">
        <v>-3.1269235504124089E-2</v>
      </c>
    </row>
    <row r="52" spans="1:16" ht="14.4">
      <c r="A52" s="254">
        <v>42</v>
      </c>
      <c r="B52" s="343" t="s">
        <v>39</v>
      </c>
      <c r="C52" s="440" t="s">
        <v>85</v>
      </c>
      <c r="D52" s="441">
        <v>44371</v>
      </c>
      <c r="E52" s="288">
        <v>672</v>
      </c>
      <c r="F52" s="288">
        <v>672.55</v>
      </c>
      <c r="G52" s="289">
        <v>664.49999999999989</v>
      </c>
      <c r="H52" s="289">
        <v>656.99999999999989</v>
      </c>
      <c r="I52" s="289">
        <v>648.94999999999982</v>
      </c>
      <c r="J52" s="289">
        <v>680.05</v>
      </c>
      <c r="K52" s="289">
        <v>688.10000000000014</v>
      </c>
      <c r="L52" s="289">
        <v>695.6</v>
      </c>
      <c r="M52" s="276">
        <v>680.6</v>
      </c>
      <c r="N52" s="276">
        <v>665.05</v>
      </c>
      <c r="O52" s="291">
        <v>7563357</v>
      </c>
      <c r="P52" s="292">
        <v>-2.7922860586580955E-2</v>
      </c>
    </row>
    <row r="53" spans="1:16" ht="14.4">
      <c r="A53" s="254">
        <v>43</v>
      </c>
      <c r="B53" s="343" t="s">
        <v>53</v>
      </c>
      <c r="C53" s="440" t="s">
        <v>231</v>
      </c>
      <c r="D53" s="441">
        <v>44371</v>
      </c>
      <c r="E53" s="288">
        <v>174.65</v>
      </c>
      <c r="F53" s="288">
        <v>174.60000000000002</v>
      </c>
      <c r="G53" s="289">
        <v>173.40000000000003</v>
      </c>
      <c r="H53" s="289">
        <v>172.15</v>
      </c>
      <c r="I53" s="289">
        <v>170.95000000000002</v>
      </c>
      <c r="J53" s="289">
        <v>175.85000000000005</v>
      </c>
      <c r="K53" s="289">
        <v>177.05000000000004</v>
      </c>
      <c r="L53" s="289">
        <v>178.30000000000007</v>
      </c>
      <c r="M53" s="276">
        <v>175.8</v>
      </c>
      <c r="N53" s="276">
        <v>173.35</v>
      </c>
      <c r="O53" s="291">
        <v>5394000</v>
      </c>
      <c r="P53" s="292">
        <v>1.992966002344666E-2</v>
      </c>
    </row>
    <row r="54" spans="1:16" ht="14.4">
      <c r="A54" s="254">
        <v>44</v>
      </c>
      <c r="B54" s="343" t="s">
        <v>63</v>
      </c>
      <c r="C54" s="440" t="s">
        <v>86</v>
      </c>
      <c r="D54" s="441">
        <v>44371</v>
      </c>
      <c r="E54" s="288">
        <v>794.75</v>
      </c>
      <c r="F54" s="288">
        <v>794.65</v>
      </c>
      <c r="G54" s="289">
        <v>780.5</v>
      </c>
      <c r="H54" s="289">
        <v>766.25</v>
      </c>
      <c r="I54" s="289">
        <v>752.1</v>
      </c>
      <c r="J54" s="289">
        <v>808.9</v>
      </c>
      <c r="K54" s="289">
        <v>823.04999999999984</v>
      </c>
      <c r="L54" s="289">
        <v>837.3</v>
      </c>
      <c r="M54" s="276">
        <v>808.8</v>
      </c>
      <c r="N54" s="276">
        <v>780.4</v>
      </c>
      <c r="O54" s="291">
        <v>2787000</v>
      </c>
      <c r="P54" s="292">
        <v>3.8917468127935582E-2</v>
      </c>
    </row>
    <row r="55" spans="1:16" ht="14.4">
      <c r="A55" s="254">
        <v>45</v>
      </c>
      <c r="B55" s="343" t="s">
        <v>49</v>
      </c>
      <c r="C55" s="440" t="s">
        <v>87</v>
      </c>
      <c r="D55" s="441">
        <v>44371</v>
      </c>
      <c r="E55" s="288">
        <v>533.04999999999995</v>
      </c>
      <c r="F55" s="288">
        <v>532.85</v>
      </c>
      <c r="G55" s="289">
        <v>530.6</v>
      </c>
      <c r="H55" s="289">
        <v>528.15</v>
      </c>
      <c r="I55" s="289">
        <v>525.9</v>
      </c>
      <c r="J55" s="289">
        <v>535.30000000000007</v>
      </c>
      <c r="K55" s="289">
        <v>537.55000000000007</v>
      </c>
      <c r="L55" s="289">
        <v>540.00000000000011</v>
      </c>
      <c r="M55" s="276">
        <v>535.1</v>
      </c>
      <c r="N55" s="276">
        <v>530.4</v>
      </c>
      <c r="O55" s="291">
        <v>11076250</v>
      </c>
      <c r="P55" s="292">
        <v>-1.5116149827720351E-2</v>
      </c>
    </row>
    <row r="56" spans="1:16" ht="14.4">
      <c r="A56" s="254">
        <v>46</v>
      </c>
      <c r="B56" s="343" t="s">
        <v>838</v>
      </c>
      <c r="C56" s="440" t="s">
        <v>342</v>
      </c>
      <c r="D56" s="441">
        <v>44371</v>
      </c>
      <c r="E56" s="288">
        <v>1803.4</v>
      </c>
      <c r="F56" s="288">
        <v>1799.6333333333332</v>
      </c>
      <c r="G56" s="289">
        <v>1787.2666666666664</v>
      </c>
      <c r="H56" s="289">
        <v>1771.1333333333332</v>
      </c>
      <c r="I56" s="289">
        <v>1758.7666666666664</v>
      </c>
      <c r="J56" s="289">
        <v>1815.7666666666664</v>
      </c>
      <c r="K56" s="289">
        <v>1828.1333333333332</v>
      </c>
      <c r="L56" s="289">
        <v>1844.2666666666664</v>
      </c>
      <c r="M56" s="276">
        <v>1812</v>
      </c>
      <c r="N56" s="276">
        <v>1783.5</v>
      </c>
      <c r="O56" s="291">
        <v>1835500</v>
      </c>
      <c r="P56" s="292">
        <v>1.2689655172413793E-2</v>
      </c>
    </row>
    <row r="57" spans="1:16" ht="14.4">
      <c r="A57" s="254">
        <v>47</v>
      </c>
      <c r="B57" s="343" t="s">
        <v>51</v>
      </c>
      <c r="C57" s="440" t="s">
        <v>90</v>
      </c>
      <c r="D57" s="441">
        <v>44371</v>
      </c>
      <c r="E57" s="288">
        <v>4144.6499999999996</v>
      </c>
      <c r="F57" s="288">
        <v>4139.8833333333332</v>
      </c>
      <c r="G57" s="289">
        <v>4104.7666666666664</v>
      </c>
      <c r="H57" s="289">
        <v>4064.8833333333332</v>
      </c>
      <c r="I57" s="289">
        <v>4029.7666666666664</v>
      </c>
      <c r="J57" s="289">
        <v>4179.7666666666664</v>
      </c>
      <c r="K57" s="289">
        <v>4214.8833333333332</v>
      </c>
      <c r="L57" s="289">
        <v>4254.7666666666664</v>
      </c>
      <c r="M57" s="276">
        <v>4175</v>
      </c>
      <c r="N57" s="276">
        <v>4100</v>
      </c>
      <c r="O57" s="291">
        <v>2365800</v>
      </c>
      <c r="P57" s="292">
        <v>1.3017042048471353E-2</v>
      </c>
    </row>
    <row r="58" spans="1:16" ht="14.4">
      <c r="A58" s="254">
        <v>48</v>
      </c>
      <c r="B58" s="343" t="s">
        <v>91</v>
      </c>
      <c r="C58" s="440" t="s">
        <v>92</v>
      </c>
      <c r="D58" s="441">
        <v>44371</v>
      </c>
      <c r="E58" s="288">
        <v>287.85000000000002</v>
      </c>
      <c r="F58" s="288">
        <v>287.51666666666671</v>
      </c>
      <c r="G58" s="289">
        <v>284.73333333333341</v>
      </c>
      <c r="H58" s="289">
        <v>281.61666666666667</v>
      </c>
      <c r="I58" s="289">
        <v>278.83333333333337</v>
      </c>
      <c r="J58" s="289">
        <v>290.63333333333344</v>
      </c>
      <c r="K58" s="289">
        <v>293.41666666666674</v>
      </c>
      <c r="L58" s="289">
        <v>296.53333333333347</v>
      </c>
      <c r="M58" s="276">
        <v>290.3</v>
      </c>
      <c r="N58" s="276">
        <v>284.39999999999998</v>
      </c>
      <c r="O58" s="291">
        <v>29485500</v>
      </c>
      <c r="P58" s="292">
        <v>1.315341875496088E-2</v>
      </c>
    </row>
    <row r="59" spans="1:16" ht="14.4">
      <c r="A59" s="254">
        <v>49</v>
      </c>
      <c r="B59" s="343" t="s">
        <v>51</v>
      </c>
      <c r="C59" s="440" t="s">
        <v>93</v>
      </c>
      <c r="D59" s="441">
        <v>44371</v>
      </c>
      <c r="E59" s="288">
        <v>5225.25</v>
      </c>
      <c r="F59" s="288">
        <v>5232.2833333333338</v>
      </c>
      <c r="G59" s="289">
        <v>5159.9666666666672</v>
      </c>
      <c r="H59" s="289">
        <v>5094.6833333333334</v>
      </c>
      <c r="I59" s="289">
        <v>5022.3666666666668</v>
      </c>
      <c r="J59" s="289">
        <v>5297.5666666666675</v>
      </c>
      <c r="K59" s="289">
        <v>5369.883333333335</v>
      </c>
      <c r="L59" s="289">
        <v>5435.1666666666679</v>
      </c>
      <c r="M59" s="276">
        <v>5304.6</v>
      </c>
      <c r="N59" s="276">
        <v>5167</v>
      </c>
      <c r="O59" s="291">
        <v>2701375</v>
      </c>
      <c r="P59" s="292">
        <v>1.3173933427097984E-2</v>
      </c>
    </row>
    <row r="60" spans="1:16" ht="14.4">
      <c r="A60" s="254">
        <v>50</v>
      </c>
      <c r="B60" s="343" t="s">
        <v>43</v>
      </c>
      <c r="C60" s="440" t="s">
        <v>94</v>
      </c>
      <c r="D60" s="441">
        <v>44371</v>
      </c>
      <c r="E60" s="288">
        <v>2651.1</v>
      </c>
      <c r="F60" s="288">
        <v>2674.9333333333334</v>
      </c>
      <c r="G60" s="289">
        <v>2619.8666666666668</v>
      </c>
      <c r="H60" s="289">
        <v>2588.6333333333332</v>
      </c>
      <c r="I60" s="289">
        <v>2533.5666666666666</v>
      </c>
      <c r="J60" s="289">
        <v>2706.166666666667</v>
      </c>
      <c r="K60" s="289">
        <v>2761.2333333333336</v>
      </c>
      <c r="L60" s="289">
        <v>2792.4666666666672</v>
      </c>
      <c r="M60" s="276">
        <v>2730</v>
      </c>
      <c r="N60" s="276">
        <v>2643.7</v>
      </c>
      <c r="O60" s="291">
        <v>2588600</v>
      </c>
      <c r="P60" s="292">
        <v>-8.0556936847339639E-2</v>
      </c>
    </row>
    <row r="61" spans="1:16" ht="14.4">
      <c r="A61" s="254">
        <v>51</v>
      </c>
      <c r="B61" s="343" t="s">
        <v>43</v>
      </c>
      <c r="C61" s="440" t="s">
        <v>96</v>
      </c>
      <c r="D61" s="441">
        <v>44371</v>
      </c>
      <c r="E61" s="288">
        <v>1170.0999999999999</v>
      </c>
      <c r="F61" s="288">
        <v>1163.6000000000001</v>
      </c>
      <c r="G61" s="289">
        <v>1150.5000000000002</v>
      </c>
      <c r="H61" s="289">
        <v>1130.9000000000001</v>
      </c>
      <c r="I61" s="289">
        <v>1117.8000000000002</v>
      </c>
      <c r="J61" s="289">
        <v>1183.2000000000003</v>
      </c>
      <c r="K61" s="289">
        <v>1196.3000000000002</v>
      </c>
      <c r="L61" s="289">
        <v>1215.9000000000003</v>
      </c>
      <c r="M61" s="276">
        <v>1176.7</v>
      </c>
      <c r="N61" s="276">
        <v>1144</v>
      </c>
      <c r="O61" s="291">
        <v>4361500</v>
      </c>
      <c r="P61" s="292">
        <v>2.987012987012987E-2</v>
      </c>
    </row>
    <row r="62" spans="1:16" ht="14.4">
      <c r="A62" s="254">
        <v>52</v>
      </c>
      <c r="B62" s="343" t="s">
        <v>43</v>
      </c>
      <c r="C62" s="440" t="s">
        <v>97</v>
      </c>
      <c r="D62" s="441">
        <v>44371</v>
      </c>
      <c r="E62" s="288">
        <v>193.15</v>
      </c>
      <c r="F62" s="288">
        <v>192.4</v>
      </c>
      <c r="G62" s="289">
        <v>190.95000000000002</v>
      </c>
      <c r="H62" s="289">
        <v>188.75</v>
      </c>
      <c r="I62" s="289">
        <v>187.3</v>
      </c>
      <c r="J62" s="289">
        <v>194.60000000000002</v>
      </c>
      <c r="K62" s="289">
        <v>196.05</v>
      </c>
      <c r="L62" s="289">
        <v>198.25000000000003</v>
      </c>
      <c r="M62" s="276">
        <v>193.85</v>
      </c>
      <c r="N62" s="276">
        <v>190.2</v>
      </c>
      <c r="O62" s="291">
        <v>13392000</v>
      </c>
      <c r="P62" s="292">
        <v>-4.1237113402061855E-2</v>
      </c>
    </row>
    <row r="63" spans="1:16" ht="14.4">
      <c r="A63" s="254">
        <v>53</v>
      </c>
      <c r="B63" s="343" t="s">
        <v>53</v>
      </c>
      <c r="C63" s="440" t="s">
        <v>98</v>
      </c>
      <c r="D63" s="441">
        <v>44371</v>
      </c>
      <c r="E63" s="288">
        <v>89.3</v>
      </c>
      <c r="F63" s="288">
        <v>89.083333333333329</v>
      </c>
      <c r="G63" s="289">
        <v>88.416666666666657</v>
      </c>
      <c r="H63" s="289">
        <v>87.533333333333331</v>
      </c>
      <c r="I63" s="289">
        <v>86.86666666666666</v>
      </c>
      <c r="J63" s="289">
        <v>89.966666666666654</v>
      </c>
      <c r="K63" s="289">
        <v>90.633333333333312</v>
      </c>
      <c r="L63" s="289">
        <v>91.516666666666652</v>
      </c>
      <c r="M63" s="276">
        <v>89.75</v>
      </c>
      <c r="N63" s="276">
        <v>88.2</v>
      </c>
      <c r="O63" s="291">
        <v>65640000</v>
      </c>
      <c r="P63" s="292">
        <v>-8.459214501510574E-3</v>
      </c>
    </row>
    <row r="64" spans="1:16" ht="14.4">
      <c r="A64" s="254">
        <v>54</v>
      </c>
      <c r="B64" s="363" t="s">
        <v>72</v>
      </c>
      <c r="C64" s="440" t="s">
        <v>99</v>
      </c>
      <c r="D64" s="441">
        <v>44371</v>
      </c>
      <c r="E64" s="288">
        <v>153.9</v>
      </c>
      <c r="F64" s="288">
        <v>155.15</v>
      </c>
      <c r="G64" s="289">
        <v>151.65</v>
      </c>
      <c r="H64" s="289">
        <v>149.4</v>
      </c>
      <c r="I64" s="289">
        <v>145.9</v>
      </c>
      <c r="J64" s="289">
        <v>157.4</v>
      </c>
      <c r="K64" s="289">
        <v>160.9</v>
      </c>
      <c r="L64" s="289">
        <v>163.15</v>
      </c>
      <c r="M64" s="276">
        <v>158.65</v>
      </c>
      <c r="N64" s="276">
        <v>152.9</v>
      </c>
      <c r="O64" s="291">
        <v>32506900</v>
      </c>
      <c r="P64" s="292">
        <v>1.6209000762776506E-2</v>
      </c>
    </row>
    <row r="65" spans="1:16" ht="14.4">
      <c r="A65" s="254">
        <v>55</v>
      </c>
      <c r="B65" s="343" t="s">
        <v>51</v>
      </c>
      <c r="C65" s="440" t="s">
        <v>100</v>
      </c>
      <c r="D65" s="441">
        <v>44371</v>
      </c>
      <c r="E65" s="288">
        <v>610.15</v>
      </c>
      <c r="F65" s="288">
        <v>610.0333333333333</v>
      </c>
      <c r="G65" s="289">
        <v>601.86666666666656</v>
      </c>
      <c r="H65" s="289">
        <v>593.58333333333326</v>
      </c>
      <c r="I65" s="289">
        <v>585.41666666666652</v>
      </c>
      <c r="J65" s="289">
        <v>618.31666666666661</v>
      </c>
      <c r="K65" s="289">
        <v>626.48333333333335</v>
      </c>
      <c r="L65" s="289">
        <v>634.76666666666665</v>
      </c>
      <c r="M65" s="276">
        <v>618.20000000000005</v>
      </c>
      <c r="N65" s="276">
        <v>601.75</v>
      </c>
      <c r="O65" s="291">
        <v>8534150</v>
      </c>
      <c r="P65" s="292">
        <v>1.5184678522571819E-2</v>
      </c>
    </row>
    <row r="66" spans="1:16" ht="14.4">
      <c r="A66" s="254">
        <v>56</v>
      </c>
      <c r="B66" s="343" t="s">
        <v>101</v>
      </c>
      <c r="C66" s="440" t="s">
        <v>102</v>
      </c>
      <c r="D66" s="441">
        <v>44371</v>
      </c>
      <c r="E66" s="288">
        <v>26.35</v>
      </c>
      <c r="F66" s="288">
        <v>26.55</v>
      </c>
      <c r="G66" s="289">
        <v>26</v>
      </c>
      <c r="H66" s="289">
        <v>25.65</v>
      </c>
      <c r="I66" s="289">
        <v>25.099999999999998</v>
      </c>
      <c r="J66" s="289">
        <v>26.900000000000002</v>
      </c>
      <c r="K66" s="289">
        <v>27.450000000000006</v>
      </c>
      <c r="L66" s="289">
        <v>27.800000000000004</v>
      </c>
      <c r="M66" s="276">
        <v>27.1</v>
      </c>
      <c r="N66" s="276">
        <v>26.2</v>
      </c>
      <c r="O66" s="291">
        <v>90607500</v>
      </c>
      <c r="P66" s="292">
        <v>2.4942733519979637E-2</v>
      </c>
    </row>
    <row r="67" spans="1:16" ht="14.4">
      <c r="A67" s="254">
        <v>57</v>
      </c>
      <c r="B67" s="343" t="s">
        <v>49</v>
      </c>
      <c r="C67" s="440" t="s">
        <v>103</v>
      </c>
      <c r="D67" s="441">
        <v>44371</v>
      </c>
      <c r="E67" s="404">
        <v>847.85</v>
      </c>
      <c r="F67" s="404">
        <v>846.81666666666661</v>
      </c>
      <c r="G67" s="405">
        <v>839.03333333333319</v>
      </c>
      <c r="H67" s="405">
        <v>830.21666666666658</v>
      </c>
      <c r="I67" s="405">
        <v>822.43333333333317</v>
      </c>
      <c r="J67" s="405">
        <v>855.63333333333321</v>
      </c>
      <c r="K67" s="405">
        <v>863.41666666666652</v>
      </c>
      <c r="L67" s="405">
        <v>872.23333333333323</v>
      </c>
      <c r="M67" s="406">
        <v>854.6</v>
      </c>
      <c r="N67" s="406">
        <v>838</v>
      </c>
      <c r="O67" s="407">
        <v>4664000</v>
      </c>
      <c r="P67" s="408">
        <v>-5.4913880445795336E-2</v>
      </c>
    </row>
    <row r="68" spans="1:16" ht="14.4">
      <c r="A68" s="254">
        <v>58</v>
      </c>
      <c r="B68" s="343" t="s">
        <v>91</v>
      </c>
      <c r="C68" s="440" t="s">
        <v>244</v>
      </c>
      <c r="D68" s="441">
        <v>44371</v>
      </c>
      <c r="E68" s="288">
        <v>1367.35</v>
      </c>
      <c r="F68" s="288">
        <v>1367.7666666666667</v>
      </c>
      <c r="G68" s="289">
        <v>1355.5833333333333</v>
      </c>
      <c r="H68" s="289">
        <v>1343.8166666666666</v>
      </c>
      <c r="I68" s="289">
        <v>1331.6333333333332</v>
      </c>
      <c r="J68" s="289">
        <v>1379.5333333333333</v>
      </c>
      <c r="K68" s="289">
        <v>1391.7166666666667</v>
      </c>
      <c r="L68" s="289">
        <v>1403.4833333333333</v>
      </c>
      <c r="M68" s="276">
        <v>1379.95</v>
      </c>
      <c r="N68" s="276">
        <v>1356</v>
      </c>
      <c r="O68" s="291">
        <v>1550250</v>
      </c>
      <c r="P68" s="292">
        <v>-1.52766308835673E-2</v>
      </c>
    </row>
    <row r="69" spans="1:16" ht="14.4">
      <c r="A69" s="254">
        <v>59</v>
      </c>
      <c r="B69" s="363" t="s">
        <v>51</v>
      </c>
      <c r="C69" s="440" t="s">
        <v>367</v>
      </c>
      <c r="D69" s="441">
        <v>44371</v>
      </c>
      <c r="E69" s="288">
        <v>317.8</v>
      </c>
      <c r="F69" s="288">
        <v>318.25000000000006</v>
      </c>
      <c r="G69" s="289">
        <v>313.65000000000009</v>
      </c>
      <c r="H69" s="289">
        <v>309.50000000000006</v>
      </c>
      <c r="I69" s="289">
        <v>304.90000000000009</v>
      </c>
      <c r="J69" s="289">
        <v>322.40000000000009</v>
      </c>
      <c r="K69" s="289">
        <v>327.00000000000011</v>
      </c>
      <c r="L69" s="289">
        <v>331.15000000000009</v>
      </c>
      <c r="M69" s="276">
        <v>322.85000000000002</v>
      </c>
      <c r="N69" s="276">
        <v>314.10000000000002</v>
      </c>
      <c r="O69" s="291">
        <v>9411600</v>
      </c>
      <c r="P69" s="292">
        <v>-1.6042780748663103E-2</v>
      </c>
    </row>
    <row r="70" spans="1:16" ht="14.4">
      <c r="A70" s="254">
        <v>60</v>
      </c>
      <c r="B70" s="343" t="s">
        <v>37</v>
      </c>
      <c r="C70" s="440" t="s">
        <v>104</v>
      </c>
      <c r="D70" s="441">
        <v>44371</v>
      </c>
      <c r="E70" s="288">
        <v>1472.3</v>
      </c>
      <c r="F70" s="288">
        <v>1463.45</v>
      </c>
      <c r="G70" s="289">
        <v>1437.2</v>
      </c>
      <c r="H70" s="289">
        <v>1402.1</v>
      </c>
      <c r="I70" s="289">
        <v>1375.85</v>
      </c>
      <c r="J70" s="289">
        <v>1498.5500000000002</v>
      </c>
      <c r="K70" s="289">
        <v>1524.8000000000002</v>
      </c>
      <c r="L70" s="289">
        <v>1559.9000000000003</v>
      </c>
      <c r="M70" s="276">
        <v>1489.7</v>
      </c>
      <c r="N70" s="276">
        <v>1428.35</v>
      </c>
      <c r="O70" s="291">
        <v>13707075</v>
      </c>
      <c r="P70" s="292">
        <v>8.9860139860139868E-3</v>
      </c>
    </row>
    <row r="71" spans="1:16" ht="14.4">
      <c r="A71" s="254">
        <v>61</v>
      </c>
      <c r="B71" s="343" t="s">
        <v>72</v>
      </c>
      <c r="C71" s="440" t="s">
        <v>372</v>
      </c>
      <c r="D71" s="441">
        <v>44371</v>
      </c>
      <c r="E71" s="288">
        <v>514.35</v>
      </c>
      <c r="F71" s="288">
        <v>516.16666666666663</v>
      </c>
      <c r="G71" s="289">
        <v>510.98333333333323</v>
      </c>
      <c r="H71" s="289">
        <v>507.61666666666656</v>
      </c>
      <c r="I71" s="289">
        <v>502.43333333333317</v>
      </c>
      <c r="J71" s="289">
        <v>519.5333333333333</v>
      </c>
      <c r="K71" s="289">
        <v>524.7166666666667</v>
      </c>
      <c r="L71" s="289">
        <v>528.08333333333337</v>
      </c>
      <c r="M71" s="276">
        <v>521.35</v>
      </c>
      <c r="N71" s="276">
        <v>512.79999999999995</v>
      </c>
      <c r="O71" s="291">
        <v>1763750</v>
      </c>
      <c r="P71" s="292">
        <v>4.9070631970260223E-2</v>
      </c>
    </row>
    <row r="72" spans="1:16" ht="14.4">
      <c r="A72" s="254">
        <v>62</v>
      </c>
      <c r="B72" s="343" t="s">
        <v>63</v>
      </c>
      <c r="C72" s="440" t="s">
        <v>105</v>
      </c>
      <c r="D72" s="441">
        <v>44371</v>
      </c>
      <c r="E72" s="288">
        <v>1021.5</v>
      </c>
      <c r="F72" s="288">
        <v>1021.4333333333334</v>
      </c>
      <c r="G72" s="289">
        <v>1012.8666666666668</v>
      </c>
      <c r="H72" s="289">
        <v>1004.2333333333333</v>
      </c>
      <c r="I72" s="289">
        <v>995.66666666666674</v>
      </c>
      <c r="J72" s="289">
        <v>1030.0666666666668</v>
      </c>
      <c r="K72" s="289">
        <v>1038.6333333333334</v>
      </c>
      <c r="L72" s="289">
        <v>1047.2666666666669</v>
      </c>
      <c r="M72" s="276">
        <v>1030</v>
      </c>
      <c r="N72" s="276">
        <v>1012.8</v>
      </c>
      <c r="O72" s="291">
        <v>3470000</v>
      </c>
      <c r="P72" s="292">
        <v>-2.8735632183908046E-3</v>
      </c>
    </row>
    <row r="73" spans="1:16" ht="14.4">
      <c r="A73" s="254">
        <v>63</v>
      </c>
      <c r="B73" s="343" t="s">
        <v>106</v>
      </c>
      <c r="C73" s="440" t="s">
        <v>107</v>
      </c>
      <c r="D73" s="441">
        <v>44371</v>
      </c>
      <c r="E73" s="288">
        <v>948.45</v>
      </c>
      <c r="F73" s="288">
        <v>949.33333333333337</v>
      </c>
      <c r="G73" s="289">
        <v>942.66666666666674</v>
      </c>
      <c r="H73" s="289">
        <v>936.88333333333333</v>
      </c>
      <c r="I73" s="289">
        <v>930.2166666666667</v>
      </c>
      <c r="J73" s="289">
        <v>955.11666666666679</v>
      </c>
      <c r="K73" s="289">
        <v>961.78333333333353</v>
      </c>
      <c r="L73" s="289">
        <v>967.56666666666683</v>
      </c>
      <c r="M73" s="276">
        <v>956</v>
      </c>
      <c r="N73" s="276">
        <v>943.55</v>
      </c>
      <c r="O73" s="291">
        <v>21522200</v>
      </c>
      <c r="P73" s="292">
        <v>1.5222057123988773E-2</v>
      </c>
    </row>
    <row r="74" spans="1:16" ht="14.4">
      <c r="A74" s="254">
        <v>64</v>
      </c>
      <c r="B74" s="343" t="s">
        <v>56</v>
      </c>
      <c r="C74" s="440" t="s">
        <v>108</v>
      </c>
      <c r="D74" s="441">
        <v>44371</v>
      </c>
      <c r="E74" s="288">
        <v>2530.9499999999998</v>
      </c>
      <c r="F74" s="288">
        <v>2530.2333333333331</v>
      </c>
      <c r="G74" s="289">
        <v>2508.4666666666662</v>
      </c>
      <c r="H74" s="289">
        <v>2485.9833333333331</v>
      </c>
      <c r="I74" s="289">
        <v>2464.2166666666662</v>
      </c>
      <c r="J74" s="289">
        <v>2552.7166666666662</v>
      </c>
      <c r="K74" s="289">
        <v>2574.4833333333336</v>
      </c>
      <c r="L74" s="289">
        <v>2596.9666666666662</v>
      </c>
      <c r="M74" s="276">
        <v>2552</v>
      </c>
      <c r="N74" s="276">
        <v>2507.75</v>
      </c>
      <c r="O74" s="291">
        <v>17683200</v>
      </c>
      <c r="P74" s="292">
        <v>6.6208301502419147E-4</v>
      </c>
    </row>
    <row r="75" spans="1:16" ht="14.4">
      <c r="A75" s="254">
        <v>65</v>
      </c>
      <c r="B75" s="343" t="s">
        <v>56</v>
      </c>
      <c r="C75" s="440" t="s">
        <v>248</v>
      </c>
      <c r="D75" s="441">
        <v>44371</v>
      </c>
      <c r="E75" s="288">
        <v>2964.9</v>
      </c>
      <c r="F75" s="288">
        <v>2943.9666666666672</v>
      </c>
      <c r="G75" s="289">
        <v>2895.9833333333345</v>
      </c>
      <c r="H75" s="289">
        <v>2827.0666666666675</v>
      </c>
      <c r="I75" s="289">
        <v>2779.0833333333348</v>
      </c>
      <c r="J75" s="289">
        <v>3012.8833333333341</v>
      </c>
      <c r="K75" s="289">
        <v>3060.8666666666668</v>
      </c>
      <c r="L75" s="289">
        <v>3129.7833333333338</v>
      </c>
      <c r="M75" s="276">
        <v>2991.95</v>
      </c>
      <c r="N75" s="276">
        <v>2875.05</v>
      </c>
      <c r="O75" s="291">
        <v>550600</v>
      </c>
      <c r="P75" s="292">
        <v>7.4970714564623189E-2</v>
      </c>
    </row>
    <row r="76" spans="1:16" ht="14.4">
      <c r="A76" s="254">
        <v>66</v>
      </c>
      <c r="B76" s="343" t="s">
        <v>53</v>
      </c>
      <c r="C76" t="s">
        <v>109</v>
      </c>
      <c r="D76" s="441">
        <v>44371</v>
      </c>
      <c r="E76" s="404">
        <v>1507.05</v>
      </c>
      <c r="F76" s="404">
        <v>1502.6333333333332</v>
      </c>
      <c r="G76" s="405">
        <v>1491.8666666666663</v>
      </c>
      <c r="H76" s="405">
        <v>1476.6833333333332</v>
      </c>
      <c r="I76" s="405">
        <v>1465.9166666666663</v>
      </c>
      <c r="J76" s="405">
        <v>1517.8166666666664</v>
      </c>
      <c r="K76" s="405">
        <v>1528.5833333333333</v>
      </c>
      <c r="L76" s="405">
        <v>1543.7666666666664</v>
      </c>
      <c r="M76" s="406">
        <v>1513.4</v>
      </c>
      <c r="N76" s="406">
        <v>1487.45</v>
      </c>
      <c r="O76" s="407">
        <v>25956700</v>
      </c>
      <c r="P76" s="408">
        <v>2.0896426408237433E-2</v>
      </c>
    </row>
    <row r="77" spans="1:16" ht="14.4">
      <c r="A77" s="254">
        <v>67</v>
      </c>
      <c r="B77" s="343" t="s">
        <v>56</v>
      </c>
      <c r="C77" s="440" t="s">
        <v>249</v>
      </c>
      <c r="D77" s="441">
        <v>44371</v>
      </c>
      <c r="E77" s="288">
        <v>671.1</v>
      </c>
      <c r="F77" s="288">
        <v>671.2</v>
      </c>
      <c r="G77" s="289">
        <v>665.60000000000014</v>
      </c>
      <c r="H77" s="289">
        <v>660.10000000000014</v>
      </c>
      <c r="I77" s="289">
        <v>654.50000000000023</v>
      </c>
      <c r="J77" s="289">
        <v>676.7</v>
      </c>
      <c r="K77" s="289">
        <v>682.3</v>
      </c>
      <c r="L77" s="289">
        <v>687.8</v>
      </c>
      <c r="M77" s="276">
        <v>676.8</v>
      </c>
      <c r="N77" s="276">
        <v>665.7</v>
      </c>
      <c r="O77" s="291">
        <v>14683900</v>
      </c>
      <c r="P77" s="292">
        <v>-6.1792733770101253E-3</v>
      </c>
    </row>
    <row r="78" spans="1:16" ht="14.4">
      <c r="A78" s="254">
        <v>68</v>
      </c>
      <c r="B78" s="363" t="s">
        <v>43</v>
      </c>
      <c r="C78" s="440" t="s">
        <v>110</v>
      </c>
      <c r="D78" s="441">
        <v>44371</v>
      </c>
      <c r="E78" s="288">
        <v>3002</v>
      </c>
      <c r="F78" s="288">
        <v>3020.9166666666665</v>
      </c>
      <c r="G78" s="289">
        <v>2943.833333333333</v>
      </c>
      <c r="H78" s="289">
        <v>2885.6666666666665</v>
      </c>
      <c r="I78" s="289">
        <v>2808.583333333333</v>
      </c>
      <c r="J78" s="289">
        <v>3079.083333333333</v>
      </c>
      <c r="K78" s="289">
        <v>3156.1666666666661</v>
      </c>
      <c r="L78" s="289">
        <v>3214.333333333333</v>
      </c>
      <c r="M78" s="276">
        <v>3098</v>
      </c>
      <c r="N78" s="276">
        <v>2962.75</v>
      </c>
      <c r="O78" s="291">
        <v>3714000</v>
      </c>
      <c r="P78" s="292">
        <v>4.2877600876084575E-2</v>
      </c>
    </row>
    <row r="79" spans="1:16" ht="14.4">
      <c r="A79" s="254">
        <v>69</v>
      </c>
      <c r="B79" s="343" t="s">
        <v>111</v>
      </c>
      <c r="C79" s="440" t="s">
        <v>112</v>
      </c>
      <c r="D79" s="441">
        <v>44371</v>
      </c>
      <c r="E79" s="288">
        <v>388.95</v>
      </c>
      <c r="F79" s="288">
        <v>392.3</v>
      </c>
      <c r="G79" s="289">
        <v>382.85</v>
      </c>
      <c r="H79" s="289">
        <v>376.75</v>
      </c>
      <c r="I79" s="289">
        <v>367.3</v>
      </c>
      <c r="J79" s="289">
        <v>398.40000000000003</v>
      </c>
      <c r="K79" s="289">
        <v>407.84999999999997</v>
      </c>
      <c r="L79" s="289">
        <v>413.95000000000005</v>
      </c>
      <c r="M79" s="276">
        <v>401.75</v>
      </c>
      <c r="N79" s="276">
        <v>386.2</v>
      </c>
      <c r="O79" s="291">
        <v>26864250</v>
      </c>
      <c r="P79" s="292">
        <v>-1.8306096794468887E-2</v>
      </c>
    </row>
    <row r="80" spans="1:16" ht="14.4">
      <c r="A80" s="254">
        <v>70</v>
      </c>
      <c r="B80" s="343" t="s">
        <v>72</v>
      </c>
      <c r="C80" s="440" t="s">
        <v>113</v>
      </c>
      <c r="D80" s="441">
        <v>44371</v>
      </c>
      <c r="E80" s="288">
        <v>282.25</v>
      </c>
      <c r="F80" s="288">
        <v>282.83333333333331</v>
      </c>
      <c r="G80" s="289">
        <v>279.66666666666663</v>
      </c>
      <c r="H80" s="289">
        <v>277.08333333333331</v>
      </c>
      <c r="I80" s="289">
        <v>273.91666666666663</v>
      </c>
      <c r="J80" s="289">
        <v>285.41666666666663</v>
      </c>
      <c r="K80" s="289">
        <v>288.58333333333326</v>
      </c>
      <c r="L80" s="289">
        <v>291.16666666666663</v>
      </c>
      <c r="M80" s="276">
        <v>286</v>
      </c>
      <c r="N80" s="276">
        <v>280.25</v>
      </c>
      <c r="O80" s="291">
        <v>25539300</v>
      </c>
      <c r="P80" s="292">
        <v>1.4822657490735839E-3</v>
      </c>
    </row>
    <row r="81" spans="1:16" ht="14.4">
      <c r="A81" s="254">
        <v>71</v>
      </c>
      <c r="B81" s="343" t="s">
        <v>49</v>
      </c>
      <c r="C81" s="440" t="s">
        <v>114</v>
      </c>
      <c r="D81" s="441">
        <v>44371</v>
      </c>
      <c r="E81" s="288">
        <v>2320.5</v>
      </c>
      <c r="F81" s="288">
        <v>2327.5</v>
      </c>
      <c r="G81" s="289">
        <v>2310.3000000000002</v>
      </c>
      <c r="H81" s="289">
        <v>2300.1000000000004</v>
      </c>
      <c r="I81" s="289">
        <v>2282.9000000000005</v>
      </c>
      <c r="J81" s="289">
        <v>2337.6999999999998</v>
      </c>
      <c r="K81" s="289">
        <v>2354.8999999999996</v>
      </c>
      <c r="L81" s="289">
        <v>2365.0999999999995</v>
      </c>
      <c r="M81" s="276">
        <v>2344.6999999999998</v>
      </c>
      <c r="N81" s="276">
        <v>2317.3000000000002</v>
      </c>
      <c r="O81" s="291">
        <v>7344900</v>
      </c>
      <c r="P81" s="292">
        <v>6.309161962657403E-2</v>
      </c>
    </row>
    <row r="82" spans="1:16" ht="14.4">
      <c r="A82" s="254">
        <v>72</v>
      </c>
      <c r="B82" s="343" t="s">
        <v>56</v>
      </c>
      <c r="C82" s="440" t="s">
        <v>115</v>
      </c>
      <c r="D82" s="441">
        <v>44371</v>
      </c>
      <c r="E82" s="288">
        <v>224.5</v>
      </c>
      <c r="F82" s="288">
        <v>224.9</v>
      </c>
      <c r="G82" s="289">
        <v>218.15</v>
      </c>
      <c r="H82" s="289">
        <v>211.8</v>
      </c>
      <c r="I82" s="289">
        <v>205.05</v>
      </c>
      <c r="J82" s="289">
        <v>231.25</v>
      </c>
      <c r="K82" s="289">
        <v>238</v>
      </c>
      <c r="L82" s="289">
        <v>244.35</v>
      </c>
      <c r="M82" s="276">
        <v>231.65</v>
      </c>
      <c r="N82" s="276">
        <v>218.55</v>
      </c>
      <c r="O82" s="291">
        <v>24152100</v>
      </c>
      <c r="P82" s="292">
        <v>-2.6976395653802922E-2</v>
      </c>
    </row>
    <row r="83" spans="1:16" ht="14.4">
      <c r="A83" s="254">
        <v>73</v>
      </c>
      <c r="B83" s="343" t="s">
        <v>53</v>
      </c>
      <c r="C83" s="440" t="s">
        <v>116</v>
      </c>
      <c r="D83" s="441">
        <v>44371</v>
      </c>
      <c r="E83" s="288">
        <v>647.20000000000005</v>
      </c>
      <c r="F83" s="288">
        <v>651.63333333333333</v>
      </c>
      <c r="G83" s="289">
        <v>638.91666666666663</v>
      </c>
      <c r="H83" s="289">
        <v>630.63333333333333</v>
      </c>
      <c r="I83" s="289">
        <v>617.91666666666663</v>
      </c>
      <c r="J83" s="289">
        <v>659.91666666666663</v>
      </c>
      <c r="K83" s="289">
        <v>672.63333333333333</v>
      </c>
      <c r="L83" s="289">
        <v>680.91666666666663</v>
      </c>
      <c r="M83" s="276">
        <v>664.35</v>
      </c>
      <c r="N83" s="276">
        <v>643.35</v>
      </c>
      <c r="O83" s="291">
        <v>67104125</v>
      </c>
      <c r="P83" s="292">
        <v>-1.3602554774031854E-2</v>
      </c>
    </row>
    <row r="84" spans="1:16" ht="14.4">
      <c r="A84" s="254">
        <v>74</v>
      </c>
      <c r="B84" s="343" t="s">
        <v>56</v>
      </c>
      <c r="C84" s="440" t="s">
        <v>252</v>
      </c>
      <c r="D84" s="441">
        <v>44371</v>
      </c>
      <c r="E84" s="288">
        <v>1494.4</v>
      </c>
      <c r="F84" s="288">
        <v>1513.4333333333334</v>
      </c>
      <c r="G84" s="289">
        <v>1448.9666666666667</v>
      </c>
      <c r="H84" s="289">
        <v>1403.5333333333333</v>
      </c>
      <c r="I84" s="289">
        <v>1339.0666666666666</v>
      </c>
      <c r="J84" s="289">
        <v>1558.8666666666668</v>
      </c>
      <c r="K84" s="289">
        <v>1623.3333333333335</v>
      </c>
      <c r="L84" s="289">
        <v>1668.7666666666669</v>
      </c>
      <c r="M84" s="276">
        <v>1577.9</v>
      </c>
      <c r="N84" s="276">
        <v>1468</v>
      </c>
      <c r="O84" s="291">
        <v>1069300</v>
      </c>
      <c r="P84" s="292">
        <v>-4.6969696969696967E-2</v>
      </c>
    </row>
    <row r="85" spans="1:16" ht="14.4">
      <c r="A85" s="254">
        <v>75</v>
      </c>
      <c r="B85" s="343" t="s">
        <v>56</v>
      </c>
      <c r="C85" s="440" t="s">
        <v>117</v>
      </c>
      <c r="D85" s="441">
        <v>44371</v>
      </c>
      <c r="E85" s="288">
        <v>548.5</v>
      </c>
      <c r="F85" s="288">
        <v>544.88333333333333</v>
      </c>
      <c r="G85" s="289">
        <v>537.11666666666667</v>
      </c>
      <c r="H85" s="289">
        <v>525.73333333333335</v>
      </c>
      <c r="I85" s="289">
        <v>517.9666666666667</v>
      </c>
      <c r="J85" s="289">
        <v>556.26666666666665</v>
      </c>
      <c r="K85" s="289">
        <v>564.0333333333333</v>
      </c>
      <c r="L85" s="289">
        <v>575.41666666666663</v>
      </c>
      <c r="M85" s="276">
        <v>552.65</v>
      </c>
      <c r="N85" s="276">
        <v>533.5</v>
      </c>
      <c r="O85" s="291">
        <v>6348000</v>
      </c>
      <c r="P85" s="292">
        <v>-4.1015182415590302E-2</v>
      </c>
    </row>
    <row r="86" spans="1:16" ht="14.4">
      <c r="A86" s="254">
        <v>76</v>
      </c>
      <c r="B86" s="343" t="s">
        <v>67</v>
      </c>
      <c r="C86" s="440" t="s">
        <v>118</v>
      </c>
      <c r="D86" s="441">
        <v>44371</v>
      </c>
      <c r="E86" s="288">
        <v>8.8000000000000007</v>
      </c>
      <c r="F86" s="288">
        <v>8.8333333333333339</v>
      </c>
      <c r="G86" s="289">
        <v>8.5166666666666675</v>
      </c>
      <c r="H86" s="289">
        <v>8.2333333333333343</v>
      </c>
      <c r="I86" s="289">
        <v>7.9166666666666679</v>
      </c>
      <c r="J86" s="289">
        <v>9.1166666666666671</v>
      </c>
      <c r="K86" s="289">
        <v>9.4333333333333336</v>
      </c>
      <c r="L86" s="289">
        <v>9.7166666666666668</v>
      </c>
      <c r="M86" s="276">
        <v>9.15</v>
      </c>
      <c r="N86" s="276">
        <v>8.5500000000000007</v>
      </c>
      <c r="O86" s="291">
        <v>614250000</v>
      </c>
      <c r="P86" s="292">
        <v>5.3674351585014407E-2</v>
      </c>
    </row>
    <row r="87" spans="1:16" ht="14.4">
      <c r="A87" s="254">
        <v>77</v>
      </c>
      <c r="B87" s="343" t="s">
        <v>53</v>
      </c>
      <c r="C87" s="440" t="s">
        <v>119</v>
      </c>
      <c r="D87" s="441">
        <v>44371</v>
      </c>
      <c r="E87" s="288">
        <v>59.45</v>
      </c>
      <c r="F87" s="288">
        <v>59.199999999999996</v>
      </c>
      <c r="G87" s="289">
        <v>58.499999999999993</v>
      </c>
      <c r="H87" s="289">
        <v>57.55</v>
      </c>
      <c r="I87" s="289">
        <v>56.849999999999994</v>
      </c>
      <c r="J87" s="289">
        <v>60.149999999999991</v>
      </c>
      <c r="K87" s="289">
        <v>60.849999999999994</v>
      </c>
      <c r="L87" s="289">
        <v>61.79999999999999</v>
      </c>
      <c r="M87" s="276">
        <v>59.9</v>
      </c>
      <c r="N87" s="276">
        <v>58.25</v>
      </c>
      <c r="O87" s="291">
        <v>130074000</v>
      </c>
      <c r="P87" s="292">
        <v>5.6555269922879178E-3</v>
      </c>
    </row>
    <row r="88" spans="1:16" ht="14.4">
      <c r="A88" s="254">
        <v>78</v>
      </c>
      <c r="B88" s="343" t="s">
        <v>72</v>
      </c>
      <c r="C88" s="440" t="s">
        <v>120</v>
      </c>
      <c r="D88" s="441">
        <v>44371</v>
      </c>
      <c r="E88" s="288">
        <v>517.04999999999995</v>
      </c>
      <c r="F88" s="288">
        <v>519.94999999999993</v>
      </c>
      <c r="G88" s="289">
        <v>513.09999999999991</v>
      </c>
      <c r="H88" s="289">
        <v>509.15</v>
      </c>
      <c r="I88" s="289">
        <v>502.29999999999995</v>
      </c>
      <c r="J88" s="289">
        <v>523.89999999999986</v>
      </c>
      <c r="K88" s="289">
        <v>530.75</v>
      </c>
      <c r="L88" s="289">
        <v>534.69999999999982</v>
      </c>
      <c r="M88" s="276">
        <v>526.79999999999995</v>
      </c>
      <c r="N88" s="276">
        <v>516</v>
      </c>
      <c r="O88" s="291">
        <v>6245250</v>
      </c>
      <c r="P88" s="292">
        <v>2.1822272215973004E-2</v>
      </c>
    </row>
    <row r="89" spans="1:16" ht="14.4">
      <c r="A89" s="254">
        <v>79</v>
      </c>
      <c r="B89" s="343" t="s">
        <v>39</v>
      </c>
      <c r="C89" s="440" t="s">
        <v>121</v>
      </c>
      <c r="D89" s="441">
        <v>44371</v>
      </c>
      <c r="E89" s="288">
        <v>1780.6</v>
      </c>
      <c r="F89" s="288">
        <v>1768.8500000000001</v>
      </c>
      <c r="G89" s="289">
        <v>1733.7000000000003</v>
      </c>
      <c r="H89" s="289">
        <v>1686.8000000000002</v>
      </c>
      <c r="I89" s="289">
        <v>1651.6500000000003</v>
      </c>
      <c r="J89" s="289">
        <v>1815.7500000000002</v>
      </c>
      <c r="K89" s="289">
        <v>1850.9000000000003</v>
      </c>
      <c r="L89" s="289">
        <v>1897.8000000000002</v>
      </c>
      <c r="M89" s="276">
        <v>1804</v>
      </c>
      <c r="N89" s="276">
        <v>1721.95</v>
      </c>
      <c r="O89" s="291">
        <v>3590000</v>
      </c>
      <c r="P89" s="292">
        <v>4.0881414902870394E-2</v>
      </c>
    </row>
    <row r="90" spans="1:16" ht="14.4">
      <c r="A90" s="254">
        <v>80</v>
      </c>
      <c r="B90" s="343" t="s">
        <v>53</v>
      </c>
      <c r="C90" s="440" t="s">
        <v>122</v>
      </c>
      <c r="D90" s="441">
        <v>44371</v>
      </c>
      <c r="E90" s="288">
        <v>1022.8</v>
      </c>
      <c r="F90" s="288">
        <v>1019.6333333333333</v>
      </c>
      <c r="G90" s="289">
        <v>1010.7666666666667</v>
      </c>
      <c r="H90" s="289">
        <v>998.73333333333335</v>
      </c>
      <c r="I90" s="289">
        <v>989.86666666666667</v>
      </c>
      <c r="J90" s="289">
        <v>1031.6666666666665</v>
      </c>
      <c r="K90" s="289">
        <v>1040.5333333333333</v>
      </c>
      <c r="L90" s="289">
        <v>1052.5666666666666</v>
      </c>
      <c r="M90" s="276">
        <v>1028.5</v>
      </c>
      <c r="N90" s="276">
        <v>1007.6</v>
      </c>
      <c r="O90" s="291">
        <v>15796800</v>
      </c>
      <c r="P90" s="292">
        <v>-3.8027129803053523E-3</v>
      </c>
    </row>
    <row r="91" spans="1:16" ht="14.4">
      <c r="A91" s="254">
        <v>81</v>
      </c>
      <c r="B91" s="343" t="s">
        <v>67</v>
      </c>
      <c r="C91" s="440" t="s">
        <v>824</v>
      </c>
      <c r="D91" s="441">
        <v>44371</v>
      </c>
      <c r="E91" s="288">
        <v>242.4</v>
      </c>
      <c r="F91" s="288">
        <v>243.48333333333335</v>
      </c>
      <c r="G91" s="289">
        <v>240.56666666666669</v>
      </c>
      <c r="H91" s="289">
        <v>238.73333333333335</v>
      </c>
      <c r="I91" s="289">
        <v>235.81666666666669</v>
      </c>
      <c r="J91" s="289">
        <v>245.31666666666669</v>
      </c>
      <c r="K91" s="289">
        <v>248.23333333333332</v>
      </c>
      <c r="L91" s="289">
        <v>250.06666666666669</v>
      </c>
      <c r="M91" s="276">
        <v>246.4</v>
      </c>
      <c r="N91" s="276">
        <v>241.65</v>
      </c>
      <c r="O91" s="291">
        <v>10802400</v>
      </c>
      <c r="P91" s="292">
        <v>-8.9904957616234269E-3</v>
      </c>
    </row>
    <row r="92" spans="1:16" ht="14.4">
      <c r="A92" s="254">
        <v>82</v>
      </c>
      <c r="B92" s="343" t="s">
        <v>106</v>
      </c>
      <c r="C92" s="440" t="s">
        <v>124</v>
      </c>
      <c r="D92" s="441">
        <v>44371</v>
      </c>
      <c r="E92" s="404">
        <v>1396.65</v>
      </c>
      <c r="F92" s="404">
        <v>1397.1000000000001</v>
      </c>
      <c r="G92" s="405">
        <v>1387.0000000000002</v>
      </c>
      <c r="H92" s="405">
        <v>1377.3500000000001</v>
      </c>
      <c r="I92" s="405">
        <v>1367.2500000000002</v>
      </c>
      <c r="J92" s="405">
        <v>1406.7500000000002</v>
      </c>
      <c r="K92" s="405">
        <v>1416.8500000000001</v>
      </c>
      <c r="L92" s="405">
        <v>1426.5000000000002</v>
      </c>
      <c r="M92" s="406">
        <v>1407.2</v>
      </c>
      <c r="N92" s="406">
        <v>1387.45</v>
      </c>
      <c r="O92" s="407">
        <v>31745400</v>
      </c>
      <c r="P92" s="408">
        <v>2.6522059679484691E-2</v>
      </c>
    </row>
    <row r="93" spans="1:16" ht="14.4">
      <c r="A93" s="254">
        <v>83</v>
      </c>
      <c r="B93" s="343" t="s">
        <v>72</v>
      </c>
      <c r="C93" s="440" t="s">
        <v>125</v>
      </c>
      <c r="D93" s="441">
        <v>44371</v>
      </c>
      <c r="E93" s="288">
        <v>110.3</v>
      </c>
      <c r="F93" s="288">
        <v>110.68333333333332</v>
      </c>
      <c r="G93" s="289">
        <v>108.76666666666665</v>
      </c>
      <c r="H93" s="289">
        <v>107.23333333333333</v>
      </c>
      <c r="I93" s="289">
        <v>105.31666666666666</v>
      </c>
      <c r="J93" s="289">
        <v>112.21666666666664</v>
      </c>
      <c r="K93" s="289">
        <v>114.1333333333333</v>
      </c>
      <c r="L93" s="289">
        <v>115.66666666666663</v>
      </c>
      <c r="M93" s="276">
        <v>112.6</v>
      </c>
      <c r="N93" s="276">
        <v>109.15</v>
      </c>
      <c r="O93" s="291">
        <v>70629000</v>
      </c>
      <c r="P93" s="292">
        <v>1.1449315833566042E-2</v>
      </c>
    </row>
    <row r="94" spans="1:16" ht="14.4">
      <c r="A94" s="254">
        <v>84</v>
      </c>
      <c r="B94" s="363" t="s">
        <v>39</v>
      </c>
      <c r="C94" s="440" t="s">
        <v>772</v>
      </c>
      <c r="D94" s="441">
        <v>44371</v>
      </c>
      <c r="E94" s="288">
        <v>1904.7</v>
      </c>
      <c r="F94" s="288">
        <v>1908.1833333333334</v>
      </c>
      <c r="G94" s="289">
        <v>1887.5166666666669</v>
      </c>
      <c r="H94" s="289">
        <v>1870.3333333333335</v>
      </c>
      <c r="I94" s="289">
        <v>1849.666666666667</v>
      </c>
      <c r="J94" s="289">
        <v>1925.3666666666668</v>
      </c>
      <c r="K94" s="289">
        <v>1946.0333333333333</v>
      </c>
      <c r="L94" s="289">
        <v>1963.2166666666667</v>
      </c>
      <c r="M94" s="276">
        <v>1928.85</v>
      </c>
      <c r="N94" s="276">
        <v>1891</v>
      </c>
      <c r="O94" s="291">
        <v>1085500</v>
      </c>
      <c r="P94" s="292">
        <v>-1.066350710900474E-2</v>
      </c>
    </row>
    <row r="95" spans="1:16" ht="14.4">
      <c r="A95" s="254">
        <v>85</v>
      </c>
      <c r="B95" s="343" t="s">
        <v>49</v>
      </c>
      <c r="C95" s="440" t="s">
        <v>126</v>
      </c>
      <c r="D95" s="441">
        <v>44371</v>
      </c>
      <c r="E95" s="288">
        <v>212.65</v>
      </c>
      <c r="F95" s="288">
        <v>212</v>
      </c>
      <c r="G95" s="289">
        <v>211</v>
      </c>
      <c r="H95" s="289">
        <v>209.35</v>
      </c>
      <c r="I95" s="289">
        <v>208.35</v>
      </c>
      <c r="J95" s="289">
        <v>213.65</v>
      </c>
      <c r="K95" s="289">
        <v>214.65</v>
      </c>
      <c r="L95" s="289">
        <v>216.3</v>
      </c>
      <c r="M95" s="276">
        <v>213</v>
      </c>
      <c r="N95" s="276">
        <v>210.35</v>
      </c>
      <c r="O95" s="291">
        <v>148342400</v>
      </c>
      <c r="P95" s="292">
        <v>7.1915873636640157E-3</v>
      </c>
    </row>
    <row r="96" spans="1:16" ht="14.4">
      <c r="A96" s="254">
        <v>86</v>
      </c>
      <c r="B96" s="343" t="s">
        <v>111</v>
      </c>
      <c r="C96" s="440" t="s">
        <v>127</v>
      </c>
      <c r="D96" s="441">
        <v>44371</v>
      </c>
      <c r="E96" s="288">
        <v>398.2</v>
      </c>
      <c r="F96" s="288">
        <v>402.90000000000003</v>
      </c>
      <c r="G96" s="289">
        <v>390.60000000000008</v>
      </c>
      <c r="H96" s="289">
        <v>383.00000000000006</v>
      </c>
      <c r="I96" s="289">
        <v>370.7000000000001</v>
      </c>
      <c r="J96" s="289">
        <v>410.50000000000006</v>
      </c>
      <c r="K96" s="289">
        <v>422.8</v>
      </c>
      <c r="L96" s="289">
        <v>430.40000000000003</v>
      </c>
      <c r="M96" s="276">
        <v>415.2</v>
      </c>
      <c r="N96" s="276">
        <v>395.3</v>
      </c>
      <c r="O96" s="291">
        <v>33180000</v>
      </c>
      <c r="P96" s="292">
        <v>-2.2552999548940008E-3</v>
      </c>
    </row>
    <row r="97" spans="1:16" ht="14.4">
      <c r="A97" s="254">
        <v>87</v>
      </c>
      <c r="B97" s="343" t="s">
        <v>111</v>
      </c>
      <c r="C97" s="440" t="s">
        <v>128</v>
      </c>
      <c r="D97" s="441">
        <v>44371</v>
      </c>
      <c r="E97" s="288">
        <v>693.75</v>
      </c>
      <c r="F97" s="288">
        <v>699.35</v>
      </c>
      <c r="G97" s="289">
        <v>684.80000000000007</v>
      </c>
      <c r="H97" s="289">
        <v>675.85</v>
      </c>
      <c r="I97" s="289">
        <v>661.30000000000007</v>
      </c>
      <c r="J97" s="289">
        <v>708.30000000000007</v>
      </c>
      <c r="K97" s="289">
        <v>722.85</v>
      </c>
      <c r="L97" s="289">
        <v>731.80000000000007</v>
      </c>
      <c r="M97" s="276">
        <v>713.9</v>
      </c>
      <c r="N97" s="276">
        <v>690.4</v>
      </c>
      <c r="O97" s="291">
        <v>34307550</v>
      </c>
      <c r="P97" s="292">
        <v>-3.2163169248872327E-3</v>
      </c>
    </row>
    <row r="98" spans="1:16" ht="14.4">
      <c r="A98" s="254">
        <v>88</v>
      </c>
      <c r="B98" s="343" t="s">
        <v>39</v>
      </c>
      <c r="C98" s="440" t="s">
        <v>129</v>
      </c>
      <c r="D98" s="441">
        <v>44371</v>
      </c>
      <c r="E98" s="288">
        <v>3137.4</v>
      </c>
      <c r="F98" s="288">
        <v>3139.7166666666667</v>
      </c>
      <c r="G98" s="289">
        <v>3107.4333333333334</v>
      </c>
      <c r="H98" s="289">
        <v>3077.4666666666667</v>
      </c>
      <c r="I98" s="289">
        <v>3045.1833333333334</v>
      </c>
      <c r="J98" s="289">
        <v>3169.6833333333334</v>
      </c>
      <c r="K98" s="289">
        <v>3201.9666666666672</v>
      </c>
      <c r="L98" s="289">
        <v>3231.9333333333334</v>
      </c>
      <c r="M98" s="276">
        <v>3172</v>
      </c>
      <c r="N98" s="276">
        <v>3109.75</v>
      </c>
      <c r="O98" s="291">
        <v>1247750</v>
      </c>
      <c r="P98" s="292">
        <v>-3.5935316430425234E-3</v>
      </c>
    </row>
    <row r="99" spans="1:16" ht="14.4">
      <c r="A99" s="254">
        <v>89</v>
      </c>
      <c r="B99" s="343" t="s">
        <v>53</v>
      </c>
      <c r="C99" s="440" t="s">
        <v>131</v>
      </c>
      <c r="D99" s="441">
        <v>44371</v>
      </c>
      <c r="E99" s="288">
        <v>1806.45</v>
      </c>
      <c r="F99" s="288">
        <v>1804.0833333333333</v>
      </c>
      <c r="G99" s="289">
        <v>1787.5666666666666</v>
      </c>
      <c r="H99" s="289">
        <v>1768.6833333333334</v>
      </c>
      <c r="I99" s="289">
        <v>1752.1666666666667</v>
      </c>
      <c r="J99" s="289">
        <v>1822.9666666666665</v>
      </c>
      <c r="K99" s="289">
        <v>1839.4833333333333</v>
      </c>
      <c r="L99" s="289">
        <v>1858.3666666666663</v>
      </c>
      <c r="M99" s="276">
        <v>1820.6</v>
      </c>
      <c r="N99" s="276">
        <v>1785.2</v>
      </c>
      <c r="O99" s="291">
        <v>12831200</v>
      </c>
      <c r="P99" s="292">
        <v>-2.752682956405748E-2</v>
      </c>
    </row>
    <row r="100" spans="1:16" ht="14.4">
      <c r="A100" s="254">
        <v>90</v>
      </c>
      <c r="B100" s="343" t="s">
        <v>56</v>
      </c>
      <c r="C100" s="440" t="s">
        <v>132</v>
      </c>
      <c r="D100" s="441">
        <v>44371</v>
      </c>
      <c r="E100" s="288">
        <v>94.2</v>
      </c>
      <c r="F100" s="288">
        <v>92.633333333333326</v>
      </c>
      <c r="G100" s="289">
        <v>90.816666666666649</v>
      </c>
      <c r="H100" s="289">
        <v>87.433333333333323</v>
      </c>
      <c r="I100" s="289">
        <v>85.616666666666646</v>
      </c>
      <c r="J100" s="289">
        <v>96.016666666666652</v>
      </c>
      <c r="K100" s="289">
        <v>97.833333333333314</v>
      </c>
      <c r="L100" s="289">
        <v>101.21666666666665</v>
      </c>
      <c r="M100" s="276">
        <v>94.45</v>
      </c>
      <c r="N100" s="276">
        <v>89.25</v>
      </c>
      <c r="O100" s="291">
        <v>53365520</v>
      </c>
      <c r="P100" s="292">
        <v>3.4781103997231354E-2</v>
      </c>
    </row>
    <row r="101" spans="1:16" ht="14.4">
      <c r="A101" s="254">
        <v>91</v>
      </c>
      <c r="B101" s="343" t="s">
        <v>39</v>
      </c>
      <c r="C101" s="440" t="s">
        <v>348</v>
      </c>
      <c r="D101" s="441">
        <v>44371</v>
      </c>
      <c r="E101" s="288">
        <v>2824.15</v>
      </c>
      <c r="F101" s="288">
        <v>2825.3833333333332</v>
      </c>
      <c r="G101" s="289">
        <v>2776.7666666666664</v>
      </c>
      <c r="H101" s="289">
        <v>2729.3833333333332</v>
      </c>
      <c r="I101" s="289">
        <v>2680.7666666666664</v>
      </c>
      <c r="J101" s="289">
        <v>2872.7666666666664</v>
      </c>
      <c r="K101" s="289">
        <v>2921.3833333333332</v>
      </c>
      <c r="L101" s="289">
        <v>2968.7666666666664</v>
      </c>
      <c r="M101" s="276">
        <v>2874</v>
      </c>
      <c r="N101" s="276">
        <v>2778</v>
      </c>
      <c r="O101" s="291">
        <v>418250</v>
      </c>
      <c r="P101" s="292">
        <v>7.7269800386349008E-2</v>
      </c>
    </row>
    <row r="102" spans="1:16" ht="14.4">
      <c r="A102" s="254">
        <v>92</v>
      </c>
      <c r="B102" s="343" t="s">
        <v>56</v>
      </c>
      <c r="C102" s="440" t="s">
        <v>133</v>
      </c>
      <c r="D102" s="441">
        <v>44371</v>
      </c>
      <c r="E102" s="288">
        <v>458.65</v>
      </c>
      <c r="F102" s="288">
        <v>456.75</v>
      </c>
      <c r="G102" s="289">
        <v>451.25</v>
      </c>
      <c r="H102" s="289">
        <v>443.85</v>
      </c>
      <c r="I102" s="289">
        <v>438.35</v>
      </c>
      <c r="J102" s="289">
        <v>464.15</v>
      </c>
      <c r="K102" s="289">
        <v>469.65</v>
      </c>
      <c r="L102" s="289">
        <v>477.04999999999995</v>
      </c>
      <c r="M102" s="276">
        <v>462.25</v>
      </c>
      <c r="N102" s="276">
        <v>449.35</v>
      </c>
      <c r="O102" s="291">
        <v>6170000</v>
      </c>
      <c r="P102" s="292">
        <v>0.11492591254065775</v>
      </c>
    </row>
    <row r="103" spans="1:16" ht="14.4">
      <c r="A103" s="254">
        <v>93</v>
      </c>
      <c r="B103" s="343" t="s">
        <v>63</v>
      </c>
      <c r="C103" s="440" t="s">
        <v>134</v>
      </c>
      <c r="D103" s="441">
        <v>44371</v>
      </c>
      <c r="E103" s="288">
        <v>1482.7</v>
      </c>
      <c r="F103" s="288">
        <v>1489.0333333333335</v>
      </c>
      <c r="G103" s="289">
        <v>1472.366666666667</v>
      </c>
      <c r="H103" s="289">
        <v>1462.0333333333335</v>
      </c>
      <c r="I103" s="289">
        <v>1445.366666666667</v>
      </c>
      <c r="J103" s="289">
        <v>1499.366666666667</v>
      </c>
      <c r="K103" s="289">
        <v>1516.0333333333335</v>
      </c>
      <c r="L103" s="289">
        <v>1526.366666666667</v>
      </c>
      <c r="M103" s="276">
        <v>1505.7</v>
      </c>
      <c r="N103" s="276">
        <v>1478.7</v>
      </c>
      <c r="O103" s="291">
        <v>12892650</v>
      </c>
      <c r="P103" s="292">
        <v>-2.0029376418747497E-3</v>
      </c>
    </row>
    <row r="104" spans="1:16" ht="14.4">
      <c r="A104" s="254">
        <v>94</v>
      </c>
      <c r="B104" s="343" t="s">
        <v>106</v>
      </c>
      <c r="C104" s="440" t="s">
        <v>260</v>
      </c>
      <c r="D104" s="441">
        <v>44371</v>
      </c>
      <c r="E104" s="288">
        <v>3949.95</v>
      </c>
      <c r="F104" s="288">
        <v>3965.35</v>
      </c>
      <c r="G104" s="289">
        <v>3917.7</v>
      </c>
      <c r="H104" s="289">
        <v>3885.45</v>
      </c>
      <c r="I104" s="289">
        <v>3837.7999999999997</v>
      </c>
      <c r="J104" s="289">
        <v>3997.6</v>
      </c>
      <c r="K104" s="289">
        <v>4045.2500000000005</v>
      </c>
      <c r="L104" s="289">
        <v>4077.5</v>
      </c>
      <c r="M104" s="276">
        <v>4013</v>
      </c>
      <c r="N104" s="276">
        <v>3933.1</v>
      </c>
      <c r="O104" s="291">
        <v>623700</v>
      </c>
      <c r="P104" s="292">
        <v>-5.6715063520871141E-2</v>
      </c>
    </row>
    <row r="105" spans="1:16" ht="14.4">
      <c r="A105" s="254">
        <v>95</v>
      </c>
      <c r="B105" s="343" t="s">
        <v>106</v>
      </c>
      <c r="C105" s="440" t="s">
        <v>259</v>
      </c>
      <c r="D105" s="441">
        <v>44371</v>
      </c>
      <c r="E105" s="288">
        <v>2721.9</v>
      </c>
      <c r="F105" s="288">
        <v>2728.0333333333333</v>
      </c>
      <c r="G105" s="289">
        <v>2696.0666666666666</v>
      </c>
      <c r="H105" s="289">
        <v>2670.2333333333331</v>
      </c>
      <c r="I105" s="289">
        <v>2638.2666666666664</v>
      </c>
      <c r="J105" s="289">
        <v>2753.8666666666668</v>
      </c>
      <c r="K105" s="289">
        <v>2785.833333333333</v>
      </c>
      <c r="L105" s="289">
        <v>2811.666666666667</v>
      </c>
      <c r="M105" s="276">
        <v>2760</v>
      </c>
      <c r="N105" s="276">
        <v>2702.2</v>
      </c>
      <c r="O105" s="291">
        <v>337600</v>
      </c>
      <c r="P105" s="292">
        <v>-2.3713128976286871E-2</v>
      </c>
    </row>
    <row r="106" spans="1:16" ht="14.4">
      <c r="A106" s="254">
        <v>96</v>
      </c>
      <c r="B106" s="343" t="s">
        <v>51</v>
      </c>
      <c r="C106" s="440" t="s">
        <v>135</v>
      </c>
      <c r="D106" s="441">
        <v>44371</v>
      </c>
      <c r="E106" s="288">
        <v>1213.6500000000001</v>
      </c>
      <c r="F106" s="288">
        <v>1208.4833333333333</v>
      </c>
      <c r="G106" s="289">
        <v>1199.3166666666666</v>
      </c>
      <c r="H106" s="289">
        <v>1184.9833333333333</v>
      </c>
      <c r="I106" s="289">
        <v>1175.8166666666666</v>
      </c>
      <c r="J106" s="289">
        <v>1222.8166666666666</v>
      </c>
      <c r="K106" s="289">
        <v>1231.9833333333331</v>
      </c>
      <c r="L106" s="289">
        <v>1246.3166666666666</v>
      </c>
      <c r="M106" s="276">
        <v>1217.6500000000001</v>
      </c>
      <c r="N106" s="276">
        <v>1194.1500000000001</v>
      </c>
      <c r="O106" s="291">
        <v>6929200</v>
      </c>
      <c r="P106" s="292">
        <v>-3.9698433266580277E-2</v>
      </c>
    </row>
    <row r="107" spans="1:16" ht="14.4">
      <c r="A107" s="254">
        <v>97</v>
      </c>
      <c r="B107" s="343" t="s">
        <v>43</v>
      </c>
      <c r="C107" s="440" t="s">
        <v>136</v>
      </c>
      <c r="D107" s="441">
        <v>44371</v>
      </c>
      <c r="E107" s="288">
        <v>851.6</v>
      </c>
      <c r="F107" s="288">
        <v>840.9666666666667</v>
      </c>
      <c r="G107" s="289">
        <v>823.63333333333344</v>
      </c>
      <c r="H107" s="289">
        <v>795.66666666666674</v>
      </c>
      <c r="I107" s="289">
        <v>778.33333333333348</v>
      </c>
      <c r="J107" s="289">
        <v>868.93333333333339</v>
      </c>
      <c r="K107" s="289">
        <v>886.26666666666665</v>
      </c>
      <c r="L107" s="289">
        <v>914.23333333333335</v>
      </c>
      <c r="M107" s="276">
        <v>858.3</v>
      </c>
      <c r="N107" s="276">
        <v>813</v>
      </c>
      <c r="O107" s="291">
        <v>8864800</v>
      </c>
      <c r="P107" s="292">
        <v>6.3040376059766645E-2</v>
      </c>
    </row>
    <row r="108" spans="1:16" ht="14.4">
      <c r="A108" s="254">
        <v>98</v>
      </c>
      <c r="B108" s="343" t="s">
        <v>56</v>
      </c>
      <c r="C108" s="440" t="s">
        <v>137</v>
      </c>
      <c r="D108" s="441">
        <v>44371</v>
      </c>
      <c r="E108" s="288">
        <v>160.85</v>
      </c>
      <c r="F108" s="288">
        <v>159.48333333333332</v>
      </c>
      <c r="G108" s="289">
        <v>157.31666666666663</v>
      </c>
      <c r="H108" s="289">
        <v>153.7833333333333</v>
      </c>
      <c r="I108" s="289">
        <v>151.61666666666662</v>
      </c>
      <c r="J108" s="289">
        <v>163.01666666666665</v>
      </c>
      <c r="K108" s="289">
        <v>165.18333333333334</v>
      </c>
      <c r="L108" s="289">
        <v>168.71666666666667</v>
      </c>
      <c r="M108" s="276">
        <v>161.65</v>
      </c>
      <c r="N108" s="276">
        <v>155.94999999999999</v>
      </c>
      <c r="O108" s="291">
        <v>39956000</v>
      </c>
      <c r="P108" s="292">
        <v>-2.7929155313351498E-2</v>
      </c>
    </row>
    <row r="109" spans="1:16" ht="14.4">
      <c r="A109" s="254">
        <v>99</v>
      </c>
      <c r="B109" s="343" t="s">
        <v>56</v>
      </c>
      <c r="C109" s="440" t="s">
        <v>138</v>
      </c>
      <c r="D109" s="441">
        <v>44371</v>
      </c>
      <c r="E109" s="288">
        <v>156.55000000000001</v>
      </c>
      <c r="F109" s="288">
        <v>155.91666666666666</v>
      </c>
      <c r="G109" s="289">
        <v>154.5333333333333</v>
      </c>
      <c r="H109" s="289">
        <v>152.51666666666665</v>
      </c>
      <c r="I109" s="289">
        <v>151.1333333333333</v>
      </c>
      <c r="J109" s="289">
        <v>157.93333333333331</v>
      </c>
      <c r="K109" s="289">
        <v>159.31666666666669</v>
      </c>
      <c r="L109" s="289">
        <v>161.33333333333331</v>
      </c>
      <c r="M109" s="276">
        <v>157.30000000000001</v>
      </c>
      <c r="N109" s="276">
        <v>153.9</v>
      </c>
      <c r="O109" s="291">
        <v>29898000</v>
      </c>
      <c r="P109" s="292">
        <v>-1.3657957244655582E-2</v>
      </c>
    </row>
    <row r="110" spans="1:16" ht="14.4">
      <c r="A110" s="254">
        <v>100</v>
      </c>
      <c r="B110" s="343" t="s">
        <v>49</v>
      </c>
      <c r="C110" s="440" t="s">
        <v>139</v>
      </c>
      <c r="D110" s="441">
        <v>44371</v>
      </c>
      <c r="E110" s="288">
        <v>473.6</v>
      </c>
      <c r="F110" s="288">
        <v>474.78333333333336</v>
      </c>
      <c r="G110" s="289">
        <v>470.01666666666671</v>
      </c>
      <c r="H110" s="289">
        <v>466.43333333333334</v>
      </c>
      <c r="I110" s="289">
        <v>461.66666666666669</v>
      </c>
      <c r="J110" s="289">
        <v>478.36666666666673</v>
      </c>
      <c r="K110" s="289">
        <v>483.13333333333338</v>
      </c>
      <c r="L110" s="289">
        <v>486.71666666666675</v>
      </c>
      <c r="M110" s="276">
        <v>479.55</v>
      </c>
      <c r="N110" s="276">
        <v>471.2</v>
      </c>
      <c r="O110" s="291">
        <v>7940000</v>
      </c>
      <c r="P110" s="292">
        <v>4.8089091369273602E-3</v>
      </c>
    </row>
    <row r="111" spans="1:16" ht="14.4">
      <c r="A111" s="254">
        <v>101</v>
      </c>
      <c r="B111" s="343" t="s">
        <v>43</v>
      </c>
      <c r="C111" s="440" t="s">
        <v>140</v>
      </c>
      <c r="D111" s="441">
        <v>44371</v>
      </c>
      <c r="E111" s="288">
        <v>7012.5</v>
      </c>
      <c r="F111" s="288">
        <v>7031.95</v>
      </c>
      <c r="G111" s="289">
        <v>6965.5999999999995</v>
      </c>
      <c r="H111" s="289">
        <v>6918.7</v>
      </c>
      <c r="I111" s="289">
        <v>6852.3499999999995</v>
      </c>
      <c r="J111" s="289">
        <v>7078.8499999999995</v>
      </c>
      <c r="K111" s="289">
        <v>7145.2</v>
      </c>
      <c r="L111" s="289">
        <v>7192.0999999999995</v>
      </c>
      <c r="M111" s="276">
        <v>7098.3</v>
      </c>
      <c r="N111" s="276">
        <v>6985.05</v>
      </c>
      <c r="O111" s="291">
        <v>2157200</v>
      </c>
      <c r="P111" s="292">
        <v>1.932618248830506E-2</v>
      </c>
    </row>
    <row r="112" spans="1:16" ht="14.4">
      <c r="A112" s="254">
        <v>102</v>
      </c>
      <c r="B112" s="343" t="s">
        <v>49</v>
      </c>
      <c r="C112" s="440" t="s">
        <v>141</v>
      </c>
      <c r="D112" s="441">
        <v>44371</v>
      </c>
      <c r="E112" s="288">
        <v>613.9</v>
      </c>
      <c r="F112" s="288">
        <v>609.85</v>
      </c>
      <c r="G112" s="289">
        <v>603.6</v>
      </c>
      <c r="H112" s="289">
        <v>593.29999999999995</v>
      </c>
      <c r="I112" s="289">
        <v>587.04999999999995</v>
      </c>
      <c r="J112" s="289">
        <v>620.15000000000009</v>
      </c>
      <c r="K112" s="289">
        <v>626.40000000000009</v>
      </c>
      <c r="L112" s="289">
        <v>636.70000000000016</v>
      </c>
      <c r="M112" s="276">
        <v>616.1</v>
      </c>
      <c r="N112" s="276">
        <v>599.54999999999995</v>
      </c>
      <c r="O112" s="291">
        <v>11126250</v>
      </c>
      <c r="P112" s="292">
        <v>-1.2974051896207584E-2</v>
      </c>
    </row>
    <row r="113" spans="1:16" ht="14.4">
      <c r="A113" s="254">
        <v>103</v>
      </c>
      <c r="B113" s="343" t="s">
        <v>56</v>
      </c>
      <c r="C113" s="440" t="s">
        <v>142</v>
      </c>
      <c r="D113" s="441">
        <v>44371</v>
      </c>
      <c r="E113" s="288">
        <v>939.4</v>
      </c>
      <c r="F113" s="288">
        <v>947.93333333333339</v>
      </c>
      <c r="G113" s="289">
        <v>927.46666666666681</v>
      </c>
      <c r="H113" s="289">
        <v>915.53333333333342</v>
      </c>
      <c r="I113" s="289">
        <v>895.06666666666683</v>
      </c>
      <c r="J113" s="289">
        <v>959.86666666666679</v>
      </c>
      <c r="K113" s="289">
        <v>980.33333333333348</v>
      </c>
      <c r="L113" s="289">
        <v>992.26666666666677</v>
      </c>
      <c r="M113" s="276">
        <v>968.4</v>
      </c>
      <c r="N113" s="276">
        <v>936</v>
      </c>
      <c r="O113" s="291">
        <v>2083900</v>
      </c>
      <c r="P113" s="292">
        <v>1.4878125989237101E-2</v>
      </c>
    </row>
    <row r="114" spans="1:16" ht="14.4">
      <c r="A114" s="254">
        <v>104</v>
      </c>
      <c r="B114" s="343" t="s">
        <v>72</v>
      </c>
      <c r="C114" s="440" t="s">
        <v>143</v>
      </c>
      <c r="D114" s="441">
        <v>44371</v>
      </c>
      <c r="E114" s="288">
        <v>1182.95</v>
      </c>
      <c r="F114" s="288">
        <v>1196.2666666666667</v>
      </c>
      <c r="G114" s="289">
        <v>1166.6833333333334</v>
      </c>
      <c r="H114" s="289">
        <v>1150.4166666666667</v>
      </c>
      <c r="I114" s="289">
        <v>1120.8333333333335</v>
      </c>
      <c r="J114" s="289">
        <v>1212.5333333333333</v>
      </c>
      <c r="K114" s="289">
        <v>1242.1166666666668</v>
      </c>
      <c r="L114" s="289">
        <v>1258.3833333333332</v>
      </c>
      <c r="M114" s="276">
        <v>1225.8499999999999</v>
      </c>
      <c r="N114" s="276">
        <v>1180</v>
      </c>
      <c r="O114" s="291">
        <v>1605000</v>
      </c>
      <c r="P114" s="292">
        <v>-5.206396429899591E-3</v>
      </c>
    </row>
    <row r="115" spans="1:16" ht="14.4">
      <c r="A115" s="254">
        <v>105</v>
      </c>
      <c r="B115" s="343" t="s">
        <v>106</v>
      </c>
      <c r="C115" s="440" t="s">
        <v>144</v>
      </c>
      <c r="D115" s="441">
        <v>44371</v>
      </c>
      <c r="E115" s="288">
        <v>2363.8000000000002</v>
      </c>
      <c r="F115" s="288">
        <v>2341.7833333333333</v>
      </c>
      <c r="G115" s="289">
        <v>2314.1666666666665</v>
      </c>
      <c r="H115" s="289">
        <v>2264.5333333333333</v>
      </c>
      <c r="I115" s="289">
        <v>2236.9166666666665</v>
      </c>
      <c r="J115" s="289">
        <v>2391.4166666666665</v>
      </c>
      <c r="K115" s="289">
        <v>2419.0333333333333</v>
      </c>
      <c r="L115" s="289">
        <v>2468.6666666666665</v>
      </c>
      <c r="M115" s="276">
        <v>2369.4</v>
      </c>
      <c r="N115" s="276">
        <v>2292.15</v>
      </c>
      <c r="O115" s="291">
        <v>1843200</v>
      </c>
      <c r="P115" s="292">
        <v>1.0083296799649276E-2</v>
      </c>
    </row>
    <row r="116" spans="1:16" ht="14.4">
      <c r="A116" s="254">
        <v>106</v>
      </c>
      <c r="B116" s="343" t="s">
        <v>43</v>
      </c>
      <c r="C116" s="440" t="s">
        <v>145</v>
      </c>
      <c r="D116" s="441">
        <v>44371</v>
      </c>
      <c r="E116" s="288">
        <v>236.85</v>
      </c>
      <c r="F116" s="288">
        <v>236.7166666666667</v>
      </c>
      <c r="G116" s="289">
        <v>234.43333333333339</v>
      </c>
      <c r="H116" s="289">
        <v>232.01666666666671</v>
      </c>
      <c r="I116" s="289">
        <v>229.73333333333341</v>
      </c>
      <c r="J116" s="289">
        <v>239.13333333333338</v>
      </c>
      <c r="K116" s="289">
        <v>241.41666666666669</v>
      </c>
      <c r="L116" s="289">
        <v>243.83333333333337</v>
      </c>
      <c r="M116" s="276">
        <v>239</v>
      </c>
      <c r="N116" s="276">
        <v>234.3</v>
      </c>
      <c r="O116" s="291">
        <v>27905500</v>
      </c>
      <c r="P116" s="292">
        <v>-8.3333333333333332E-3</v>
      </c>
    </row>
    <row r="117" spans="1:16" ht="14.4">
      <c r="A117" s="254">
        <v>107</v>
      </c>
      <c r="B117" s="343" t="s">
        <v>106</v>
      </c>
      <c r="C117" s="440" t="s">
        <v>262</v>
      </c>
      <c r="D117" s="441">
        <v>44371</v>
      </c>
      <c r="E117" s="288">
        <v>1944.5</v>
      </c>
      <c r="F117" s="288">
        <v>1959.8666666666668</v>
      </c>
      <c r="G117" s="289">
        <v>1911.7333333333336</v>
      </c>
      <c r="H117" s="289">
        <v>1878.9666666666667</v>
      </c>
      <c r="I117" s="289">
        <v>1830.8333333333335</v>
      </c>
      <c r="J117" s="289">
        <v>1992.6333333333337</v>
      </c>
      <c r="K117" s="289">
        <v>2040.7666666666669</v>
      </c>
      <c r="L117" s="289">
        <v>2073.5333333333338</v>
      </c>
      <c r="M117" s="276">
        <v>2008</v>
      </c>
      <c r="N117" s="276">
        <v>1927.1</v>
      </c>
      <c r="O117" s="291">
        <v>395850</v>
      </c>
      <c r="P117" s="292">
        <v>5.5459272097053723E-2</v>
      </c>
    </row>
    <row r="118" spans="1:16" ht="14.4">
      <c r="A118" s="254">
        <v>108</v>
      </c>
      <c r="B118" s="343" t="s">
        <v>43</v>
      </c>
      <c r="C118" s="440" t="s">
        <v>146</v>
      </c>
      <c r="D118" s="441">
        <v>44371</v>
      </c>
      <c r="E118" s="288">
        <v>83818.649999999994</v>
      </c>
      <c r="F118" s="288">
        <v>83668.46666666666</v>
      </c>
      <c r="G118" s="289">
        <v>83176.083333333314</v>
      </c>
      <c r="H118" s="289">
        <v>82533.516666666648</v>
      </c>
      <c r="I118" s="289">
        <v>82041.133333333302</v>
      </c>
      <c r="J118" s="289">
        <v>84311.033333333326</v>
      </c>
      <c r="K118" s="289">
        <v>84803.416666666657</v>
      </c>
      <c r="L118" s="289">
        <v>85445.983333333337</v>
      </c>
      <c r="M118" s="276">
        <v>84160.85</v>
      </c>
      <c r="N118" s="276">
        <v>83025.899999999994</v>
      </c>
      <c r="O118" s="291">
        <v>39460</v>
      </c>
      <c r="P118" s="292">
        <v>-2.4715768660405337E-2</v>
      </c>
    </row>
    <row r="119" spans="1:16" ht="14.4">
      <c r="A119" s="254">
        <v>109</v>
      </c>
      <c r="B119" s="343" t="s">
        <v>56</v>
      </c>
      <c r="C119" s="440" t="s">
        <v>147</v>
      </c>
      <c r="D119" s="441">
        <v>44371</v>
      </c>
      <c r="E119" s="288">
        <v>1274.0999999999999</v>
      </c>
      <c r="F119" s="288">
        <v>1268.6499999999999</v>
      </c>
      <c r="G119" s="289">
        <v>1255.2999999999997</v>
      </c>
      <c r="H119" s="289">
        <v>1236.4999999999998</v>
      </c>
      <c r="I119" s="289">
        <v>1223.1499999999996</v>
      </c>
      <c r="J119" s="289">
        <v>1287.4499999999998</v>
      </c>
      <c r="K119" s="289">
        <v>1300.7999999999997</v>
      </c>
      <c r="L119" s="289">
        <v>1319.6</v>
      </c>
      <c r="M119" s="276">
        <v>1282</v>
      </c>
      <c r="N119" s="276">
        <v>1249.8499999999999</v>
      </c>
      <c r="O119" s="291">
        <v>2446500</v>
      </c>
      <c r="P119" s="292">
        <v>1.7467248908296942E-2</v>
      </c>
    </row>
    <row r="120" spans="1:16" ht="14.4">
      <c r="A120" s="254">
        <v>110</v>
      </c>
      <c r="B120" s="343" t="s">
        <v>39</v>
      </c>
      <c r="C120" s="440" t="s">
        <v>790</v>
      </c>
      <c r="D120" s="441">
        <v>44371</v>
      </c>
      <c r="E120" s="288">
        <v>345.85</v>
      </c>
      <c r="F120" s="288">
        <v>345.25</v>
      </c>
      <c r="G120" s="289">
        <v>341.9</v>
      </c>
      <c r="H120" s="289">
        <v>337.95</v>
      </c>
      <c r="I120" s="289">
        <v>334.59999999999997</v>
      </c>
      <c r="J120" s="289">
        <v>349.2</v>
      </c>
      <c r="K120" s="289">
        <v>352.55</v>
      </c>
      <c r="L120" s="289">
        <v>356.5</v>
      </c>
      <c r="M120" s="276">
        <v>348.6</v>
      </c>
      <c r="N120" s="276">
        <v>341.3</v>
      </c>
      <c r="O120" s="291">
        <v>1308800</v>
      </c>
      <c r="P120" s="292">
        <v>0.19765739385065886</v>
      </c>
    </row>
    <row r="121" spans="1:16" ht="14.4">
      <c r="A121" s="254">
        <v>111</v>
      </c>
      <c r="B121" s="343" t="s">
        <v>111</v>
      </c>
      <c r="C121" s="440" t="s">
        <v>148</v>
      </c>
      <c r="D121" s="441">
        <v>44371</v>
      </c>
      <c r="E121" s="288">
        <v>72.400000000000006</v>
      </c>
      <c r="F121" s="288">
        <v>73.733333333333334</v>
      </c>
      <c r="G121" s="289">
        <v>70.666666666666671</v>
      </c>
      <c r="H121" s="289">
        <v>68.933333333333337</v>
      </c>
      <c r="I121" s="289">
        <v>65.866666666666674</v>
      </c>
      <c r="J121" s="289">
        <v>75.466666666666669</v>
      </c>
      <c r="K121" s="289">
        <v>78.533333333333331</v>
      </c>
      <c r="L121" s="289">
        <v>80.266666666666666</v>
      </c>
      <c r="M121" s="276">
        <v>76.8</v>
      </c>
      <c r="N121" s="276">
        <v>72</v>
      </c>
      <c r="O121" s="291">
        <v>85102000</v>
      </c>
      <c r="P121" s="292">
        <v>3.9667705088265837E-2</v>
      </c>
    </row>
    <row r="122" spans="1:16" ht="14.4">
      <c r="A122" s="254">
        <v>112</v>
      </c>
      <c r="B122" s="343" t="s">
        <v>39</v>
      </c>
      <c r="C122" s="440" t="s">
        <v>256</v>
      </c>
      <c r="D122" s="441">
        <v>44371</v>
      </c>
      <c r="E122" s="288">
        <v>4492.6000000000004</v>
      </c>
      <c r="F122" s="288">
        <v>4514.833333333333</v>
      </c>
      <c r="G122" s="289">
        <v>4458.7666666666664</v>
      </c>
      <c r="H122" s="289">
        <v>4424.9333333333334</v>
      </c>
      <c r="I122" s="289">
        <v>4368.8666666666668</v>
      </c>
      <c r="J122" s="289">
        <v>4548.6666666666661</v>
      </c>
      <c r="K122" s="289">
        <v>4604.7333333333336</v>
      </c>
      <c r="L122" s="289">
        <v>4638.5666666666657</v>
      </c>
      <c r="M122" s="276">
        <v>4570.8999999999996</v>
      </c>
      <c r="N122" s="276">
        <v>4481</v>
      </c>
      <c r="O122" s="291">
        <v>1433750</v>
      </c>
      <c r="P122" s="292">
        <v>1.5223933439546823E-2</v>
      </c>
    </row>
    <row r="123" spans="1:16" ht="14.4">
      <c r="A123" s="254">
        <v>113</v>
      </c>
      <c r="B123" s="343" t="s">
        <v>838</v>
      </c>
      <c r="C123" s="440" t="s">
        <v>450</v>
      </c>
      <c r="D123" s="441">
        <v>44371</v>
      </c>
      <c r="E123" s="288">
        <v>3235.25</v>
      </c>
      <c r="F123" s="288">
        <v>3244.8666666666668</v>
      </c>
      <c r="G123" s="289">
        <v>3205.3833333333337</v>
      </c>
      <c r="H123" s="289">
        <v>3175.5166666666669</v>
      </c>
      <c r="I123" s="289">
        <v>3136.0333333333338</v>
      </c>
      <c r="J123" s="289">
        <v>3274.7333333333336</v>
      </c>
      <c r="K123" s="289">
        <v>3314.2166666666672</v>
      </c>
      <c r="L123" s="289">
        <v>3344.0833333333335</v>
      </c>
      <c r="M123" s="276">
        <v>3284.35</v>
      </c>
      <c r="N123" s="276">
        <v>3215</v>
      </c>
      <c r="O123" s="291">
        <v>290925</v>
      </c>
      <c r="P123" s="292">
        <v>3.44E-2</v>
      </c>
    </row>
    <row r="124" spans="1:16" ht="14.4">
      <c r="A124" s="254">
        <v>114</v>
      </c>
      <c r="B124" s="343" t="s">
        <v>49</v>
      </c>
      <c r="C124" s="440" t="s">
        <v>151</v>
      </c>
      <c r="D124" s="441">
        <v>44371</v>
      </c>
      <c r="E124" s="288">
        <v>17570.400000000001</v>
      </c>
      <c r="F124" s="288">
        <v>17690.899999999998</v>
      </c>
      <c r="G124" s="289">
        <v>17421.049999999996</v>
      </c>
      <c r="H124" s="289">
        <v>17271.699999999997</v>
      </c>
      <c r="I124" s="289">
        <v>17001.849999999995</v>
      </c>
      <c r="J124" s="289">
        <v>17840.249999999996</v>
      </c>
      <c r="K124" s="289">
        <v>18110.099999999995</v>
      </c>
      <c r="L124" s="289">
        <v>18259.449999999997</v>
      </c>
      <c r="M124" s="276">
        <v>17960.75</v>
      </c>
      <c r="N124" s="276">
        <v>17541.55</v>
      </c>
      <c r="O124" s="291">
        <v>223050</v>
      </c>
      <c r="P124" s="292">
        <v>-5.2665109365045655E-2</v>
      </c>
    </row>
    <row r="125" spans="1:16" ht="14.4">
      <c r="A125" s="254">
        <v>115</v>
      </c>
      <c r="B125" s="343" t="s">
        <v>111</v>
      </c>
      <c r="C125" s="440" t="s">
        <v>152</v>
      </c>
      <c r="D125" s="441">
        <v>44371</v>
      </c>
      <c r="E125" s="288">
        <v>180.35</v>
      </c>
      <c r="F125" s="288">
        <v>182.73333333333335</v>
      </c>
      <c r="G125" s="289">
        <v>177.1166666666667</v>
      </c>
      <c r="H125" s="289">
        <v>173.88333333333335</v>
      </c>
      <c r="I125" s="289">
        <v>168.26666666666671</v>
      </c>
      <c r="J125" s="289">
        <v>185.9666666666667</v>
      </c>
      <c r="K125" s="289">
        <v>191.58333333333337</v>
      </c>
      <c r="L125" s="289">
        <v>194.81666666666669</v>
      </c>
      <c r="M125" s="276">
        <v>188.35</v>
      </c>
      <c r="N125" s="276">
        <v>179.5</v>
      </c>
      <c r="O125" s="291">
        <v>62222900</v>
      </c>
      <c r="P125" s="292">
        <v>3.8581972713039592E-2</v>
      </c>
    </row>
    <row r="126" spans="1:16" ht="14.4">
      <c r="A126" s="254">
        <v>116</v>
      </c>
      <c r="B126" s="343" t="s">
        <v>42</v>
      </c>
      <c r="C126" s="440" t="s">
        <v>153</v>
      </c>
      <c r="D126" s="441">
        <v>44371</v>
      </c>
      <c r="E126" s="288">
        <v>109.6</v>
      </c>
      <c r="F126" s="288">
        <v>109.96666666666665</v>
      </c>
      <c r="G126" s="289">
        <v>108.43333333333331</v>
      </c>
      <c r="H126" s="289">
        <v>107.26666666666665</v>
      </c>
      <c r="I126" s="289">
        <v>105.73333333333331</v>
      </c>
      <c r="J126" s="289">
        <v>111.13333333333331</v>
      </c>
      <c r="K126" s="289">
        <v>112.66666666666664</v>
      </c>
      <c r="L126" s="289">
        <v>113.83333333333331</v>
      </c>
      <c r="M126" s="276">
        <v>111.5</v>
      </c>
      <c r="N126" s="276">
        <v>108.8</v>
      </c>
      <c r="O126" s="291">
        <v>68092200</v>
      </c>
      <c r="P126" s="292">
        <v>4.8538576318792243E-2</v>
      </c>
    </row>
    <row r="127" spans="1:16" ht="14.4">
      <c r="A127" s="254">
        <v>117</v>
      </c>
      <c r="B127" s="343" t="s">
        <v>72</v>
      </c>
      <c r="C127" s="440" t="s">
        <v>155</v>
      </c>
      <c r="D127" s="441">
        <v>44371</v>
      </c>
      <c r="E127" s="288">
        <v>112.95</v>
      </c>
      <c r="F127" s="288">
        <v>113.90000000000002</v>
      </c>
      <c r="G127" s="289">
        <v>111.45000000000005</v>
      </c>
      <c r="H127" s="289">
        <v>109.95000000000003</v>
      </c>
      <c r="I127" s="289">
        <v>107.50000000000006</v>
      </c>
      <c r="J127" s="289">
        <v>115.40000000000003</v>
      </c>
      <c r="K127" s="289">
        <v>117.85</v>
      </c>
      <c r="L127" s="289">
        <v>119.35000000000002</v>
      </c>
      <c r="M127" s="276">
        <v>116.35</v>
      </c>
      <c r="N127" s="276">
        <v>112.4</v>
      </c>
      <c r="O127" s="291">
        <v>47393500</v>
      </c>
      <c r="P127" s="292">
        <v>4.5168959076243846E-2</v>
      </c>
    </row>
    <row r="128" spans="1:16" ht="14.4">
      <c r="A128" s="254">
        <v>118</v>
      </c>
      <c r="B128" s="343" t="s">
        <v>78</v>
      </c>
      <c r="C128" s="440" t="s">
        <v>156</v>
      </c>
      <c r="D128" s="441">
        <v>44371</v>
      </c>
      <c r="E128" s="288">
        <v>31441.65</v>
      </c>
      <c r="F128" s="288">
        <v>31632.216666666664</v>
      </c>
      <c r="G128" s="289">
        <v>31059.433333333327</v>
      </c>
      <c r="H128" s="289">
        <v>30677.216666666664</v>
      </c>
      <c r="I128" s="289">
        <v>30104.433333333327</v>
      </c>
      <c r="J128" s="289">
        <v>32014.433333333327</v>
      </c>
      <c r="K128" s="289">
        <v>32587.21666666666</v>
      </c>
      <c r="L128" s="289">
        <v>32969.433333333327</v>
      </c>
      <c r="M128" s="276">
        <v>32205</v>
      </c>
      <c r="N128" s="276">
        <v>31250</v>
      </c>
      <c r="O128" s="291">
        <v>79200</v>
      </c>
      <c r="P128" s="292">
        <v>-0.15303176130895091</v>
      </c>
    </row>
    <row r="129" spans="1:16" ht="14.4">
      <c r="A129" s="254">
        <v>119</v>
      </c>
      <c r="B129" s="363" t="s">
        <v>51</v>
      </c>
      <c r="C129" s="440" t="s">
        <v>157</v>
      </c>
      <c r="D129" s="441">
        <v>44371</v>
      </c>
      <c r="E129" s="288">
        <v>1793</v>
      </c>
      <c r="F129" s="288">
        <v>1799.3666666666668</v>
      </c>
      <c r="G129" s="289">
        <v>1771.7333333333336</v>
      </c>
      <c r="H129" s="289">
        <v>1750.4666666666667</v>
      </c>
      <c r="I129" s="289">
        <v>1722.8333333333335</v>
      </c>
      <c r="J129" s="289">
        <v>1820.6333333333337</v>
      </c>
      <c r="K129" s="289">
        <v>1848.2666666666669</v>
      </c>
      <c r="L129" s="289">
        <v>1869.5333333333338</v>
      </c>
      <c r="M129" s="276">
        <v>1827</v>
      </c>
      <c r="N129" s="276">
        <v>1778.1</v>
      </c>
      <c r="O129" s="291">
        <v>3441625</v>
      </c>
      <c r="P129" s="292">
        <v>1.8411783541466538E-3</v>
      </c>
    </row>
    <row r="130" spans="1:16" ht="14.4">
      <c r="A130" s="254">
        <v>120</v>
      </c>
      <c r="B130" s="343" t="s">
        <v>72</v>
      </c>
      <c r="C130" s="440" t="s">
        <v>158</v>
      </c>
      <c r="D130" s="441">
        <v>44371</v>
      </c>
      <c r="E130" s="288">
        <v>242.2</v>
      </c>
      <c r="F130" s="288">
        <v>241.58333333333334</v>
      </c>
      <c r="G130" s="289">
        <v>239.7166666666667</v>
      </c>
      <c r="H130" s="289">
        <v>237.23333333333335</v>
      </c>
      <c r="I130" s="289">
        <v>235.3666666666667</v>
      </c>
      <c r="J130" s="289">
        <v>244.06666666666669</v>
      </c>
      <c r="K130" s="289">
        <v>245.93333333333331</v>
      </c>
      <c r="L130" s="289">
        <v>248.41666666666669</v>
      </c>
      <c r="M130" s="276">
        <v>243.45</v>
      </c>
      <c r="N130" s="276">
        <v>239.1</v>
      </c>
      <c r="O130" s="291">
        <v>16707000</v>
      </c>
      <c r="P130" s="292">
        <v>6.6883586406362976E-3</v>
      </c>
    </row>
    <row r="131" spans="1:16" ht="14.4">
      <c r="A131" s="254">
        <v>121</v>
      </c>
      <c r="B131" s="343" t="s">
        <v>56</v>
      </c>
      <c r="C131" s="440" t="s">
        <v>159</v>
      </c>
      <c r="D131" s="441">
        <v>44371</v>
      </c>
      <c r="E131" s="288">
        <v>121.3</v>
      </c>
      <c r="F131" s="288">
        <v>120.64999999999999</v>
      </c>
      <c r="G131" s="289">
        <v>118.64999999999998</v>
      </c>
      <c r="H131" s="289">
        <v>115.99999999999999</v>
      </c>
      <c r="I131" s="289">
        <v>113.99999999999997</v>
      </c>
      <c r="J131" s="289">
        <v>123.29999999999998</v>
      </c>
      <c r="K131" s="289">
        <v>125.30000000000001</v>
      </c>
      <c r="L131" s="289">
        <v>127.94999999999999</v>
      </c>
      <c r="M131" s="276">
        <v>122.65</v>
      </c>
      <c r="N131" s="276">
        <v>118</v>
      </c>
      <c r="O131" s="291">
        <v>38136200</v>
      </c>
      <c r="P131" s="292">
        <v>3.6394271272114573E-2</v>
      </c>
    </row>
    <row r="132" spans="1:16" ht="14.4">
      <c r="A132" s="254">
        <v>122</v>
      </c>
      <c r="B132" s="343" t="s">
        <v>51</v>
      </c>
      <c r="C132" s="440" t="s">
        <v>269</v>
      </c>
      <c r="D132" s="441">
        <v>44371</v>
      </c>
      <c r="E132" s="288">
        <v>5153.8</v>
      </c>
      <c r="F132" s="288">
        <v>5161.0333333333338</v>
      </c>
      <c r="G132" s="289">
        <v>5097.1666666666679</v>
      </c>
      <c r="H132" s="289">
        <v>5040.5333333333338</v>
      </c>
      <c r="I132" s="289">
        <v>4976.6666666666679</v>
      </c>
      <c r="J132" s="289">
        <v>5217.6666666666679</v>
      </c>
      <c r="K132" s="289">
        <v>5281.5333333333347</v>
      </c>
      <c r="L132" s="289">
        <v>5338.1666666666679</v>
      </c>
      <c r="M132" s="276">
        <v>5224.8999999999996</v>
      </c>
      <c r="N132" s="276">
        <v>5104.3999999999996</v>
      </c>
      <c r="O132" s="291">
        <v>205250</v>
      </c>
      <c r="P132" s="292">
        <v>-1.852958756724447E-2</v>
      </c>
    </row>
    <row r="133" spans="1:16" ht="14.4">
      <c r="A133" s="254">
        <v>123</v>
      </c>
      <c r="B133" s="343" t="s">
        <v>49</v>
      </c>
      <c r="C133" s="440" t="s">
        <v>160</v>
      </c>
      <c r="D133" s="441">
        <v>44371</v>
      </c>
      <c r="E133" s="288">
        <v>2073.9499999999998</v>
      </c>
      <c r="F133" s="288">
        <v>2081.3166666666666</v>
      </c>
      <c r="G133" s="289">
        <v>2062.6833333333334</v>
      </c>
      <c r="H133" s="289">
        <v>2051.416666666667</v>
      </c>
      <c r="I133" s="289">
        <v>2032.7833333333338</v>
      </c>
      <c r="J133" s="289">
        <v>2092.583333333333</v>
      </c>
      <c r="K133" s="289">
        <v>2111.2166666666662</v>
      </c>
      <c r="L133" s="289">
        <v>2122.4833333333327</v>
      </c>
      <c r="M133" s="276">
        <v>2099.9499999999998</v>
      </c>
      <c r="N133" s="276">
        <v>2070.0500000000002</v>
      </c>
      <c r="O133" s="291">
        <v>2628500</v>
      </c>
      <c r="P133" s="292">
        <v>-3.7900322152738296E-3</v>
      </c>
    </row>
    <row r="134" spans="1:16" ht="14.4">
      <c r="A134" s="254">
        <v>124</v>
      </c>
      <c r="B134" s="343" t="s">
        <v>838</v>
      </c>
      <c r="C134" s="440" t="s">
        <v>267</v>
      </c>
      <c r="D134" s="441">
        <v>44371</v>
      </c>
      <c r="E134" s="288">
        <v>2615.85</v>
      </c>
      <c r="F134" s="288">
        <v>2623.9833333333331</v>
      </c>
      <c r="G134" s="289">
        <v>2598.5666666666662</v>
      </c>
      <c r="H134" s="289">
        <v>2581.2833333333328</v>
      </c>
      <c r="I134" s="289">
        <v>2555.8666666666659</v>
      </c>
      <c r="J134" s="289">
        <v>2641.2666666666664</v>
      </c>
      <c r="K134" s="289">
        <v>2666.6833333333334</v>
      </c>
      <c r="L134" s="289">
        <v>2683.9666666666667</v>
      </c>
      <c r="M134" s="276">
        <v>2649.4</v>
      </c>
      <c r="N134" s="276">
        <v>2606.6999999999998</v>
      </c>
      <c r="O134" s="291">
        <v>687000</v>
      </c>
      <c r="P134" s="292">
        <v>-2.2411953041622197E-2</v>
      </c>
    </row>
    <row r="135" spans="1:16" ht="14.4">
      <c r="A135" s="254">
        <v>125</v>
      </c>
      <c r="B135" s="343" t="s">
        <v>53</v>
      </c>
      <c r="C135" s="440" t="s">
        <v>161</v>
      </c>
      <c r="D135" s="441">
        <v>44371</v>
      </c>
      <c r="E135" s="288">
        <v>42.5</v>
      </c>
      <c r="F135" s="288">
        <v>42.31666666666667</v>
      </c>
      <c r="G135" s="289">
        <v>41.433333333333337</v>
      </c>
      <c r="H135" s="289">
        <v>40.366666666666667</v>
      </c>
      <c r="I135" s="289">
        <v>39.483333333333334</v>
      </c>
      <c r="J135" s="289">
        <v>43.38333333333334</v>
      </c>
      <c r="K135" s="289">
        <v>44.26666666666668</v>
      </c>
      <c r="L135" s="289">
        <v>45.333333333333343</v>
      </c>
      <c r="M135" s="276">
        <v>43.2</v>
      </c>
      <c r="N135" s="276">
        <v>41.25</v>
      </c>
      <c r="O135" s="291">
        <v>296544000</v>
      </c>
      <c r="P135" s="292">
        <v>-5.3951982735365523E-5</v>
      </c>
    </row>
    <row r="136" spans="1:16" ht="14.4">
      <c r="A136" s="254">
        <v>126</v>
      </c>
      <c r="B136" s="343" t="s">
        <v>42</v>
      </c>
      <c r="C136" s="440" t="s">
        <v>162</v>
      </c>
      <c r="D136" s="441">
        <v>44371</v>
      </c>
      <c r="E136" s="288">
        <v>226.7</v>
      </c>
      <c r="F136" s="288">
        <v>227.69999999999996</v>
      </c>
      <c r="G136" s="289">
        <v>225.19999999999993</v>
      </c>
      <c r="H136" s="289">
        <v>223.69999999999996</v>
      </c>
      <c r="I136" s="289">
        <v>221.19999999999993</v>
      </c>
      <c r="J136" s="289">
        <v>229.19999999999993</v>
      </c>
      <c r="K136" s="289">
        <v>231.7</v>
      </c>
      <c r="L136" s="289">
        <v>233.19999999999993</v>
      </c>
      <c r="M136" s="276">
        <v>230.2</v>
      </c>
      <c r="N136" s="276">
        <v>226.2</v>
      </c>
      <c r="O136" s="291">
        <v>17048000</v>
      </c>
      <c r="P136" s="292">
        <v>3.6478599221789886E-2</v>
      </c>
    </row>
    <row r="137" spans="1:16" ht="14.4">
      <c r="A137" s="254">
        <v>127</v>
      </c>
      <c r="B137" s="343" t="s">
        <v>88</v>
      </c>
      <c r="C137" s="440" t="s">
        <v>163</v>
      </c>
      <c r="D137" s="441">
        <v>44371</v>
      </c>
      <c r="E137" s="288">
        <v>1302.5999999999999</v>
      </c>
      <c r="F137" s="288">
        <v>1297.8833333333332</v>
      </c>
      <c r="G137" s="289">
        <v>1280.7666666666664</v>
      </c>
      <c r="H137" s="289">
        <v>1258.9333333333332</v>
      </c>
      <c r="I137" s="289">
        <v>1241.8166666666664</v>
      </c>
      <c r="J137" s="289">
        <v>1319.7166666666665</v>
      </c>
      <c r="K137" s="289">
        <v>1336.8333333333333</v>
      </c>
      <c r="L137" s="289">
        <v>1358.6666666666665</v>
      </c>
      <c r="M137" s="276">
        <v>1315</v>
      </c>
      <c r="N137" s="276">
        <v>1276.05</v>
      </c>
      <c r="O137" s="291">
        <v>1448106</v>
      </c>
      <c r="P137" s="292">
        <v>8.7893393819109718E-3</v>
      </c>
    </row>
    <row r="138" spans="1:16" ht="14.4">
      <c r="A138" s="254">
        <v>128</v>
      </c>
      <c r="B138" s="343" t="s">
        <v>37</v>
      </c>
      <c r="C138" s="440" t="s">
        <v>164</v>
      </c>
      <c r="D138" s="441">
        <v>44371</v>
      </c>
      <c r="E138" s="288">
        <v>965</v>
      </c>
      <c r="F138" s="288">
        <v>965.6</v>
      </c>
      <c r="G138" s="289">
        <v>959.25</v>
      </c>
      <c r="H138" s="289">
        <v>953.5</v>
      </c>
      <c r="I138" s="289">
        <v>947.15</v>
      </c>
      <c r="J138" s="289">
        <v>971.35</v>
      </c>
      <c r="K138" s="289">
        <v>977.70000000000016</v>
      </c>
      <c r="L138" s="289">
        <v>983.45</v>
      </c>
      <c r="M138" s="276">
        <v>971.95</v>
      </c>
      <c r="N138" s="276">
        <v>959.85</v>
      </c>
      <c r="O138" s="291">
        <v>2057850</v>
      </c>
      <c r="P138" s="292">
        <v>-0.10066864784546806</v>
      </c>
    </row>
    <row r="139" spans="1:16" ht="14.4">
      <c r="A139" s="254">
        <v>129</v>
      </c>
      <c r="B139" s="343" t="s">
        <v>53</v>
      </c>
      <c r="C139" s="440" t="s">
        <v>165</v>
      </c>
      <c r="D139" s="441">
        <v>44371</v>
      </c>
      <c r="E139" s="288">
        <v>217.25</v>
      </c>
      <c r="F139" s="288">
        <v>215.75</v>
      </c>
      <c r="G139" s="289">
        <v>213.55</v>
      </c>
      <c r="H139" s="289">
        <v>209.85000000000002</v>
      </c>
      <c r="I139" s="289">
        <v>207.65000000000003</v>
      </c>
      <c r="J139" s="289">
        <v>219.45</v>
      </c>
      <c r="K139" s="289">
        <v>221.64999999999998</v>
      </c>
      <c r="L139" s="289">
        <v>225.34999999999997</v>
      </c>
      <c r="M139" s="276">
        <v>217.95</v>
      </c>
      <c r="N139" s="276">
        <v>212.05</v>
      </c>
      <c r="O139" s="291">
        <v>21149700</v>
      </c>
      <c r="P139" s="292">
        <v>-3.4162339437004644E-3</v>
      </c>
    </row>
    <row r="140" spans="1:16" ht="14.4">
      <c r="A140" s="254">
        <v>130</v>
      </c>
      <c r="B140" s="343" t="s">
        <v>42</v>
      </c>
      <c r="C140" s="440" t="s">
        <v>166</v>
      </c>
      <c r="D140" s="441">
        <v>44371</v>
      </c>
      <c r="E140" s="288">
        <v>147</v>
      </c>
      <c r="F140" s="288">
        <v>146.04999999999998</v>
      </c>
      <c r="G140" s="289">
        <v>143.79999999999995</v>
      </c>
      <c r="H140" s="289">
        <v>140.59999999999997</v>
      </c>
      <c r="I140" s="289">
        <v>138.34999999999994</v>
      </c>
      <c r="J140" s="289">
        <v>149.24999999999997</v>
      </c>
      <c r="K140" s="289">
        <v>151.50000000000003</v>
      </c>
      <c r="L140" s="289">
        <v>154.69999999999999</v>
      </c>
      <c r="M140" s="276">
        <v>148.30000000000001</v>
      </c>
      <c r="N140" s="276">
        <v>142.85</v>
      </c>
      <c r="O140" s="291">
        <v>15546000</v>
      </c>
      <c r="P140" s="292">
        <v>6.7573135558302425E-2</v>
      </c>
    </row>
    <row r="141" spans="1:16" ht="14.4">
      <c r="A141" s="254">
        <v>131</v>
      </c>
      <c r="B141" s="343" t="s">
        <v>72</v>
      </c>
      <c r="C141" s="440" t="s">
        <v>167</v>
      </c>
      <c r="D141" s="441">
        <v>44371</v>
      </c>
      <c r="E141" s="288">
        <v>2107.9499999999998</v>
      </c>
      <c r="F141" s="288">
        <v>2075</v>
      </c>
      <c r="G141" s="289">
        <v>2031</v>
      </c>
      <c r="H141" s="289">
        <v>1954.05</v>
      </c>
      <c r="I141" s="289">
        <v>1910.05</v>
      </c>
      <c r="J141" s="289">
        <v>2151.9499999999998</v>
      </c>
      <c r="K141" s="289">
        <v>2195.9499999999998</v>
      </c>
      <c r="L141" s="289">
        <v>2272.9</v>
      </c>
      <c r="M141" s="276">
        <v>2119</v>
      </c>
      <c r="N141" s="276">
        <v>1998.05</v>
      </c>
      <c r="O141" s="291">
        <v>31262500</v>
      </c>
      <c r="P141" s="292">
        <v>8.2777729673564809E-2</v>
      </c>
    </row>
    <row r="142" spans="1:16" ht="14.4">
      <c r="A142" s="254">
        <v>132</v>
      </c>
      <c r="B142" s="343" t="s">
        <v>111</v>
      </c>
      <c r="C142" s="440" t="s">
        <v>168</v>
      </c>
      <c r="D142" s="441">
        <v>44371</v>
      </c>
      <c r="E142" s="288">
        <v>121.75</v>
      </c>
      <c r="F142" s="288">
        <v>123.46666666666665</v>
      </c>
      <c r="G142" s="289">
        <v>119.2833333333333</v>
      </c>
      <c r="H142" s="289">
        <v>116.81666666666665</v>
      </c>
      <c r="I142" s="289">
        <v>112.6333333333333</v>
      </c>
      <c r="J142" s="289">
        <v>125.93333333333331</v>
      </c>
      <c r="K142" s="289">
        <v>130.11666666666667</v>
      </c>
      <c r="L142" s="289">
        <v>132.58333333333331</v>
      </c>
      <c r="M142" s="276">
        <v>127.65</v>
      </c>
      <c r="N142" s="276">
        <v>121</v>
      </c>
      <c r="O142" s="291">
        <v>160835000</v>
      </c>
      <c r="P142" s="292">
        <v>5.1030543829153216E-2</v>
      </c>
    </row>
    <row r="143" spans="1:16" ht="14.4">
      <c r="A143" s="254">
        <v>133</v>
      </c>
      <c r="B143" s="343" t="s">
        <v>56</v>
      </c>
      <c r="C143" s="440" t="s">
        <v>274</v>
      </c>
      <c r="D143" s="441">
        <v>44371</v>
      </c>
      <c r="E143" s="288">
        <v>983.75</v>
      </c>
      <c r="F143" s="288">
        <v>984.36666666666667</v>
      </c>
      <c r="G143" s="289">
        <v>977.93333333333339</v>
      </c>
      <c r="H143" s="289">
        <v>972.11666666666667</v>
      </c>
      <c r="I143" s="289">
        <v>965.68333333333339</v>
      </c>
      <c r="J143" s="289">
        <v>990.18333333333339</v>
      </c>
      <c r="K143" s="289">
        <v>996.61666666666656</v>
      </c>
      <c r="L143" s="289">
        <v>1002.4333333333334</v>
      </c>
      <c r="M143" s="276">
        <v>990.8</v>
      </c>
      <c r="N143" s="276">
        <v>978.55</v>
      </c>
      <c r="O143" s="291">
        <v>5609250</v>
      </c>
      <c r="P143" s="292">
        <v>4.2224080267558528E-2</v>
      </c>
    </row>
    <row r="144" spans="1:16" ht="14.4">
      <c r="A144" s="254">
        <v>134</v>
      </c>
      <c r="B144" s="343" t="s">
        <v>53</v>
      </c>
      <c r="C144" s="440" t="s">
        <v>169</v>
      </c>
      <c r="D144" s="441">
        <v>44371</v>
      </c>
      <c r="E144" s="288">
        <v>420.65</v>
      </c>
      <c r="F144" s="288">
        <v>423.84999999999997</v>
      </c>
      <c r="G144" s="289">
        <v>415.44999999999993</v>
      </c>
      <c r="H144" s="289">
        <v>410.24999999999994</v>
      </c>
      <c r="I144" s="289">
        <v>401.84999999999991</v>
      </c>
      <c r="J144" s="289">
        <v>429.04999999999995</v>
      </c>
      <c r="K144" s="289">
        <v>437.44999999999993</v>
      </c>
      <c r="L144" s="289">
        <v>442.65</v>
      </c>
      <c r="M144" s="276">
        <v>432.25</v>
      </c>
      <c r="N144" s="276">
        <v>418.65</v>
      </c>
      <c r="O144" s="291">
        <v>105139500</v>
      </c>
      <c r="P144" s="292">
        <v>4.9736416461990056E-2</v>
      </c>
    </row>
    <row r="145" spans="1:16" ht="14.4">
      <c r="A145" s="254">
        <v>135</v>
      </c>
      <c r="B145" s="343" t="s">
        <v>37</v>
      </c>
      <c r="C145" s="440" t="s">
        <v>170</v>
      </c>
      <c r="D145" s="441">
        <v>44371</v>
      </c>
      <c r="E145" s="288">
        <v>27740.25</v>
      </c>
      <c r="F145" s="288">
        <v>27950.083333333332</v>
      </c>
      <c r="G145" s="289">
        <v>27430.166666666664</v>
      </c>
      <c r="H145" s="289">
        <v>27120.083333333332</v>
      </c>
      <c r="I145" s="289">
        <v>26600.166666666664</v>
      </c>
      <c r="J145" s="289">
        <v>28260.166666666664</v>
      </c>
      <c r="K145" s="289">
        <v>28780.083333333328</v>
      </c>
      <c r="L145" s="289">
        <v>29090.166666666664</v>
      </c>
      <c r="M145" s="276">
        <v>28470</v>
      </c>
      <c r="N145" s="276">
        <v>27640</v>
      </c>
      <c r="O145" s="291">
        <v>141350</v>
      </c>
      <c r="P145" s="292">
        <v>-5.2137468566638728E-2</v>
      </c>
    </row>
    <row r="146" spans="1:16" ht="14.4">
      <c r="A146" s="254">
        <v>136</v>
      </c>
      <c r="B146" s="343" t="s">
        <v>63</v>
      </c>
      <c r="C146" s="440" t="s">
        <v>171</v>
      </c>
      <c r="D146" s="441">
        <v>44371</v>
      </c>
      <c r="E146" s="288">
        <v>2045.3</v>
      </c>
      <c r="F146" s="288">
        <v>2055.75</v>
      </c>
      <c r="G146" s="289">
        <v>2027.5500000000002</v>
      </c>
      <c r="H146" s="289">
        <v>2009.8000000000002</v>
      </c>
      <c r="I146" s="289">
        <v>1981.6000000000004</v>
      </c>
      <c r="J146" s="289">
        <v>2073.5</v>
      </c>
      <c r="K146" s="289">
        <v>2101.6999999999998</v>
      </c>
      <c r="L146" s="289">
        <v>2119.4499999999998</v>
      </c>
      <c r="M146" s="276">
        <v>2083.9499999999998</v>
      </c>
      <c r="N146" s="276">
        <v>2038</v>
      </c>
      <c r="O146" s="291">
        <v>837375</v>
      </c>
      <c r="P146" s="292">
        <v>1.7373872368860673E-2</v>
      </c>
    </row>
    <row r="147" spans="1:16" ht="14.4">
      <c r="A147" s="254">
        <v>137</v>
      </c>
      <c r="B147" s="343" t="s">
        <v>78</v>
      </c>
      <c r="C147" s="440" t="s">
        <v>172</v>
      </c>
      <c r="D147" s="441">
        <v>44371</v>
      </c>
      <c r="E147" s="288">
        <v>6548.85</v>
      </c>
      <c r="F147" s="288">
        <v>6563.2166666666672</v>
      </c>
      <c r="G147" s="289">
        <v>6488.4833333333345</v>
      </c>
      <c r="H147" s="289">
        <v>6428.1166666666677</v>
      </c>
      <c r="I147" s="289">
        <v>6353.383333333335</v>
      </c>
      <c r="J147" s="289">
        <v>6623.5833333333339</v>
      </c>
      <c r="K147" s="289">
        <v>6698.3166666666675</v>
      </c>
      <c r="L147" s="289">
        <v>6758.6833333333334</v>
      </c>
      <c r="M147" s="276">
        <v>6637.95</v>
      </c>
      <c r="N147" s="276">
        <v>6502.85</v>
      </c>
      <c r="O147" s="291">
        <v>328250</v>
      </c>
      <c r="P147" s="292">
        <v>-3.0638612033960871E-2</v>
      </c>
    </row>
    <row r="148" spans="1:16" ht="14.4">
      <c r="A148" s="254">
        <v>138</v>
      </c>
      <c r="B148" s="343" t="s">
        <v>56</v>
      </c>
      <c r="C148" s="440" t="s">
        <v>173</v>
      </c>
      <c r="D148" s="441">
        <v>44371</v>
      </c>
      <c r="E148" s="288">
        <v>1456.05</v>
      </c>
      <c r="F148" s="288">
        <v>1474.6833333333334</v>
      </c>
      <c r="G148" s="289">
        <v>1430.6166666666668</v>
      </c>
      <c r="H148" s="289">
        <v>1405.1833333333334</v>
      </c>
      <c r="I148" s="289">
        <v>1361.1166666666668</v>
      </c>
      <c r="J148" s="289">
        <v>1500.1166666666668</v>
      </c>
      <c r="K148" s="289">
        <v>1544.1833333333334</v>
      </c>
      <c r="L148" s="289">
        <v>1569.6166666666668</v>
      </c>
      <c r="M148" s="276">
        <v>1518.75</v>
      </c>
      <c r="N148" s="276">
        <v>1449.25</v>
      </c>
      <c r="O148" s="291">
        <v>3352800</v>
      </c>
      <c r="P148" s="292">
        <v>0.13947797716150082</v>
      </c>
    </row>
    <row r="149" spans="1:16" ht="14.4">
      <c r="A149" s="254">
        <v>139</v>
      </c>
      <c r="B149" s="343" t="s">
        <v>51</v>
      </c>
      <c r="C149" s="440" t="s">
        <v>175</v>
      </c>
      <c r="D149" s="441">
        <v>44371</v>
      </c>
      <c r="E149" s="288">
        <v>671.7</v>
      </c>
      <c r="F149" s="288">
        <v>680.23333333333335</v>
      </c>
      <c r="G149" s="289">
        <v>660.4666666666667</v>
      </c>
      <c r="H149" s="289">
        <v>649.23333333333335</v>
      </c>
      <c r="I149" s="289">
        <v>629.4666666666667</v>
      </c>
      <c r="J149" s="289">
        <v>691.4666666666667</v>
      </c>
      <c r="K149" s="289">
        <v>711.23333333333335</v>
      </c>
      <c r="L149" s="289">
        <v>722.4666666666667</v>
      </c>
      <c r="M149" s="276">
        <v>700</v>
      </c>
      <c r="N149" s="276">
        <v>669</v>
      </c>
      <c r="O149" s="291">
        <v>44011800</v>
      </c>
      <c r="P149" s="292">
        <v>-3.9827738920619409E-2</v>
      </c>
    </row>
    <row r="150" spans="1:16" ht="14.4">
      <c r="A150" s="254">
        <v>140</v>
      </c>
      <c r="B150" s="343" t="s">
        <v>88</v>
      </c>
      <c r="C150" s="440" t="s">
        <v>176</v>
      </c>
      <c r="D150" s="441">
        <v>44371</v>
      </c>
      <c r="E150" s="288">
        <v>549.65</v>
      </c>
      <c r="F150" s="288">
        <v>552.43333333333328</v>
      </c>
      <c r="G150" s="289">
        <v>539.96666666666658</v>
      </c>
      <c r="H150" s="289">
        <v>530.2833333333333</v>
      </c>
      <c r="I150" s="289">
        <v>517.81666666666661</v>
      </c>
      <c r="J150" s="289">
        <v>562.11666666666656</v>
      </c>
      <c r="K150" s="289">
        <v>574.58333333333326</v>
      </c>
      <c r="L150" s="289">
        <v>584.26666666666654</v>
      </c>
      <c r="M150" s="276">
        <v>564.9</v>
      </c>
      <c r="N150" s="276">
        <v>542.75</v>
      </c>
      <c r="O150" s="291">
        <v>15393000</v>
      </c>
      <c r="P150" s="292">
        <v>0.1230028452615452</v>
      </c>
    </row>
    <row r="151" spans="1:16" ht="14.4">
      <c r="A151" s="254">
        <v>141</v>
      </c>
      <c r="B151" s="343" t="s">
        <v>838</v>
      </c>
      <c r="C151" s="440" t="s">
        <v>177</v>
      </c>
      <c r="D151" s="441">
        <v>44371</v>
      </c>
      <c r="E151" s="288">
        <v>702.9</v>
      </c>
      <c r="F151" s="288">
        <v>699.81666666666661</v>
      </c>
      <c r="G151" s="289">
        <v>688.33333333333326</v>
      </c>
      <c r="H151" s="289">
        <v>673.76666666666665</v>
      </c>
      <c r="I151" s="289">
        <v>662.2833333333333</v>
      </c>
      <c r="J151" s="289">
        <v>714.38333333333321</v>
      </c>
      <c r="K151" s="289">
        <v>725.86666666666656</v>
      </c>
      <c r="L151" s="289">
        <v>740.43333333333317</v>
      </c>
      <c r="M151" s="276">
        <v>711.3</v>
      </c>
      <c r="N151" s="276">
        <v>685.25</v>
      </c>
      <c r="O151" s="291">
        <v>8176000</v>
      </c>
      <c r="P151" s="292">
        <v>-2.7014161608949185E-2</v>
      </c>
    </row>
    <row r="152" spans="1:16" ht="14.4">
      <c r="A152" s="254">
        <v>142</v>
      </c>
      <c r="B152" s="343" t="s">
        <v>49</v>
      </c>
      <c r="C152" s="440" t="s">
        <v>804</v>
      </c>
      <c r="D152" s="441">
        <v>44371</v>
      </c>
      <c r="E152" s="288">
        <v>654.54999999999995</v>
      </c>
      <c r="F152" s="288">
        <v>652.61666666666667</v>
      </c>
      <c r="G152" s="289">
        <v>647.43333333333339</v>
      </c>
      <c r="H152" s="289">
        <v>640.31666666666672</v>
      </c>
      <c r="I152" s="289">
        <v>635.13333333333344</v>
      </c>
      <c r="J152" s="289">
        <v>659.73333333333335</v>
      </c>
      <c r="K152" s="289">
        <v>664.91666666666652</v>
      </c>
      <c r="L152" s="289">
        <v>672.0333333333333</v>
      </c>
      <c r="M152" s="276">
        <v>657.8</v>
      </c>
      <c r="N152" s="276">
        <v>645.5</v>
      </c>
      <c r="O152" s="291">
        <v>6798600</v>
      </c>
      <c r="P152" s="292">
        <v>9.8255464206938037E-3</v>
      </c>
    </row>
    <row r="153" spans="1:16" ht="14.4">
      <c r="A153" s="254">
        <v>143</v>
      </c>
      <c r="B153" s="343" t="s">
        <v>43</v>
      </c>
      <c r="C153" s="440" t="s">
        <v>179</v>
      </c>
      <c r="D153" s="441">
        <v>44371</v>
      </c>
      <c r="E153" s="288">
        <v>320.25</v>
      </c>
      <c r="F153" s="288">
        <v>321.26666666666665</v>
      </c>
      <c r="G153" s="289">
        <v>316.5333333333333</v>
      </c>
      <c r="H153" s="289">
        <v>312.81666666666666</v>
      </c>
      <c r="I153" s="289">
        <v>308.08333333333331</v>
      </c>
      <c r="J153" s="289">
        <v>324.98333333333329</v>
      </c>
      <c r="K153" s="289">
        <v>329.71666666666664</v>
      </c>
      <c r="L153" s="289">
        <v>333.43333333333328</v>
      </c>
      <c r="M153" s="276">
        <v>326</v>
      </c>
      <c r="N153" s="276">
        <v>317.55</v>
      </c>
      <c r="O153" s="291">
        <v>92801700</v>
      </c>
      <c r="P153" s="292">
        <v>-1.9364553531094713E-2</v>
      </c>
    </row>
    <row r="154" spans="1:16" ht="14.4">
      <c r="A154" s="254">
        <v>144</v>
      </c>
      <c r="B154" s="343" t="s">
        <v>42</v>
      </c>
      <c r="C154" s="440" t="s">
        <v>181</v>
      </c>
      <c r="D154" s="441">
        <v>44371</v>
      </c>
      <c r="E154" s="288">
        <v>104.5</v>
      </c>
      <c r="F154" s="288">
        <v>105.11666666666667</v>
      </c>
      <c r="G154" s="289">
        <v>103.48333333333335</v>
      </c>
      <c r="H154" s="289">
        <v>102.46666666666667</v>
      </c>
      <c r="I154" s="289">
        <v>100.83333333333334</v>
      </c>
      <c r="J154" s="289">
        <v>106.13333333333335</v>
      </c>
      <c r="K154" s="289">
        <v>107.76666666666668</v>
      </c>
      <c r="L154" s="289">
        <v>108.78333333333336</v>
      </c>
      <c r="M154" s="276">
        <v>106.75</v>
      </c>
      <c r="N154" s="276">
        <v>104.1</v>
      </c>
      <c r="O154" s="291">
        <v>135472500</v>
      </c>
      <c r="P154" s="292">
        <v>1.7387337152126526E-2</v>
      </c>
    </row>
    <row r="155" spans="1:16" ht="14.4">
      <c r="A155" s="254">
        <v>145</v>
      </c>
      <c r="B155" s="343" t="s">
        <v>111</v>
      </c>
      <c r="C155" s="440" t="s">
        <v>182</v>
      </c>
      <c r="D155" s="441">
        <v>44371</v>
      </c>
      <c r="E155" s="288">
        <v>1083.6500000000001</v>
      </c>
      <c r="F155" s="288">
        <v>1095.9666666666669</v>
      </c>
      <c r="G155" s="289">
        <v>1064.7333333333338</v>
      </c>
      <c r="H155" s="289">
        <v>1045.8166666666668</v>
      </c>
      <c r="I155" s="289">
        <v>1014.5833333333337</v>
      </c>
      <c r="J155" s="289">
        <v>1114.8833333333339</v>
      </c>
      <c r="K155" s="289">
        <v>1146.116666666667</v>
      </c>
      <c r="L155" s="289">
        <v>1165.033333333334</v>
      </c>
      <c r="M155" s="276">
        <v>1127.2</v>
      </c>
      <c r="N155" s="276">
        <v>1077.05</v>
      </c>
      <c r="O155" s="291">
        <v>44150700</v>
      </c>
      <c r="P155" s="292">
        <v>1.0407030527289547E-3</v>
      </c>
    </row>
    <row r="156" spans="1:16" ht="14.4">
      <c r="A156" s="254">
        <v>146</v>
      </c>
      <c r="B156" s="343" t="s">
        <v>106</v>
      </c>
      <c r="C156" s="440" t="s">
        <v>183</v>
      </c>
      <c r="D156" s="441">
        <v>44371</v>
      </c>
      <c r="E156" s="288">
        <v>3164.65</v>
      </c>
      <c r="F156" s="288">
        <v>3179.3833333333332</v>
      </c>
      <c r="G156" s="289">
        <v>3140.8666666666663</v>
      </c>
      <c r="H156" s="289">
        <v>3117.083333333333</v>
      </c>
      <c r="I156" s="289">
        <v>3078.5666666666662</v>
      </c>
      <c r="J156" s="289">
        <v>3203.1666666666665</v>
      </c>
      <c r="K156" s="289">
        <v>3241.6833333333329</v>
      </c>
      <c r="L156" s="289">
        <v>3265.4666666666667</v>
      </c>
      <c r="M156" s="276">
        <v>3217.9</v>
      </c>
      <c r="N156" s="276">
        <v>3155.6</v>
      </c>
      <c r="O156" s="291">
        <v>6971100</v>
      </c>
      <c r="P156" s="292">
        <v>3.4410612535612534E-2</v>
      </c>
    </row>
    <row r="157" spans="1:16" ht="14.4">
      <c r="A157" s="254">
        <v>147</v>
      </c>
      <c r="B157" s="343" t="s">
        <v>106</v>
      </c>
      <c r="C157" s="440" t="s">
        <v>184</v>
      </c>
      <c r="D157" s="441">
        <v>44371</v>
      </c>
      <c r="E157" s="288">
        <v>1032.5999999999999</v>
      </c>
      <c r="F157" s="288">
        <v>1030.0666666666666</v>
      </c>
      <c r="G157" s="289">
        <v>1021.6333333333332</v>
      </c>
      <c r="H157" s="289">
        <v>1010.6666666666666</v>
      </c>
      <c r="I157" s="289">
        <v>1002.2333333333332</v>
      </c>
      <c r="J157" s="289">
        <v>1041.0333333333333</v>
      </c>
      <c r="K157" s="289">
        <v>1049.4666666666667</v>
      </c>
      <c r="L157" s="289">
        <v>1060.4333333333332</v>
      </c>
      <c r="M157" s="276">
        <v>1038.5</v>
      </c>
      <c r="N157" s="276">
        <v>1019.1</v>
      </c>
      <c r="O157" s="291">
        <v>10398600</v>
      </c>
      <c r="P157" s="292">
        <v>5.8034937032093318E-3</v>
      </c>
    </row>
    <row r="158" spans="1:16" ht="14.4">
      <c r="A158" s="254">
        <v>148</v>
      </c>
      <c r="B158" s="343" t="s">
        <v>49</v>
      </c>
      <c r="C158" s="440" t="s">
        <v>185</v>
      </c>
      <c r="D158" s="441">
        <v>44371</v>
      </c>
      <c r="E158" s="288">
        <v>1587.05</v>
      </c>
      <c r="F158" s="288">
        <v>1594.6166666666668</v>
      </c>
      <c r="G158" s="289">
        <v>1570.5333333333335</v>
      </c>
      <c r="H158" s="289">
        <v>1554.0166666666667</v>
      </c>
      <c r="I158" s="289">
        <v>1529.9333333333334</v>
      </c>
      <c r="J158" s="289">
        <v>1611.1333333333337</v>
      </c>
      <c r="K158" s="289">
        <v>1635.2166666666667</v>
      </c>
      <c r="L158" s="289">
        <v>1651.7333333333338</v>
      </c>
      <c r="M158" s="276">
        <v>1618.7</v>
      </c>
      <c r="N158" s="276">
        <v>1578.1</v>
      </c>
      <c r="O158" s="291">
        <v>4263375</v>
      </c>
      <c r="P158" s="292">
        <v>2.5897852373217831E-2</v>
      </c>
    </row>
    <row r="159" spans="1:16" ht="14.4">
      <c r="A159" s="254">
        <v>149</v>
      </c>
      <c r="B159" s="343" t="s">
        <v>51</v>
      </c>
      <c r="C159" s="440" t="s">
        <v>186</v>
      </c>
      <c r="D159" s="441">
        <v>44371</v>
      </c>
      <c r="E159" s="288">
        <v>2718</v>
      </c>
      <c r="F159" s="288">
        <v>2712.9666666666667</v>
      </c>
      <c r="G159" s="289">
        <v>2697.7833333333333</v>
      </c>
      <c r="H159" s="289">
        <v>2677.5666666666666</v>
      </c>
      <c r="I159" s="289">
        <v>2662.3833333333332</v>
      </c>
      <c r="J159" s="289">
        <v>2733.1833333333334</v>
      </c>
      <c r="K159" s="289">
        <v>2748.3666666666668</v>
      </c>
      <c r="L159" s="289">
        <v>2768.5833333333335</v>
      </c>
      <c r="M159" s="276">
        <v>2728.15</v>
      </c>
      <c r="N159" s="276">
        <v>2692.75</v>
      </c>
      <c r="O159" s="291">
        <v>821750</v>
      </c>
      <c r="P159" s="292">
        <v>-3.6374658987571992E-3</v>
      </c>
    </row>
    <row r="160" spans="1:16" ht="14.4">
      <c r="A160" s="254">
        <v>150</v>
      </c>
      <c r="B160" s="343" t="s">
        <v>42</v>
      </c>
      <c r="C160" s="440" t="s">
        <v>187</v>
      </c>
      <c r="D160" s="441">
        <v>44371</v>
      </c>
      <c r="E160" s="288">
        <v>424.95</v>
      </c>
      <c r="F160" s="288">
        <v>425.93333333333334</v>
      </c>
      <c r="G160" s="289">
        <v>421.91666666666669</v>
      </c>
      <c r="H160" s="289">
        <v>418.88333333333333</v>
      </c>
      <c r="I160" s="289">
        <v>414.86666666666667</v>
      </c>
      <c r="J160" s="289">
        <v>428.9666666666667</v>
      </c>
      <c r="K160" s="289">
        <v>432.98333333333335</v>
      </c>
      <c r="L160" s="289">
        <v>436.01666666666671</v>
      </c>
      <c r="M160" s="276">
        <v>429.95</v>
      </c>
      <c r="N160" s="276">
        <v>422.9</v>
      </c>
      <c r="O160" s="291">
        <v>1983000</v>
      </c>
      <c r="P160" s="292">
        <v>-1.2696041822255415E-2</v>
      </c>
    </row>
    <row r="161" spans="1:16" ht="14.4">
      <c r="A161" s="254">
        <v>151</v>
      </c>
      <c r="B161" s="343" t="s">
        <v>39</v>
      </c>
      <c r="C161" s="440" t="s">
        <v>510</v>
      </c>
      <c r="D161" s="441">
        <v>44371</v>
      </c>
      <c r="E161" s="288">
        <v>831.85</v>
      </c>
      <c r="F161" s="288">
        <v>837.41666666666663</v>
      </c>
      <c r="G161" s="289">
        <v>821.83333333333326</v>
      </c>
      <c r="H161" s="289">
        <v>811.81666666666661</v>
      </c>
      <c r="I161" s="289">
        <v>796.23333333333323</v>
      </c>
      <c r="J161" s="289">
        <v>847.43333333333328</v>
      </c>
      <c r="K161" s="289">
        <v>863.01666666666654</v>
      </c>
      <c r="L161" s="289">
        <v>873.0333333333333</v>
      </c>
      <c r="M161" s="276">
        <v>853</v>
      </c>
      <c r="N161" s="276">
        <v>827.4</v>
      </c>
      <c r="O161" s="291">
        <v>929450</v>
      </c>
      <c r="P161" s="292">
        <v>0.16864175022789427</v>
      </c>
    </row>
    <row r="162" spans="1:16" ht="14.4">
      <c r="A162" s="254">
        <v>152</v>
      </c>
      <c r="B162" s="343" t="s">
        <v>43</v>
      </c>
      <c r="C162" s="440" t="s">
        <v>188</v>
      </c>
      <c r="D162" s="441">
        <v>44371</v>
      </c>
      <c r="E162" s="288">
        <v>620.85</v>
      </c>
      <c r="F162" s="288">
        <v>631.45000000000005</v>
      </c>
      <c r="G162" s="289">
        <v>607.35000000000014</v>
      </c>
      <c r="H162" s="289">
        <v>593.85000000000014</v>
      </c>
      <c r="I162" s="289">
        <v>569.75000000000023</v>
      </c>
      <c r="J162" s="289">
        <v>644.95000000000005</v>
      </c>
      <c r="K162" s="289">
        <v>669.05</v>
      </c>
      <c r="L162" s="289">
        <v>682.55</v>
      </c>
      <c r="M162" s="276">
        <v>655.55</v>
      </c>
      <c r="N162" s="276">
        <v>617.95000000000005</v>
      </c>
      <c r="O162" s="291">
        <v>5958400</v>
      </c>
      <c r="P162" s="292">
        <v>3.0009680542110357E-2</v>
      </c>
    </row>
    <row r="163" spans="1:16" ht="14.4">
      <c r="A163" s="254">
        <v>153</v>
      </c>
      <c r="B163" s="343" t="s">
        <v>49</v>
      </c>
      <c r="C163" s="440" t="s">
        <v>189</v>
      </c>
      <c r="D163" s="441">
        <v>44371</v>
      </c>
      <c r="E163" s="288">
        <v>1274.45</v>
      </c>
      <c r="F163" s="288">
        <v>1276.6666666666667</v>
      </c>
      <c r="G163" s="289">
        <v>1249.8333333333335</v>
      </c>
      <c r="H163" s="289">
        <v>1225.2166666666667</v>
      </c>
      <c r="I163" s="289">
        <v>1198.3833333333334</v>
      </c>
      <c r="J163" s="289">
        <v>1301.2833333333335</v>
      </c>
      <c r="K163" s="289">
        <v>1328.116666666667</v>
      </c>
      <c r="L163" s="289">
        <v>1352.7333333333336</v>
      </c>
      <c r="M163" s="276">
        <v>1303.5</v>
      </c>
      <c r="N163" s="276">
        <v>1252.05</v>
      </c>
      <c r="O163" s="291">
        <v>1085700</v>
      </c>
      <c r="P163" s="292">
        <v>0.22222222222222221</v>
      </c>
    </row>
    <row r="164" spans="1:16" ht="14.4">
      <c r="A164" s="254">
        <v>154</v>
      </c>
      <c r="B164" s="343" t="s">
        <v>37</v>
      </c>
      <c r="C164" s="440" t="s">
        <v>191</v>
      </c>
      <c r="D164" s="441">
        <v>44371</v>
      </c>
      <c r="E164" s="288">
        <v>6632.75</v>
      </c>
      <c r="F164" s="288">
        <v>6677.583333333333</v>
      </c>
      <c r="G164" s="289">
        <v>6575.1666666666661</v>
      </c>
      <c r="H164" s="289">
        <v>6517.583333333333</v>
      </c>
      <c r="I164" s="289">
        <v>6415.1666666666661</v>
      </c>
      <c r="J164" s="289">
        <v>6735.1666666666661</v>
      </c>
      <c r="K164" s="289">
        <v>6837.5833333333321</v>
      </c>
      <c r="L164" s="289">
        <v>6895.1666666666661</v>
      </c>
      <c r="M164" s="276">
        <v>6780</v>
      </c>
      <c r="N164" s="276">
        <v>6620</v>
      </c>
      <c r="O164" s="291">
        <v>2351100</v>
      </c>
      <c r="P164" s="292">
        <v>-7.8072248480756242E-3</v>
      </c>
    </row>
    <row r="165" spans="1:16" ht="14.4">
      <c r="A165" s="254">
        <v>155</v>
      </c>
      <c r="B165" s="343" t="s">
        <v>838</v>
      </c>
      <c r="C165" s="440" t="s">
        <v>193</v>
      </c>
      <c r="D165" s="441">
        <v>44371</v>
      </c>
      <c r="E165" s="288">
        <v>817.05</v>
      </c>
      <c r="F165" s="288">
        <v>820.1</v>
      </c>
      <c r="G165" s="289">
        <v>811.6</v>
      </c>
      <c r="H165" s="289">
        <v>806.15</v>
      </c>
      <c r="I165" s="289">
        <v>797.65</v>
      </c>
      <c r="J165" s="289">
        <v>825.55000000000007</v>
      </c>
      <c r="K165" s="289">
        <v>834.05000000000007</v>
      </c>
      <c r="L165" s="289">
        <v>839.50000000000011</v>
      </c>
      <c r="M165" s="276">
        <v>828.6</v>
      </c>
      <c r="N165" s="276">
        <v>814.65</v>
      </c>
      <c r="O165" s="291">
        <v>17410900</v>
      </c>
      <c r="P165" s="292">
        <v>4.8621985593485753E-2</v>
      </c>
    </row>
    <row r="166" spans="1:16" ht="14.4">
      <c r="A166" s="254">
        <v>156</v>
      </c>
      <c r="B166" s="343" t="s">
        <v>111</v>
      </c>
      <c r="C166" s="440" t="s">
        <v>194</v>
      </c>
      <c r="D166" s="441">
        <v>44371</v>
      </c>
      <c r="E166" s="288">
        <v>267.5</v>
      </c>
      <c r="F166" s="288">
        <v>270</v>
      </c>
      <c r="G166" s="289">
        <v>262.7</v>
      </c>
      <c r="H166" s="289">
        <v>257.89999999999998</v>
      </c>
      <c r="I166" s="289">
        <v>250.59999999999997</v>
      </c>
      <c r="J166" s="289">
        <v>274.8</v>
      </c>
      <c r="K166" s="289">
        <v>282.09999999999997</v>
      </c>
      <c r="L166" s="289">
        <v>286.90000000000003</v>
      </c>
      <c r="M166" s="276">
        <v>277.3</v>
      </c>
      <c r="N166" s="276">
        <v>265.2</v>
      </c>
      <c r="O166" s="291">
        <v>122701100</v>
      </c>
      <c r="P166" s="292">
        <v>-1.5716310645811055E-2</v>
      </c>
    </row>
    <row r="167" spans="1:16" ht="14.4">
      <c r="A167" s="254">
        <v>157</v>
      </c>
      <c r="B167" s="343" t="s">
        <v>63</v>
      </c>
      <c r="C167" s="440" t="s">
        <v>195</v>
      </c>
      <c r="D167" s="441">
        <v>44371</v>
      </c>
      <c r="E167" s="288">
        <v>1005.3</v>
      </c>
      <c r="F167" s="288">
        <v>1006.1</v>
      </c>
      <c r="G167" s="289">
        <v>999.40000000000009</v>
      </c>
      <c r="H167" s="289">
        <v>993.50000000000011</v>
      </c>
      <c r="I167" s="289">
        <v>986.80000000000018</v>
      </c>
      <c r="J167" s="289">
        <v>1012</v>
      </c>
      <c r="K167" s="289">
        <v>1018.7</v>
      </c>
      <c r="L167" s="289">
        <v>1024.5999999999999</v>
      </c>
      <c r="M167" s="276">
        <v>1012.8</v>
      </c>
      <c r="N167" s="276">
        <v>1000.2</v>
      </c>
      <c r="O167" s="291">
        <v>2320000</v>
      </c>
      <c r="P167" s="292">
        <v>-2.6437263953000421E-2</v>
      </c>
    </row>
    <row r="168" spans="1:16" ht="14.4">
      <c r="A168" s="254">
        <v>158</v>
      </c>
      <c r="B168" s="343" t="s">
        <v>106</v>
      </c>
      <c r="C168" s="440" t="s">
        <v>196</v>
      </c>
      <c r="D168" s="441">
        <v>44371</v>
      </c>
      <c r="E168" s="288">
        <v>539.95000000000005</v>
      </c>
      <c r="F168" s="288">
        <v>538.7166666666667</v>
      </c>
      <c r="G168" s="289">
        <v>534.18333333333339</v>
      </c>
      <c r="H168" s="289">
        <v>528.41666666666674</v>
      </c>
      <c r="I168" s="289">
        <v>523.88333333333344</v>
      </c>
      <c r="J168" s="289">
        <v>544.48333333333335</v>
      </c>
      <c r="K168" s="289">
        <v>549.01666666666665</v>
      </c>
      <c r="L168" s="289">
        <v>554.7833333333333</v>
      </c>
      <c r="M168" s="276">
        <v>543.25</v>
      </c>
      <c r="N168" s="276">
        <v>532.95000000000005</v>
      </c>
      <c r="O168" s="291">
        <v>34534400</v>
      </c>
      <c r="P168" s="292">
        <v>1.2240303897200206E-2</v>
      </c>
    </row>
    <row r="169" spans="1:16" ht="14.4">
      <c r="A169" s="254">
        <v>159</v>
      </c>
      <c r="B169" s="343" t="s">
        <v>88</v>
      </c>
      <c r="C169" s="440" t="s">
        <v>198</v>
      </c>
      <c r="D169" s="441">
        <v>44371</v>
      </c>
      <c r="E169" s="288">
        <v>212.55</v>
      </c>
      <c r="F169" s="288">
        <v>213.61666666666667</v>
      </c>
      <c r="G169" s="289">
        <v>209.83333333333334</v>
      </c>
      <c r="H169" s="289">
        <v>207.11666666666667</v>
      </c>
      <c r="I169" s="289">
        <v>203.33333333333334</v>
      </c>
      <c r="J169" s="289">
        <v>216.33333333333334</v>
      </c>
      <c r="K169" s="289">
        <v>220.11666666666665</v>
      </c>
      <c r="L169" s="289">
        <v>222.83333333333334</v>
      </c>
      <c r="M169" s="276">
        <v>217.4</v>
      </c>
      <c r="N169" s="276">
        <v>210.9</v>
      </c>
      <c r="O169" s="291">
        <v>84570000</v>
      </c>
      <c r="P169" s="292">
        <v>-3.0438521066208084E-2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33203125" defaultRowHeight="13.2"/>
  <cols>
    <col min="1" max="1" width="5.88671875" style="8" customWidth="1"/>
    <col min="2" max="2" width="14.33203125" style="8" customWidth="1"/>
    <col min="3" max="3" width="9" style="8" customWidth="1"/>
    <col min="4" max="4" width="9.5546875" style="8" customWidth="1"/>
    <col min="5" max="11" width="9.88671875" style="8" customWidth="1"/>
    <col min="12" max="12" width="9.88671875" style="271" customWidth="1"/>
    <col min="13" max="13" width="12.6640625" style="8" customWidth="1"/>
    <col min="14" max="16384" width="9.332031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44347</v>
      </c>
    </row>
    <row r="7" spans="1:15">
      <c r="A7"/>
    </row>
    <row r="8" spans="1:15" ht="28.5" customHeight="1">
      <c r="A8" s="561" t="s">
        <v>16</v>
      </c>
      <c r="B8" s="562"/>
      <c r="C8" s="560" t="s">
        <v>19</v>
      </c>
      <c r="D8" s="560" t="s">
        <v>20</v>
      </c>
      <c r="E8" s="560" t="s">
        <v>21</v>
      </c>
      <c r="F8" s="560"/>
      <c r="G8" s="560"/>
      <c r="H8" s="560" t="s">
        <v>22</v>
      </c>
      <c r="I8" s="560"/>
      <c r="J8" s="560"/>
      <c r="K8" s="251"/>
      <c r="L8" s="259"/>
      <c r="M8" s="259"/>
    </row>
    <row r="9" spans="1:15" ht="36" customHeight="1">
      <c r="A9" s="556"/>
      <c r="B9" s="558"/>
      <c r="C9" s="563" t="s">
        <v>23</v>
      </c>
      <c r="D9" s="563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15435.65</v>
      </c>
      <c r="D10" s="275">
        <v>15433.35</v>
      </c>
      <c r="E10" s="275">
        <v>15397.050000000001</v>
      </c>
      <c r="F10" s="275">
        <v>15358.45</v>
      </c>
      <c r="G10" s="275">
        <v>15322.150000000001</v>
      </c>
      <c r="H10" s="275">
        <v>15471.95</v>
      </c>
      <c r="I10" s="275">
        <v>15508.25</v>
      </c>
      <c r="J10" s="275">
        <v>15546.85</v>
      </c>
      <c r="K10" s="274">
        <v>15469.65</v>
      </c>
      <c r="L10" s="274">
        <v>15394.75</v>
      </c>
      <c r="M10" s="279"/>
    </row>
    <row r="11" spans="1:15">
      <c r="A11" s="273">
        <v>2</v>
      </c>
      <c r="B11" s="254" t="s">
        <v>216</v>
      </c>
      <c r="C11" s="276">
        <v>35141.449999999997</v>
      </c>
      <c r="D11" s="256">
        <v>35185.1</v>
      </c>
      <c r="E11" s="256">
        <v>34933.549999999996</v>
      </c>
      <c r="F11" s="256">
        <v>34725.649999999994</v>
      </c>
      <c r="G11" s="256">
        <v>34474.099999999991</v>
      </c>
      <c r="H11" s="256">
        <v>35393</v>
      </c>
      <c r="I11" s="256">
        <v>35644.550000000003</v>
      </c>
      <c r="J11" s="256">
        <v>35852.450000000004</v>
      </c>
      <c r="K11" s="276">
        <v>35436.65</v>
      </c>
      <c r="L11" s="276">
        <v>34977.199999999997</v>
      </c>
      <c r="M11" s="279"/>
    </row>
    <row r="12" spans="1:15">
      <c r="A12" s="273">
        <v>3</v>
      </c>
      <c r="B12" s="262" t="s">
        <v>217</v>
      </c>
      <c r="C12" s="276">
        <v>1943.05</v>
      </c>
      <c r="D12" s="256">
        <v>1952.6500000000003</v>
      </c>
      <c r="E12" s="256">
        <v>1929.8000000000006</v>
      </c>
      <c r="F12" s="256">
        <v>1916.5500000000004</v>
      </c>
      <c r="G12" s="256">
        <v>1893.7000000000007</v>
      </c>
      <c r="H12" s="256">
        <v>1965.9000000000005</v>
      </c>
      <c r="I12" s="256">
        <v>1988.7500000000005</v>
      </c>
      <c r="J12" s="256">
        <v>2002.0000000000005</v>
      </c>
      <c r="K12" s="276">
        <v>1975.5</v>
      </c>
      <c r="L12" s="276">
        <v>1939.4</v>
      </c>
      <c r="M12" s="279"/>
    </row>
    <row r="13" spans="1:15">
      <c r="A13" s="273">
        <v>4</v>
      </c>
      <c r="B13" s="254" t="s">
        <v>218</v>
      </c>
      <c r="C13" s="276">
        <v>4280.6499999999996</v>
      </c>
      <c r="D13" s="256">
        <v>4274.416666666667</v>
      </c>
      <c r="E13" s="256">
        <v>4251.9833333333336</v>
      </c>
      <c r="F13" s="256">
        <v>4223.3166666666666</v>
      </c>
      <c r="G13" s="256">
        <v>4200.8833333333332</v>
      </c>
      <c r="H13" s="256">
        <v>4303.0833333333339</v>
      </c>
      <c r="I13" s="256">
        <v>4325.5166666666664</v>
      </c>
      <c r="J13" s="256">
        <v>4354.1833333333343</v>
      </c>
      <c r="K13" s="276">
        <v>4296.8500000000004</v>
      </c>
      <c r="L13" s="276">
        <v>4245.75</v>
      </c>
      <c r="M13" s="279"/>
    </row>
    <row r="14" spans="1:15">
      <c r="A14" s="273">
        <v>5</v>
      </c>
      <c r="B14" s="254" t="s">
        <v>219</v>
      </c>
      <c r="C14" s="276">
        <v>27122.799999999999</v>
      </c>
      <c r="D14" s="256">
        <v>27147.8</v>
      </c>
      <c r="E14" s="256">
        <v>27016.899999999998</v>
      </c>
      <c r="F14" s="256">
        <v>26911</v>
      </c>
      <c r="G14" s="256">
        <v>26780.1</v>
      </c>
      <c r="H14" s="256">
        <v>27253.699999999997</v>
      </c>
      <c r="I14" s="256">
        <v>27384.6</v>
      </c>
      <c r="J14" s="256">
        <v>27490.499999999996</v>
      </c>
      <c r="K14" s="276">
        <v>27278.7</v>
      </c>
      <c r="L14" s="276">
        <v>27041.9</v>
      </c>
      <c r="M14" s="279"/>
    </row>
    <row r="15" spans="1:15">
      <c r="A15" s="273">
        <v>6</v>
      </c>
      <c r="B15" s="254" t="s">
        <v>220</v>
      </c>
      <c r="C15" s="276">
        <v>3484.7</v>
      </c>
      <c r="D15" s="256">
        <v>3498.7999999999997</v>
      </c>
      <c r="E15" s="256">
        <v>3464.0499999999993</v>
      </c>
      <c r="F15" s="256">
        <v>3443.3999999999996</v>
      </c>
      <c r="G15" s="256">
        <v>3408.6499999999992</v>
      </c>
      <c r="H15" s="256">
        <v>3519.4499999999994</v>
      </c>
      <c r="I15" s="256">
        <v>3554.2000000000003</v>
      </c>
      <c r="J15" s="256">
        <v>3574.8499999999995</v>
      </c>
      <c r="K15" s="276">
        <v>3533.55</v>
      </c>
      <c r="L15" s="276">
        <v>3478.15</v>
      </c>
      <c r="M15" s="279"/>
    </row>
    <row r="16" spans="1:15">
      <c r="A16" s="273">
        <v>7</v>
      </c>
      <c r="B16" s="254" t="s">
        <v>221</v>
      </c>
      <c r="C16" s="276">
        <v>7200</v>
      </c>
      <c r="D16" s="256">
        <v>7204.1833333333334</v>
      </c>
      <c r="E16" s="256">
        <v>7175.8166666666666</v>
      </c>
      <c r="F16" s="256">
        <v>7151.6333333333332</v>
      </c>
      <c r="G16" s="256">
        <v>7123.2666666666664</v>
      </c>
      <c r="H16" s="256">
        <v>7228.3666666666668</v>
      </c>
      <c r="I16" s="256">
        <v>7256.7333333333336</v>
      </c>
      <c r="J16" s="256">
        <v>7280.916666666667</v>
      </c>
      <c r="K16" s="276">
        <v>7232.55</v>
      </c>
      <c r="L16" s="276">
        <v>7180</v>
      </c>
      <c r="M16" s="279"/>
    </row>
    <row r="17" spans="1:13">
      <c r="A17" s="273">
        <v>8</v>
      </c>
      <c r="B17" s="254" t="s">
        <v>38</v>
      </c>
      <c r="C17" s="254">
        <v>1985.45</v>
      </c>
      <c r="D17" s="256">
        <v>1990.0166666666667</v>
      </c>
      <c r="E17" s="256">
        <v>1970.4333333333334</v>
      </c>
      <c r="F17" s="256">
        <v>1955.4166666666667</v>
      </c>
      <c r="G17" s="256">
        <v>1935.8333333333335</v>
      </c>
      <c r="H17" s="256">
        <v>2005.0333333333333</v>
      </c>
      <c r="I17" s="256">
        <v>2024.6166666666668</v>
      </c>
      <c r="J17" s="256">
        <v>2039.6333333333332</v>
      </c>
      <c r="K17" s="254">
        <v>2009.6</v>
      </c>
      <c r="L17" s="254">
        <v>1975</v>
      </c>
      <c r="M17" s="254">
        <v>4.1570200000000002</v>
      </c>
    </row>
    <row r="18" spans="1:13">
      <c r="A18" s="273">
        <v>9</v>
      </c>
      <c r="B18" s="254" t="s">
        <v>222</v>
      </c>
      <c r="C18" s="254">
        <v>995.45</v>
      </c>
      <c r="D18" s="256">
        <v>995.15</v>
      </c>
      <c r="E18" s="256">
        <v>982.3</v>
      </c>
      <c r="F18" s="256">
        <v>969.15</v>
      </c>
      <c r="G18" s="256">
        <v>956.3</v>
      </c>
      <c r="H18" s="256">
        <v>1008.3</v>
      </c>
      <c r="I18" s="256">
        <v>1021.1500000000001</v>
      </c>
      <c r="J18" s="256">
        <v>1034.3</v>
      </c>
      <c r="K18" s="254">
        <v>1008</v>
      </c>
      <c r="L18" s="254">
        <v>982</v>
      </c>
      <c r="M18" s="254">
        <v>20.18038</v>
      </c>
    </row>
    <row r="19" spans="1:13">
      <c r="A19" s="273">
        <v>10</v>
      </c>
      <c r="B19" s="254" t="s">
        <v>735</v>
      </c>
      <c r="C19" s="255">
        <v>1660.85</v>
      </c>
      <c r="D19" s="256">
        <v>1668.4333333333334</v>
      </c>
      <c r="E19" s="256">
        <v>1647.9666666666667</v>
      </c>
      <c r="F19" s="256">
        <v>1635.0833333333333</v>
      </c>
      <c r="G19" s="256">
        <v>1614.6166666666666</v>
      </c>
      <c r="H19" s="256">
        <v>1681.3166666666668</v>
      </c>
      <c r="I19" s="256">
        <v>1701.7833333333335</v>
      </c>
      <c r="J19" s="256">
        <v>1714.666666666667</v>
      </c>
      <c r="K19" s="254">
        <v>1688.9</v>
      </c>
      <c r="L19" s="254">
        <v>1655.55</v>
      </c>
      <c r="M19" s="254">
        <v>4.64086</v>
      </c>
    </row>
    <row r="20" spans="1:13">
      <c r="A20" s="273">
        <v>11</v>
      </c>
      <c r="B20" s="254" t="s">
        <v>288</v>
      </c>
      <c r="C20" s="254">
        <v>16102.3</v>
      </c>
      <c r="D20" s="256">
        <v>16049.700000000003</v>
      </c>
      <c r="E20" s="256">
        <v>15927.550000000005</v>
      </c>
      <c r="F20" s="256">
        <v>15752.800000000003</v>
      </c>
      <c r="G20" s="256">
        <v>15630.650000000005</v>
      </c>
      <c r="H20" s="256">
        <v>16224.450000000004</v>
      </c>
      <c r="I20" s="256">
        <v>16346.600000000002</v>
      </c>
      <c r="J20" s="256">
        <v>16521.350000000006</v>
      </c>
      <c r="K20" s="254">
        <v>16171.85</v>
      </c>
      <c r="L20" s="254">
        <v>15874.95</v>
      </c>
      <c r="M20" s="254">
        <v>0.29671999999999998</v>
      </c>
    </row>
    <row r="21" spans="1:13">
      <c r="A21" s="273">
        <v>12</v>
      </c>
      <c r="B21" s="254" t="s">
        <v>40</v>
      </c>
      <c r="C21" s="254">
        <v>1302.5999999999999</v>
      </c>
      <c r="D21" s="256">
        <v>1310.3500000000001</v>
      </c>
      <c r="E21" s="256">
        <v>1290.2500000000002</v>
      </c>
      <c r="F21" s="256">
        <v>1277.9000000000001</v>
      </c>
      <c r="G21" s="256">
        <v>1257.8000000000002</v>
      </c>
      <c r="H21" s="256">
        <v>1322.7000000000003</v>
      </c>
      <c r="I21" s="256">
        <v>1342.8000000000002</v>
      </c>
      <c r="J21" s="256">
        <v>1355.1500000000003</v>
      </c>
      <c r="K21" s="254">
        <v>1330.45</v>
      </c>
      <c r="L21" s="254">
        <v>1298</v>
      </c>
      <c r="M21" s="254">
        <v>29.795850000000002</v>
      </c>
    </row>
    <row r="22" spans="1:13">
      <c r="A22" s="273">
        <v>13</v>
      </c>
      <c r="B22" s="254" t="s">
        <v>289</v>
      </c>
      <c r="C22" s="254">
        <v>1238.95</v>
      </c>
      <c r="D22" s="256">
        <v>1254.3166666666666</v>
      </c>
      <c r="E22" s="256">
        <v>1219.6333333333332</v>
      </c>
      <c r="F22" s="256">
        <v>1200.3166666666666</v>
      </c>
      <c r="G22" s="256">
        <v>1165.6333333333332</v>
      </c>
      <c r="H22" s="256">
        <v>1273.6333333333332</v>
      </c>
      <c r="I22" s="256">
        <v>1308.3166666666666</v>
      </c>
      <c r="J22" s="256">
        <v>1327.6333333333332</v>
      </c>
      <c r="K22" s="254">
        <v>1289</v>
      </c>
      <c r="L22" s="254">
        <v>1235</v>
      </c>
      <c r="M22" s="254">
        <v>7.4722400000000002</v>
      </c>
    </row>
    <row r="23" spans="1:13">
      <c r="A23" s="273">
        <v>14</v>
      </c>
      <c r="B23" s="254" t="s">
        <v>41</v>
      </c>
      <c r="C23" s="254">
        <v>776.15</v>
      </c>
      <c r="D23" s="256">
        <v>771.68333333333339</v>
      </c>
      <c r="E23" s="256">
        <v>758.46666666666681</v>
      </c>
      <c r="F23" s="256">
        <v>740.78333333333342</v>
      </c>
      <c r="G23" s="256">
        <v>727.56666666666683</v>
      </c>
      <c r="H23" s="256">
        <v>789.36666666666679</v>
      </c>
      <c r="I23" s="256">
        <v>802.58333333333348</v>
      </c>
      <c r="J23" s="256">
        <v>820.26666666666677</v>
      </c>
      <c r="K23" s="254">
        <v>784.9</v>
      </c>
      <c r="L23" s="254">
        <v>754</v>
      </c>
      <c r="M23" s="254">
        <v>136.23564999999999</v>
      </c>
    </row>
    <row r="24" spans="1:13">
      <c r="A24" s="273">
        <v>15</v>
      </c>
      <c r="B24" s="254" t="s">
        <v>828</v>
      </c>
      <c r="C24" s="254">
        <v>1341.7</v>
      </c>
      <c r="D24" s="256">
        <v>1335.4833333333333</v>
      </c>
      <c r="E24" s="256">
        <v>1321.9166666666667</v>
      </c>
      <c r="F24" s="256">
        <v>1302.1333333333334</v>
      </c>
      <c r="G24" s="256">
        <v>1288.5666666666668</v>
      </c>
      <c r="H24" s="256">
        <v>1355.2666666666667</v>
      </c>
      <c r="I24" s="256">
        <v>1368.8333333333333</v>
      </c>
      <c r="J24" s="256">
        <v>1388.6166666666666</v>
      </c>
      <c r="K24" s="254">
        <v>1349.05</v>
      </c>
      <c r="L24" s="254">
        <v>1315.7</v>
      </c>
      <c r="M24" s="254">
        <v>8.1270500000000006</v>
      </c>
    </row>
    <row r="25" spans="1:13">
      <c r="A25" s="273">
        <v>16</v>
      </c>
      <c r="B25" s="254" t="s">
        <v>290</v>
      </c>
      <c r="C25" s="254">
        <v>1444.9</v>
      </c>
      <c r="D25" s="256">
        <v>1442.7</v>
      </c>
      <c r="E25" s="256">
        <v>1415.45</v>
      </c>
      <c r="F25" s="256">
        <v>1386</v>
      </c>
      <c r="G25" s="256">
        <v>1358.75</v>
      </c>
      <c r="H25" s="256">
        <v>1472.15</v>
      </c>
      <c r="I25" s="256">
        <v>1499.4</v>
      </c>
      <c r="J25" s="256">
        <v>1528.8500000000001</v>
      </c>
      <c r="K25" s="254">
        <v>1469.95</v>
      </c>
      <c r="L25" s="254">
        <v>1413.25</v>
      </c>
      <c r="M25" s="254">
        <v>8.22133</v>
      </c>
    </row>
    <row r="26" spans="1:13">
      <c r="A26" s="273">
        <v>17</v>
      </c>
      <c r="B26" s="254" t="s">
        <v>223</v>
      </c>
      <c r="C26" s="254">
        <v>123.35</v>
      </c>
      <c r="D26" s="256">
        <v>124</v>
      </c>
      <c r="E26" s="256">
        <v>122.35</v>
      </c>
      <c r="F26" s="256">
        <v>121.35</v>
      </c>
      <c r="G26" s="256">
        <v>119.69999999999999</v>
      </c>
      <c r="H26" s="256">
        <v>125</v>
      </c>
      <c r="I26" s="256">
        <v>126.65</v>
      </c>
      <c r="J26" s="256">
        <v>127.65</v>
      </c>
      <c r="K26" s="254">
        <v>125.65</v>
      </c>
      <c r="L26" s="254">
        <v>123</v>
      </c>
      <c r="M26" s="254">
        <v>21.78106</v>
      </c>
    </row>
    <row r="27" spans="1:13">
      <c r="A27" s="273">
        <v>18</v>
      </c>
      <c r="B27" s="254" t="s">
        <v>224</v>
      </c>
      <c r="C27" s="254">
        <v>191.05</v>
      </c>
      <c r="D27" s="256">
        <v>190.35000000000002</v>
      </c>
      <c r="E27" s="256">
        <v>185.80000000000004</v>
      </c>
      <c r="F27" s="256">
        <v>180.55</v>
      </c>
      <c r="G27" s="256">
        <v>176.00000000000003</v>
      </c>
      <c r="H27" s="256">
        <v>195.60000000000005</v>
      </c>
      <c r="I27" s="256">
        <v>200.15</v>
      </c>
      <c r="J27" s="256">
        <v>205.40000000000006</v>
      </c>
      <c r="K27" s="254">
        <v>194.9</v>
      </c>
      <c r="L27" s="254">
        <v>185.1</v>
      </c>
      <c r="M27" s="254">
        <v>49.484090000000002</v>
      </c>
    </row>
    <row r="28" spans="1:13">
      <c r="A28" s="273">
        <v>19</v>
      </c>
      <c r="B28" s="254" t="s">
        <v>225</v>
      </c>
      <c r="C28" s="254">
        <v>1969.3</v>
      </c>
      <c r="D28" s="256">
        <v>1976.8999999999999</v>
      </c>
      <c r="E28" s="256">
        <v>1948.4999999999998</v>
      </c>
      <c r="F28" s="256">
        <v>1927.6999999999998</v>
      </c>
      <c r="G28" s="256">
        <v>1899.2999999999997</v>
      </c>
      <c r="H28" s="256">
        <v>1997.6999999999998</v>
      </c>
      <c r="I28" s="256">
        <v>2026.1</v>
      </c>
      <c r="J28" s="256">
        <v>2046.8999999999999</v>
      </c>
      <c r="K28" s="254">
        <v>2005.3</v>
      </c>
      <c r="L28" s="254">
        <v>1956.1</v>
      </c>
      <c r="M28" s="254">
        <v>0.30235000000000001</v>
      </c>
    </row>
    <row r="29" spans="1:13">
      <c r="A29" s="273">
        <v>20</v>
      </c>
      <c r="B29" s="254" t="s">
        <v>294</v>
      </c>
      <c r="C29" s="254">
        <v>941.9</v>
      </c>
      <c r="D29" s="256">
        <v>946.51666666666677</v>
      </c>
      <c r="E29" s="256">
        <v>936.38333333333355</v>
      </c>
      <c r="F29" s="256">
        <v>930.86666666666679</v>
      </c>
      <c r="G29" s="256">
        <v>920.73333333333358</v>
      </c>
      <c r="H29" s="256">
        <v>952.03333333333353</v>
      </c>
      <c r="I29" s="256">
        <v>962.16666666666674</v>
      </c>
      <c r="J29" s="256">
        <v>967.68333333333351</v>
      </c>
      <c r="K29" s="254">
        <v>956.65</v>
      </c>
      <c r="L29" s="254">
        <v>941</v>
      </c>
      <c r="M29" s="254">
        <v>1.7148300000000001</v>
      </c>
    </row>
    <row r="30" spans="1:13">
      <c r="A30" s="273">
        <v>21</v>
      </c>
      <c r="B30" s="254" t="s">
        <v>226</v>
      </c>
      <c r="C30" s="254">
        <v>2957.3</v>
      </c>
      <c r="D30" s="256">
        <v>2942</v>
      </c>
      <c r="E30" s="256">
        <v>2916.2</v>
      </c>
      <c r="F30" s="256">
        <v>2875.1</v>
      </c>
      <c r="G30" s="256">
        <v>2849.2999999999997</v>
      </c>
      <c r="H30" s="256">
        <v>2983.1</v>
      </c>
      <c r="I30" s="256">
        <v>3008.9</v>
      </c>
      <c r="J30" s="256">
        <v>3050</v>
      </c>
      <c r="K30" s="254">
        <v>2967.8</v>
      </c>
      <c r="L30" s="254">
        <v>2900.9</v>
      </c>
      <c r="M30" s="254">
        <v>1.5576000000000001</v>
      </c>
    </row>
    <row r="31" spans="1:13">
      <c r="A31" s="273">
        <v>22</v>
      </c>
      <c r="B31" s="254" t="s">
        <v>44</v>
      </c>
      <c r="C31" s="254">
        <v>743.75</v>
      </c>
      <c r="D31" s="256">
        <v>741.08333333333337</v>
      </c>
      <c r="E31" s="256">
        <v>736.66666666666674</v>
      </c>
      <c r="F31" s="256">
        <v>729.58333333333337</v>
      </c>
      <c r="G31" s="256">
        <v>725.16666666666674</v>
      </c>
      <c r="H31" s="256">
        <v>748.16666666666674</v>
      </c>
      <c r="I31" s="256">
        <v>752.58333333333348</v>
      </c>
      <c r="J31" s="256">
        <v>759.66666666666674</v>
      </c>
      <c r="K31" s="254">
        <v>745.5</v>
      </c>
      <c r="L31" s="254">
        <v>734</v>
      </c>
      <c r="M31" s="254">
        <v>18.96097</v>
      </c>
    </row>
    <row r="32" spans="1:13">
      <c r="A32" s="273">
        <v>23</v>
      </c>
      <c r="B32" s="254" t="s">
        <v>45</v>
      </c>
      <c r="C32" s="254">
        <v>325.64999999999998</v>
      </c>
      <c r="D32" s="256">
        <v>327.09999999999997</v>
      </c>
      <c r="E32" s="256">
        <v>322.79999999999995</v>
      </c>
      <c r="F32" s="256">
        <v>319.95</v>
      </c>
      <c r="G32" s="256">
        <v>315.64999999999998</v>
      </c>
      <c r="H32" s="256">
        <v>329.94999999999993</v>
      </c>
      <c r="I32" s="256">
        <v>334.25</v>
      </c>
      <c r="J32" s="256">
        <v>337.09999999999991</v>
      </c>
      <c r="K32" s="254">
        <v>331.4</v>
      </c>
      <c r="L32" s="254">
        <v>324.25</v>
      </c>
      <c r="M32" s="254">
        <v>26.48245</v>
      </c>
    </row>
    <row r="33" spans="1:13">
      <c r="A33" s="273">
        <v>24</v>
      </c>
      <c r="B33" s="254" t="s">
        <v>46</v>
      </c>
      <c r="C33" s="254">
        <v>3149.35</v>
      </c>
      <c r="D33" s="256">
        <v>3165.4500000000003</v>
      </c>
      <c r="E33" s="256">
        <v>3123.9000000000005</v>
      </c>
      <c r="F33" s="256">
        <v>3098.4500000000003</v>
      </c>
      <c r="G33" s="256">
        <v>3056.9000000000005</v>
      </c>
      <c r="H33" s="256">
        <v>3190.9000000000005</v>
      </c>
      <c r="I33" s="256">
        <v>3232.4500000000007</v>
      </c>
      <c r="J33" s="256">
        <v>3257.9000000000005</v>
      </c>
      <c r="K33" s="254">
        <v>3207</v>
      </c>
      <c r="L33" s="254">
        <v>3140</v>
      </c>
      <c r="M33" s="254">
        <v>5.5582900000000004</v>
      </c>
    </row>
    <row r="34" spans="1:13">
      <c r="A34" s="273">
        <v>25</v>
      </c>
      <c r="B34" s="254" t="s">
        <v>47</v>
      </c>
      <c r="C34" s="254">
        <v>223.6</v>
      </c>
      <c r="D34" s="256">
        <v>224.68333333333331</v>
      </c>
      <c r="E34" s="256">
        <v>220.66666666666663</v>
      </c>
      <c r="F34" s="256">
        <v>217.73333333333332</v>
      </c>
      <c r="G34" s="256">
        <v>213.71666666666664</v>
      </c>
      <c r="H34" s="256">
        <v>227.61666666666662</v>
      </c>
      <c r="I34" s="256">
        <v>231.63333333333333</v>
      </c>
      <c r="J34" s="256">
        <v>234.56666666666661</v>
      </c>
      <c r="K34" s="254">
        <v>228.7</v>
      </c>
      <c r="L34" s="254">
        <v>221.75</v>
      </c>
      <c r="M34" s="254">
        <v>55.261209999999998</v>
      </c>
    </row>
    <row r="35" spans="1:13">
      <c r="A35" s="273">
        <v>26</v>
      </c>
      <c r="B35" s="254" t="s">
        <v>48</v>
      </c>
      <c r="C35" s="254">
        <v>124.6</v>
      </c>
      <c r="D35" s="256">
        <v>125.25</v>
      </c>
      <c r="E35" s="256">
        <v>122.9</v>
      </c>
      <c r="F35" s="256">
        <v>121.2</v>
      </c>
      <c r="G35" s="256">
        <v>118.85000000000001</v>
      </c>
      <c r="H35" s="256">
        <v>126.95</v>
      </c>
      <c r="I35" s="256">
        <v>129.30000000000001</v>
      </c>
      <c r="J35" s="256">
        <v>131</v>
      </c>
      <c r="K35" s="254">
        <v>127.6</v>
      </c>
      <c r="L35" s="254">
        <v>123.55</v>
      </c>
      <c r="M35" s="254">
        <v>98.090909999999994</v>
      </c>
    </row>
    <row r="36" spans="1:13">
      <c r="A36" s="273">
        <v>27</v>
      </c>
      <c r="B36" s="254" t="s">
        <v>50</v>
      </c>
      <c r="C36" s="254">
        <v>2940.7</v>
      </c>
      <c r="D36" s="256">
        <v>2945.2166666666667</v>
      </c>
      <c r="E36" s="256">
        <v>2926.6333333333332</v>
      </c>
      <c r="F36" s="256">
        <v>2912.5666666666666</v>
      </c>
      <c r="G36" s="256">
        <v>2893.9833333333331</v>
      </c>
      <c r="H36" s="256">
        <v>2959.2833333333333</v>
      </c>
      <c r="I36" s="256">
        <v>2977.8666666666663</v>
      </c>
      <c r="J36" s="256">
        <v>2991.9333333333334</v>
      </c>
      <c r="K36" s="254">
        <v>2963.8</v>
      </c>
      <c r="L36" s="254">
        <v>2931.15</v>
      </c>
      <c r="M36" s="254">
        <v>7.1138300000000001</v>
      </c>
    </row>
    <row r="37" spans="1:13">
      <c r="A37" s="273">
        <v>28</v>
      </c>
      <c r="B37" s="254" t="s">
        <v>52</v>
      </c>
      <c r="C37" s="254">
        <v>1022.2</v>
      </c>
      <c r="D37" s="256">
        <v>1024.3</v>
      </c>
      <c r="E37" s="256">
        <v>1014.25</v>
      </c>
      <c r="F37" s="256">
        <v>1006.3000000000001</v>
      </c>
      <c r="G37" s="256">
        <v>996.25000000000011</v>
      </c>
      <c r="H37" s="256">
        <v>1032.25</v>
      </c>
      <c r="I37" s="256">
        <v>1042.2999999999997</v>
      </c>
      <c r="J37" s="256">
        <v>1050.2499999999998</v>
      </c>
      <c r="K37" s="254">
        <v>1034.3499999999999</v>
      </c>
      <c r="L37" s="254">
        <v>1016.35</v>
      </c>
      <c r="M37" s="254">
        <v>12.11293</v>
      </c>
    </row>
    <row r="38" spans="1:13">
      <c r="A38" s="273">
        <v>29</v>
      </c>
      <c r="B38" s="254" t="s">
        <v>227</v>
      </c>
      <c r="C38" s="254">
        <v>3022.1</v>
      </c>
      <c r="D38" s="256">
        <v>3042.5333333333333</v>
      </c>
      <c r="E38" s="256">
        <v>2979.5666666666666</v>
      </c>
      <c r="F38" s="256">
        <v>2937.0333333333333</v>
      </c>
      <c r="G38" s="256">
        <v>2874.0666666666666</v>
      </c>
      <c r="H38" s="256">
        <v>3085.0666666666666</v>
      </c>
      <c r="I38" s="256">
        <v>3148.0333333333328</v>
      </c>
      <c r="J38" s="256">
        <v>3190.5666666666666</v>
      </c>
      <c r="K38" s="254">
        <v>3105.5</v>
      </c>
      <c r="L38" s="254">
        <v>3000</v>
      </c>
      <c r="M38" s="254">
        <v>3.4590299999999998</v>
      </c>
    </row>
    <row r="39" spans="1:13">
      <c r="A39" s="273">
        <v>30</v>
      </c>
      <c r="B39" s="254" t="s">
        <v>54</v>
      </c>
      <c r="C39" s="254">
        <v>739.85</v>
      </c>
      <c r="D39" s="256">
        <v>746.01666666666677</v>
      </c>
      <c r="E39" s="256">
        <v>732.33333333333348</v>
      </c>
      <c r="F39" s="256">
        <v>724.81666666666672</v>
      </c>
      <c r="G39" s="256">
        <v>711.13333333333344</v>
      </c>
      <c r="H39" s="256">
        <v>753.53333333333353</v>
      </c>
      <c r="I39" s="256">
        <v>767.2166666666667</v>
      </c>
      <c r="J39" s="256">
        <v>774.73333333333358</v>
      </c>
      <c r="K39" s="254">
        <v>759.7</v>
      </c>
      <c r="L39" s="254">
        <v>738.5</v>
      </c>
      <c r="M39" s="254">
        <v>171.49691999999999</v>
      </c>
    </row>
    <row r="40" spans="1:13">
      <c r="A40" s="273">
        <v>31</v>
      </c>
      <c r="B40" s="254" t="s">
        <v>55</v>
      </c>
      <c r="C40" s="254">
        <v>4199.5</v>
      </c>
      <c r="D40" s="256">
        <v>4214.3833333333332</v>
      </c>
      <c r="E40" s="256">
        <v>4172.7666666666664</v>
      </c>
      <c r="F40" s="256">
        <v>4146.0333333333328</v>
      </c>
      <c r="G40" s="256">
        <v>4104.4166666666661</v>
      </c>
      <c r="H40" s="256">
        <v>4241.1166666666668</v>
      </c>
      <c r="I40" s="256">
        <v>4282.7333333333336</v>
      </c>
      <c r="J40" s="256">
        <v>4309.4666666666672</v>
      </c>
      <c r="K40" s="254">
        <v>4256</v>
      </c>
      <c r="L40" s="254">
        <v>4187.6499999999996</v>
      </c>
      <c r="M40" s="254">
        <v>2.8552</v>
      </c>
    </row>
    <row r="41" spans="1:13">
      <c r="A41" s="273">
        <v>32</v>
      </c>
      <c r="B41" s="254" t="s">
        <v>58</v>
      </c>
      <c r="C41" s="254">
        <v>5610.75</v>
      </c>
      <c r="D41" s="256">
        <v>5650.95</v>
      </c>
      <c r="E41" s="256">
        <v>5551.9</v>
      </c>
      <c r="F41" s="256">
        <v>5493.05</v>
      </c>
      <c r="G41" s="256">
        <v>5394</v>
      </c>
      <c r="H41" s="256">
        <v>5709.7999999999993</v>
      </c>
      <c r="I41" s="256">
        <v>5808.85</v>
      </c>
      <c r="J41" s="256">
        <v>5867.6999999999989</v>
      </c>
      <c r="K41" s="254">
        <v>5750</v>
      </c>
      <c r="L41" s="254">
        <v>5592.1</v>
      </c>
      <c r="M41" s="254">
        <v>15.26375</v>
      </c>
    </row>
    <row r="42" spans="1:13">
      <c r="A42" s="273">
        <v>33</v>
      </c>
      <c r="B42" s="254" t="s">
        <v>57</v>
      </c>
      <c r="C42" s="254">
        <v>11713.2</v>
      </c>
      <c r="D42" s="256">
        <v>11806.050000000001</v>
      </c>
      <c r="E42" s="256">
        <v>11587.150000000001</v>
      </c>
      <c r="F42" s="256">
        <v>11461.1</v>
      </c>
      <c r="G42" s="256">
        <v>11242.2</v>
      </c>
      <c r="H42" s="256">
        <v>11932.100000000002</v>
      </c>
      <c r="I42" s="256">
        <v>12151</v>
      </c>
      <c r="J42" s="256">
        <v>12277.050000000003</v>
      </c>
      <c r="K42" s="254">
        <v>12024.95</v>
      </c>
      <c r="L42" s="254">
        <v>11680</v>
      </c>
      <c r="M42" s="254">
        <v>2.6331500000000001</v>
      </c>
    </row>
    <row r="43" spans="1:13">
      <c r="A43" s="273">
        <v>34</v>
      </c>
      <c r="B43" s="254" t="s">
        <v>228</v>
      </c>
      <c r="C43" s="254">
        <v>3513.15</v>
      </c>
      <c r="D43" s="256">
        <v>3544.5</v>
      </c>
      <c r="E43" s="256">
        <v>3470.65</v>
      </c>
      <c r="F43" s="256">
        <v>3428.15</v>
      </c>
      <c r="G43" s="256">
        <v>3354.3</v>
      </c>
      <c r="H43" s="256">
        <v>3587</v>
      </c>
      <c r="I43" s="256">
        <v>3660.8500000000004</v>
      </c>
      <c r="J43" s="256">
        <v>3703.35</v>
      </c>
      <c r="K43" s="254">
        <v>3618.35</v>
      </c>
      <c r="L43" s="254">
        <v>3502</v>
      </c>
      <c r="M43" s="254">
        <v>0.39429999999999998</v>
      </c>
    </row>
    <row r="44" spans="1:13">
      <c r="A44" s="273">
        <v>35</v>
      </c>
      <c r="B44" s="254" t="s">
        <v>59</v>
      </c>
      <c r="C44" s="254">
        <v>2190.85</v>
      </c>
      <c r="D44" s="256">
        <v>2186.6333333333337</v>
      </c>
      <c r="E44" s="256">
        <v>2163.2666666666673</v>
      </c>
      <c r="F44" s="256">
        <v>2135.6833333333338</v>
      </c>
      <c r="G44" s="256">
        <v>2112.3166666666675</v>
      </c>
      <c r="H44" s="256">
        <v>2214.2166666666672</v>
      </c>
      <c r="I44" s="256">
        <v>2237.583333333333</v>
      </c>
      <c r="J44" s="256">
        <v>2265.166666666667</v>
      </c>
      <c r="K44" s="254">
        <v>2210</v>
      </c>
      <c r="L44" s="254">
        <v>2159.0500000000002</v>
      </c>
      <c r="M44" s="254">
        <v>2.9697200000000001</v>
      </c>
    </row>
    <row r="45" spans="1:13">
      <c r="A45" s="273">
        <v>36</v>
      </c>
      <c r="B45" s="254" t="s">
        <v>229</v>
      </c>
      <c r="C45" s="254">
        <v>303.5</v>
      </c>
      <c r="D45" s="256">
        <v>301.95</v>
      </c>
      <c r="E45" s="256">
        <v>297.2</v>
      </c>
      <c r="F45" s="256">
        <v>290.89999999999998</v>
      </c>
      <c r="G45" s="256">
        <v>286.14999999999998</v>
      </c>
      <c r="H45" s="256">
        <v>308.25</v>
      </c>
      <c r="I45" s="256">
        <v>313</v>
      </c>
      <c r="J45" s="256">
        <v>319.3</v>
      </c>
      <c r="K45" s="254">
        <v>306.7</v>
      </c>
      <c r="L45" s="254">
        <v>295.64999999999998</v>
      </c>
      <c r="M45" s="254">
        <v>76.402540000000002</v>
      </c>
    </row>
    <row r="46" spans="1:13">
      <c r="A46" s="273">
        <v>37</v>
      </c>
      <c r="B46" s="254" t="s">
        <v>60</v>
      </c>
      <c r="C46" s="254">
        <v>83.85</v>
      </c>
      <c r="D46" s="256">
        <v>83.416666666666671</v>
      </c>
      <c r="E46" s="256">
        <v>82.233333333333348</v>
      </c>
      <c r="F46" s="256">
        <v>80.616666666666674</v>
      </c>
      <c r="G46" s="256">
        <v>79.433333333333351</v>
      </c>
      <c r="H46" s="256">
        <v>85.033333333333346</v>
      </c>
      <c r="I46" s="256">
        <v>86.216666666666654</v>
      </c>
      <c r="J46" s="256">
        <v>87.833333333333343</v>
      </c>
      <c r="K46" s="254">
        <v>84.6</v>
      </c>
      <c r="L46" s="254">
        <v>81.8</v>
      </c>
      <c r="M46" s="254">
        <v>933.11026000000004</v>
      </c>
    </row>
    <row r="47" spans="1:13">
      <c r="A47" s="273">
        <v>38</v>
      </c>
      <c r="B47" s="254" t="s">
        <v>61</v>
      </c>
      <c r="C47" s="254">
        <v>77.55</v>
      </c>
      <c r="D47" s="256">
        <v>77.983333333333334</v>
      </c>
      <c r="E47" s="256">
        <v>76.516666666666666</v>
      </c>
      <c r="F47" s="256">
        <v>75.483333333333334</v>
      </c>
      <c r="G47" s="256">
        <v>74.016666666666666</v>
      </c>
      <c r="H47" s="256">
        <v>79.016666666666666</v>
      </c>
      <c r="I47" s="256">
        <v>80.483333333333334</v>
      </c>
      <c r="J47" s="256">
        <v>81.516666666666666</v>
      </c>
      <c r="K47" s="254">
        <v>79.45</v>
      </c>
      <c r="L47" s="254">
        <v>76.95</v>
      </c>
      <c r="M47" s="254">
        <v>91.150660000000002</v>
      </c>
    </row>
    <row r="48" spans="1:13">
      <c r="A48" s="273">
        <v>39</v>
      </c>
      <c r="B48" s="254" t="s">
        <v>62</v>
      </c>
      <c r="C48" s="254">
        <v>1545.1</v>
      </c>
      <c r="D48" s="256">
        <v>1545.0666666666666</v>
      </c>
      <c r="E48" s="256">
        <v>1536.1333333333332</v>
      </c>
      <c r="F48" s="256">
        <v>1527.1666666666665</v>
      </c>
      <c r="G48" s="256">
        <v>1518.2333333333331</v>
      </c>
      <c r="H48" s="256">
        <v>1554.0333333333333</v>
      </c>
      <c r="I48" s="256">
        <v>1562.9666666666667</v>
      </c>
      <c r="J48" s="256">
        <v>1571.9333333333334</v>
      </c>
      <c r="K48" s="254">
        <v>1554</v>
      </c>
      <c r="L48" s="254">
        <v>1536.1</v>
      </c>
      <c r="M48" s="254">
        <v>2.7012900000000002</v>
      </c>
    </row>
    <row r="49" spans="1:13">
      <c r="A49" s="273">
        <v>40</v>
      </c>
      <c r="B49" s="254" t="s">
        <v>65</v>
      </c>
      <c r="C49" s="254">
        <v>802.25</v>
      </c>
      <c r="D49" s="256">
        <v>804.33333333333337</v>
      </c>
      <c r="E49" s="256">
        <v>795.2166666666667</v>
      </c>
      <c r="F49" s="256">
        <v>788.18333333333328</v>
      </c>
      <c r="G49" s="256">
        <v>779.06666666666661</v>
      </c>
      <c r="H49" s="256">
        <v>811.36666666666679</v>
      </c>
      <c r="I49" s="256">
        <v>820.48333333333335</v>
      </c>
      <c r="J49" s="256">
        <v>827.51666666666688</v>
      </c>
      <c r="K49" s="254">
        <v>813.45</v>
      </c>
      <c r="L49" s="254">
        <v>797.3</v>
      </c>
      <c r="M49" s="254">
        <v>14.80546</v>
      </c>
    </row>
    <row r="50" spans="1:13">
      <c r="A50" s="273">
        <v>41</v>
      </c>
      <c r="B50" s="254" t="s">
        <v>64</v>
      </c>
      <c r="C50" s="254">
        <v>144.85</v>
      </c>
      <c r="D50" s="256">
        <v>146.28333333333333</v>
      </c>
      <c r="E50" s="256">
        <v>142.96666666666667</v>
      </c>
      <c r="F50" s="256">
        <v>141.08333333333334</v>
      </c>
      <c r="G50" s="256">
        <v>137.76666666666668</v>
      </c>
      <c r="H50" s="256">
        <v>148.16666666666666</v>
      </c>
      <c r="I50" s="256">
        <v>151.48333333333332</v>
      </c>
      <c r="J50" s="256">
        <v>153.36666666666665</v>
      </c>
      <c r="K50" s="254">
        <v>149.6</v>
      </c>
      <c r="L50" s="254">
        <v>144.4</v>
      </c>
      <c r="M50" s="254">
        <v>148.75104999999999</v>
      </c>
    </row>
    <row r="51" spans="1:13">
      <c r="A51" s="273">
        <v>42</v>
      </c>
      <c r="B51" s="254" t="s">
        <v>66</v>
      </c>
      <c r="C51" s="254">
        <v>677.55</v>
      </c>
      <c r="D51" s="256">
        <v>682.16666666666663</v>
      </c>
      <c r="E51" s="256">
        <v>669.48333333333323</v>
      </c>
      <c r="F51" s="256">
        <v>661.41666666666663</v>
      </c>
      <c r="G51" s="256">
        <v>648.73333333333323</v>
      </c>
      <c r="H51" s="256">
        <v>690.23333333333323</v>
      </c>
      <c r="I51" s="256">
        <v>702.91666666666663</v>
      </c>
      <c r="J51" s="256">
        <v>710.98333333333323</v>
      </c>
      <c r="K51" s="254">
        <v>694.85</v>
      </c>
      <c r="L51" s="254">
        <v>674.1</v>
      </c>
      <c r="M51" s="254">
        <v>41.094009999999997</v>
      </c>
    </row>
    <row r="52" spans="1:13">
      <c r="A52" s="273">
        <v>43</v>
      </c>
      <c r="B52" s="254" t="s">
        <v>69</v>
      </c>
      <c r="C52" s="254">
        <v>71.900000000000006</v>
      </c>
      <c r="D52" s="256">
        <v>72.666666666666671</v>
      </c>
      <c r="E52" s="256">
        <v>70.783333333333346</v>
      </c>
      <c r="F52" s="256">
        <v>69.666666666666671</v>
      </c>
      <c r="G52" s="256">
        <v>67.783333333333346</v>
      </c>
      <c r="H52" s="256">
        <v>73.783333333333346</v>
      </c>
      <c r="I52" s="256">
        <v>75.666666666666671</v>
      </c>
      <c r="J52" s="256">
        <v>76.783333333333346</v>
      </c>
      <c r="K52" s="254">
        <v>74.55</v>
      </c>
      <c r="L52" s="254">
        <v>71.55</v>
      </c>
      <c r="M52" s="254">
        <v>518.57599000000005</v>
      </c>
    </row>
    <row r="53" spans="1:13">
      <c r="A53" s="273">
        <v>44</v>
      </c>
      <c r="B53" s="254" t="s">
        <v>73</v>
      </c>
      <c r="C53" s="254">
        <v>471.5</v>
      </c>
      <c r="D53" s="256">
        <v>473.3</v>
      </c>
      <c r="E53" s="256">
        <v>466.70000000000005</v>
      </c>
      <c r="F53" s="256">
        <v>461.90000000000003</v>
      </c>
      <c r="G53" s="256">
        <v>455.30000000000007</v>
      </c>
      <c r="H53" s="256">
        <v>478.1</v>
      </c>
      <c r="I53" s="256">
        <v>484.70000000000005</v>
      </c>
      <c r="J53" s="256">
        <v>489.5</v>
      </c>
      <c r="K53" s="254">
        <v>479.9</v>
      </c>
      <c r="L53" s="254">
        <v>468.5</v>
      </c>
      <c r="M53" s="254">
        <v>146.56852000000001</v>
      </c>
    </row>
    <row r="54" spans="1:13">
      <c r="A54" s="273">
        <v>45</v>
      </c>
      <c r="B54" s="254" t="s">
        <v>68</v>
      </c>
      <c r="C54" s="254">
        <v>523.6</v>
      </c>
      <c r="D54" s="256">
        <v>524.16666666666663</v>
      </c>
      <c r="E54" s="256">
        <v>519.83333333333326</v>
      </c>
      <c r="F54" s="256">
        <v>516.06666666666661</v>
      </c>
      <c r="G54" s="256">
        <v>511.73333333333323</v>
      </c>
      <c r="H54" s="256">
        <v>527.93333333333328</v>
      </c>
      <c r="I54" s="256">
        <v>532.26666666666654</v>
      </c>
      <c r="J54" s="256">
        <v>536.0333333333333</v>
      </c>
      <c r="K54" s="254">
        <v>528.5</v>
      </c>
      <c r="L54" s="254">
        <v>520.4</v>
      </c>
      <c r="M54" s="254">
        <v>100.6011</v>
      </c>
    </row>
    <row r="55" spans="1:13">
      <c r="A55" s="273">
        <v>46</v>
      </c>
      <c r="B55" s="254" t="s">
        <v>70</v>
      </c>
      <c r="C55" s="254">
        <v>382.15</v>
      </c>
      <c r="D55" s="256">
        <v>382.81666666666661</v>
      </c>
      <c r="E55" s="256">
        <v>379.43333333333322</v>
      </c>
      <c r="F55" s="256">
        <v>376.71666666666664</v>
      </c>
      <c r="G55" s="256">
        <v>373.33333333333326</v>
      </c>
      <c r="H55" s="256">
        <v>385.53333333333319</v>
      </c>
      <c r="I55" s="256">
        <v>388.91666666666663</v>
      </c>
      <c r="J55" s="256">
        <v>391.63333333333316</v>
      </c>
      <c r="K55" s="254">
        <v>386.2</v>
      </c>
      <c r="L55" s="254">
        <v>380.1</v>
      </c>
      <c r="M55" s="254">
        <v>22.689689999999999</v>
      </c>
    </row>
    <row r="56" spans="1:13">
      <c r="A56" s="273">
        <v>47</v>
      </c>
      <c r="B56" s="254" t="s">
        <v>230</v>
      </c>
      <c r="C56" s="254">
        <v>1284.1500000000001</v>
      </c>
      <c r="D56" s="256">
        <v>1300.05</v>
      </c>
      <c r="E56" s="256">
        <v>1260.0999999999999</v>
      </c>
      <c r="F56" s="256">
        <v>1236.05</v>
      </c>
      <c r="G56" s="256">
        <v>1196.0999999999999</v>
      </c>
      <c r="H56" s="256">
        <v>1324.1</v>
      </c>
      <c r="I56" s="256">
        <v>1364.0500000000002</v>
      </c>
      <c r="J56" s="256">
        <v>1388.1</v>
      </c>
      <c r="K56" s="254">
        <v>1340</v>
      </c>
      <c r="L56" s="254">
        <v>1276</v>
      </c>
      <c r="M56" s="254">
        <v>1.66689</v>
      </c>
    </row>
    <row r="57" spans="1:13">
      <c r="A57" s="273">
        <v>48</v>
      </c>
      <c r="B57" s="254" t="s">
        <v>71</v>
      </c>
      <c r="C57" s="254">
        <v>15104.45</v>
      </c>
      <c r="D57" s="256">
        <v>15099</v>
      </c>
      <c r="E57" s="256">
        <v>15008.1</v>
      </c>
      <c r="F57" s="256">
        <v>14911.75</v>
      </c>
      <c r="G57" s="256">
        <v>14820.85</v>
      </c>
      <c r="H57" s="256">
        <v>15195.35</v>
      </c>
      <c r="I57" s="256">
        <v>15286.250000000002</v>
      </c>
      <c r="J57" s="256">
        <v>15382.6</v>
      </c>
      <c r="K57" s="254">
        <v>15189.9</v>
      </c>
      <c r="L57" s="254">
        <v>15002.65</v>
      </c>
      <c r="M57" s="254">
        <v>0.20108999999999999</v>
      </c>
    </row>
    <row r="58" spans="1:13">
      <c r="A58" s="273">
        <v>49</v>
      </c>
      <c r="B58" s="254" t="s">
        <v>74</v>
      </c>
      <c r="C58" s="254">
        <v>3423.45</v>
      </c>
      <c r="D58" s="256">
        <v>3427.4833333333336</v>
      </c>
      <c r="E58" s="256">
        <v>3405.9666666666672</v>
      </c>
      <c r="F58" s="256">
        <v>3388.4833333333336</v>
      </c>
      <c r="G58" s="256">
        <v>3366.9666666666672</v>
      </c>
      <c r="H58" s="256">
        <v>3444.9666666666672</v>
      </c>
      <c r="I58" s="256">
        <v>3466.4833333333336</v>
      </c>
      <c r="J58" s="256">
        <v>3483.9666666666672</v>
      </c>
      <c r="K58" s="254">
        <v>3449</v>
      </c>
      <c r="L58" s="254">
        <v>3410</v>
      </c>
      <c r="M58" s="254">
        <v>2.4952899999999998</v>
      </c>
    </row>
    <row r="59" spans="1:13">
      <c r="A59" s="273">
        <v>50</v>
      </c>
      <c r="B59" s="254" t="s">
        <v>80</v>
      </c>
      <c r="C59" s="254">
        <v>667</v>
      </c>
      <c r="D59" s="256">
        <v>670.98333333333335</v>
      </c>
      <c r="E59" s="256">
        <v>661.06666666666672</v>
      </c>
      <c r="F59" s="256">
        <v>655.13333333333333</v>
      </c>
      <c r="G59" s="256">
        <v>645.2166666666667</v>
      </c>
      <c r="H59" s="256">
        <v>676.91666666666674</v>
      </c>
      <c r="I59" s="256">
        <v>686.83333333333326</v>
      </c>
      <c r="J59" s="256">
        <v>692.76666666666677</v>
      </c>
      <c r="K59" s="254">
        <v>680.9</v>
      </c>
      <c r="L59" s="254">
        <v>665.05</v>
      </c>
      <c r="M59" s="254">
        <v>2.30172</v>
      </c>
    </row>
    <row r="60" spans="1:13">
      <c r="A60" s="273">
        <v>51</v>
      </c>
      <c r="B60" s="254" t="s">
        <v>75</v>
      </c>
      <c r="C60" s="254">
        <v>621.29999999999995</v>
      </c>
      <c r="D60" s="256">
        <v>620.58333333333337</v>
      </c>
      <c r="E60" s="256">
        <v>613.2166666666667</v>
      </c>
      <c r="F60" s="256">
        <v>605.13333333333333</v>
      </c>
      <c r="G60" s="256">
        <v>597.76666666666665</v>
      </c>
      <c r="H60" s="256">
        <v>628.66666666666674</v>
      </c>
      <c r="I60" s="256">
        <v>636.0333333333333</v>
      </c>
      <c r="J60" s="256">
        <v>644.11666666666679</v>
      </c>
      <c r="K60" s="254">
        <v>627.95000000000005</v>
      </c>
      <c r="L60" s="254">
        <v>612.5</v>
      </c>
      <c r="M60" s="254">
        <v>64.380830000000003</v>
      </c>
    </row>
    <row r="61" spans="1:13">
      <c r="A61" s="273">
        <v>52</v>
      </c>
      <c r="B61" s="254" t="s">
        <v>76</v>
      </c>
      <c r="C61" s="254">
        <v>161.9</v>
      </c>
      <c r="D61" s="256">
        <v>159.86666666666667</v>
      </c>
      <c r="E61" s="256">
        <v>156.83333333333334</v>
      </c>
      <c r="F61" s="256">
        <v>151.76666666666668</v>
      </c>
      <c r="G61" s="256">
        <v>148.73333333333335</v>
      </c>
      <c r="H61" s="256">
        <v>164.93333333333334</v>
      </c>
      <c r="I61" s="256">
        <v>167.96666666666664</v>
      </c>
      <c r="J61" s="256">
        <v>173.03333333333333</v>
      </c>
      <c r="K61" s="254">
        <v>162.9</v>
      </c>
      <c r="L61" s="254">
        <v>154.80000000000001</v>
      </c>
      <c r="M61" s="254">
        <v>605.44143999999994</v>
      </c>
    </row>
    <row r="62" spans="1:13">
      <c r="A62" s="273">
        <v>53</v>
      </c>
      <c r="B62" s="254" t="s">
        <v>77</v>
      </c>
      <c r="C62" s="254">
        <v>134.65</v>
      </c>
      <c r="D62" s="256">
        <v>135.61666666666667</v>
      </c>
      <c r="E62" s="256">
        <v>133.13333333333335</v>
      </c>
      <c r="F62" s="256">
        <v>131.61666666666667</v>
      </c>
      <c r="G62" s="256">
        <v>129.13333333333335</v>
      </c>
      <c r="H62" s="256">
        <v>137.13333333333335</v>
      </c>
      <c r="I62" s="256">
        <v>139.6166666666667</v>
      </c>
      <c r="J62" s="256">
        <v>141.13333333333335</v>
      </c>
      <c r="K62" s="254">
        <v>138.1</v>
      </c>
      <c r="L62" s="254">
        <v>134.1</v>
      </c>
      <c r="M62" s="254">
        <v>15.52609</v>
      </c>
    </row>
    <row r="63" spans="1:13">
      <c r="A63" s="273">
        <v>54</v>
      </c>
      <c r="B63" s="254" t="s">
        <v>81</v>
      </c>
      <c r="C63" s="254">
        <v>544.04999999999995</v>
      </c>
      <c r="D63" s="256">
        <v>540.73333333333323</v>
      </c>
      <c r="E63" s="256">
        <v>534.46666666666647</v>
      </c>
      <c r="F63" s="256">
        <v>524.88333333333321</v>
      </c>
      <c r="G63" s="256">
        <v>518.61666666666645</v>
      </c>
      <c r="H63" s="256">
        <v>550.31666666666649</v>
      </c>
      <c r="I63" s="256">
        <v>556.58333333333314</v>
      </c>
      <c r="J63" s="256">
        <v>566.16666666666652</v>
      </c>
      <c r="K63" s="254">
        <v>547</v>
      </c>
      <c r="L63" s="254">
        <v>531.15</v>
      </c>
      <c r="M63" s="254">
        <v>34.014650000000003</v>
      </c>
    </row>
    <row r="64" spans="1:13">
      <c r="A64" s="273">
        <v>55</v>
      </c>
      <c r="B64" s="254" t="s">
        <v>82</v>
      </c>
      <c r="C64" s="254">
        <v>934.35</v>
      </c>
      <c r="D64" s="256">
        <v>937.56666666666661</v>
      </c>
      <c r="E64" s="256">
        <v>927.78333333333319</v>
      </c>
      <c r="F64" s="256">
        <v>921.21666666666658</v>
      </c>
      <c r="G64" s="256">
        <v>911.43333333333317</v>
      </c>
      <c r="H64" s="256">
        <v>944.13333333333321</v>
      </c>
      <c r="I64" s="256">
        <v>953.91666666666652</v>
      </c>
      <c r="J64" s="256">
        <v>960.48333333333323</v>
      </c>
      <c r="K64" s="254">
        <v>947.35</v>
      </c>
      <c r="L64" s="254">
        <v>931</v>
      </c>
      <c r="M64" s="254">
        <v>21.56991</v>
      </c>
    </row>
    <row r="65" spans="1:13">
      <c r="A65" s="273">
        <v>56</v>
      </c>
      <c r="B65" s="254" t="s">
        <v>231</v>
      </c>
      <c r="C65" s="254">
        <v>173.75</v>
      </c>
      <c r="D65" s="256">
        <v>173.79999999999998</v>
      </c>
      <c r="E65" s="256">
        <v>172.19999999999996</v>
      </c>
      <c r="F65" s="256">
        <v>170.64999999999998</v>
      </c>
      <c r="G65" s="256">
        <v>169.04999999999995</v>
      </c>
      <c r="H65" s="256">
        <v>175.34999999999997</v>
      </c>
      <c r="I65" s="256">
        <v>176.95</v>
      </c>
      <c r="J65" s="256">
        <v>178.49999999999997</v>
      </c>
      <c r="K65" s="254">
        <v>175.4</v>
      </c>
      <c r="L65" s="254">
        <v>172.25</v>
      </c>
      <c r="M65" s="254">
        <v>9.5038</v>
      </c>
    </row>
    <row r="66" spans="1:13">
      <c r="A66" s="273">
        <v>57</v>
      </c>
      <c r="B66" s="254" t="s">
        <v>83</v>
      </c>
      <c r="C66" s="254">
        <v>146.9</v>
      </c>
      <c r="D66" s="256">
        <v>146.81666666666669</v>
      </c>
      <c r="E66" s="256">
        <v>144.83333333333337</v>
      </c>
      <c r="F66" s="256">
        <v>142.76666666666668</v>
      </c>
      <c r="G66" s="256">
        <v>140.78333333333336</v>
      </c>
      <c r="H66" s="256">
        <v>148.88333333333338</v>
      </c>
      <c r="I66" s="256">
        <v>150.86666666666667</v>
      </c>
      <c r="J66" s="256">
        <v>152.93333333333339</v>
      </c>
      <c r="K66" s="254">
        <v>148.80000000000001</v>
      </c>
      <c r="L66" s="254">
        <v>144.75</v>
      </c>
      <c r="M66" s="254">
        <v>164.65504000000001</v>
      </c>
    </row>
    <row r="67" spans="1:13">
      <c r="A67" s="273">
        <v>58</v>
      </c>
      <c r="B67" s="254" t="s">
        <v>821</v>
      </c>
      <c r="C67" s="254">
        <v>3543.05</v>
      </c>
      <c r="D67" s="256">
        <v>3542.6833333333329</v>
      </c>
      <c r="E67" s="256">
        <v>3500.3666666666659</v>
      </c>
      <c r="F67" s="256">
        <v>3457.6833333333329</v>
      </c>
      <c r="G67" s="256">
        <v>3415.3666666666659</v>
      </c>
      <c r="H67" s="256">
        <v>3585.3666666666659</v>
      </c>
      <c r="I67" s="256">
        <v>3627.6833333333325</v>
      </c>
      <c r="J67" s="256">
        <v>3670.3666666666659</v>
      </c>
      <c r="K67" s="254">
        <v>3585</v>
      </c>
      <c r="L67" s="254">
        <v>3500</v>
      </c>
      <c r="M67" s="254">
        <v>6.4997800000000003</v>
      </c>
    </row>
    <row r="68" spans="1:13">
      <c r="A68" s="273">
        <v>59</v>
      </c>
      <c r="B68" s="254" t="s">
        <v>84</v>
      </c>
      <c r="C68" s="254">
        <v>1711.15</v>
      </c>
      <c r="D68" s="256">
        <v>1706.25</v>
      </c>
      <c r="E68" s="256">
        <v>1689.75</v>
      </c>
      <c r="F68" s="256">
        <v>1668.35</v>
      </c>
      <c r="G68" s="256">
        <v>1651.85</v>
      </c>
      <c r="H68" s="256">
        <v>1727.65</v>
      </c>
      <c r="I68" s="256">
        <v>1744.15</v>
      </c>
      <c r="J68" s="256">
        <v>1765.5500000000002</v>
      </c>
      <c r="K68" s="254">
        <v>1722.75</v>
      </c>
      <c r="L68" s="254">
        <v>1684.85</v>
      </c>
      <c r="M68" s="254">
        <v>7.7474800000000004</v>
      </c>
    </row>
    <row r="69" spans="1:13">
      <c r="A69" s="273">
        <v>60</v>
      </c>
      <c r="B69" s="254" t="s">
        <v>85</v>
      </c>
      <c r="C69" s="254">
        <v>667.65</v>
      </c>
      <c r="D69" s="256">
        <v>668.66666666666663</v>
      </c>
      <c r="E69" s="256">
        <v>660.7833333333333</v>
      </c>
      <c r="F69" s="256">
        <v>653.91666666666663</v>
      </c>
      <c r="G69" s="256">
        <v>646.0333333333333</v>
      </c>
      <c r="H69" s="256">
        <v>675.5333333333333</v>
      </c>
      <c r="I69" s="256">
        <v>683.41666666666674</v>
      </c>
      <c r="J69" s="256">
        <v>690.2833333333333</v>
      </c>
      <c r="K69" s="254">
        <v>676.55</v>
      </c>
      <c r="L69" s="254">
        <v>661.8</v>
      </c>
      <c r="M69" s="254">
        <v>37.14443</v>
      </c>
    </row>
    <row r="70" spans="1:13">
      <c r="A70" s="273">
        <v>61</v>
      </c>
      <c r="B70" s="254" t="s">
        <v>232</v>
      </c>
      <c r="C70" s="254">
        <v>811.05</v>
      </c>
      <c r="D70" s="256">
        <v>818.08333333333337</v>
      </c>
      <c r="E70" s="256">
        <v>801.9666666666667</v>
      </c>
      <c r="F70" s="256">
        <v>792.88333333333333</v>
      </c>
      <c r="G70" s="256">
        <v>776.76666666666665</v>
      </c>
      <c r="H70" s="256">
        <v>827.16666666666674</v>
      </c>
      <c r="I70" s="256">
        <v>843.2833333333333</v>
      </c>
      <c r="J70" s="256">
        <v>852.36666666666679</v>
      </c>
      <c r="K70" s="254">
        <v>834.2</v>
      </c>
      <c r="L70" s="254">
        <v>809</v>
      </c>
      <c r="M70" s="254">
        <v>2.9976799999999999</v>
      </c>
    </row>
    <row r="71" spans="1:13">
      <c r="A71" s="273">
        <v>62</v>
      </c>
      <c r="B71" s="254" t="s">
        <v>233</v>
      </c>
      <c r="C71" s="254">
        <v>394.05</v>
      </c>
      <c r="D71" s="256">
        <v>396.7</v>
      </c>
      <c r="E71" s="256">
        <v>389.4</v>
      </c>
      <c r="F71" s="256">
        <v>384.75</v>
      </c>
      <c r="G71" s="256">
        <v>377.45</v>
      </c>
      <c r="H71" s="256">
        <v>401.34999999999997</v>
      </c>
      <c r="I71" s="256">
        <v>408.65000000000003</v>
      </c>
      <c r="J71" s="256">
        <v>413.29999999999995</v>
      </c>
      <c r="K71" s="254">
        <v>404</v>
      </c>
      <c r="L71" s="254">
        <v>392.05</v>
      </c>
      <c r="M71" s="254">
        <v>5.80586</v>
      </c>
    </row>
    <row r="72" spans="1:13">
      <c r="A72" s="273">
        <v>63</v>
      </c>
      <c r="B72" s="254" t="s">
        <v>86</v>
      </c>
      <c r="C72" s="254">
        <v>791.05</v>
      </c>
      <c r="D72" s="256">
        <v>790.7166666666667</v>
      </c>
      <c r="E72" s="256">
        <v>776.43333333333339</v>
      </c>
      <c r="F72" s="256">
        <v>761.81666666666672</v>
      </c>
      <c r="G72" s="256">
        <v>747.53333333333342</v>
      </c>
      <c r="H72" s="256">
        <v>805.33333333333337</v>
      </c>
      <c r="I72" s="256">
        <v>819.61666666666667</v>
      </c>
      <c r="J72" s="256">
        <v>834.23333333333335</v>
      </c>
      <c r="K72" s="254">
        <v>805</v>
      </c>
      <c r="L72" s="254">
        <v>776.1</v>
      </c>
      <c r="M72" s="254">
        <v>32.725529999999999</v>
      </c>
    </row>
    <row r="73" spans="1:13">
      <c r="A73" s="273">
        <v>64</v>
      </c>
      <c r="B73" s="254" t="s">
        <v>92</v>
      </c>
      <c r="C73" s="254">
        <v>286.3</v>
      </c>
      <c r="D73" s="256">
        <v>286.13333333333338</v>
      </c>
      <c r="E73" s="256">
        <v>283.66666666666674</v>
      </c>
      <c r="F73" s="256">
        <v>281.03333333333336</v>
      </c>
      <c r="G73" s="256">
        <v>278.56666666666672</v>
      </c>
      <c r="H73" s="256">
        <v>288.76666666666677</v>
      </c>
      <c r="I73" s="256">
        <v>291.23333333333335</v>
      </c>
      <c r="J73" s="256">
        <v>293.86666666666679</v>
      </c>
      <c r="K73" s="254">
        <v>288.60000000000002</v>
      </c>
      <c r="L73" s="254">
        <v>283.5</v>
      </c>
      <c r="M73" s="254">
        <v>62.761899999999997</v>
      </c>
    </row>
    <row r="74" spans="1:13">
      <c r="A74" s="273">
        <v>65</v>
      </c>
      <c r="B74" s="254" t="s">
        <v>87</v>
      </c>
      <c r="C74" s="254">
        <v>530.4</v>
      </c>
      <c r="D74" s="256">
        <v>530.44999999999993</v>
      </c>
      <c r="E74" s="256">
        <v>527.99999999999989</v>
      </c>
      <c r="F74" s="256">
        <v>525.59999999999991</v>
      </c>
      <c r="G74" s="256">
        <v>523.14999999999986</v>
      </c>
      <c r="H74" s="256">
        <v>532.84999999999991</v>
      </c>
      <c r="I74" s="256">
        <v>535.29999999999995</v>
      </c>
      <c r="J74" s="256">
        <v>537.69999999999993</v>
      </c>
      <c r="K74" s="254">
        <v>532.9</v>
      </c>
      <c r="L74" s="254">
        <v>528.04999999999995</v>
      </c>
      <c r="M74" s="254">
        <v>13.228120000000001</v>
      </c>
    </row>
    <row r="75" spans="1:13">
      <c r="A75" s="273">
        <v>66</v>
      </c>
      <c r="B75" s="254" t="s">
        <v>234</v>
      </c>
      <c r="C75" s="254">
        <v>1776.1</v>
      </c>
      <c r="D75" s="256">
        <v>1790.7</v>
      </c>
      <c r="E75" s="256">
        <v>1752.4</v>
      </c>
      <c r="F75" s="256">
        <v>1728.7</v>
      </c>
      <c r="G75" s="256">
        <v>1690.4</v>
      </c>
      <c r="H75" s="256">
        <v>1814.4</v>
      </c>
      <c r="I75" s="256">
        <v>1852.6999999999998</v>
      </c>
      <c r="J75" s="256">
        <v>1876.4</v>
      </c>
      <c r="K75" s="254">
        <v>1829</v>
      </c>
      <c r="L75" s="254">
        <v>1767</v>
      </c>
      <c r="M75" s="254">
        <v>0.71606000000000003</v>
      </c>
    </row>
    <row r="76" spans="1:13">
      <c r="A76" s="273">
        <v>67</v>
      </c>
      <c r="B76" s="254" t="s">
        <v>830</v>
      </c>
      <c r="C76" s="254">
        <v>171.95</v>
      </c>
      <c r="D76" s="256">
        <v>173.73333333333335</v>
      </c>
      <c r="E76" s="256">
        <v>169.7166666666667</v>
      </c>
      <c r="F76" s="256">
        <v>167.48333333333335</v>
      </c>
      <c r="G76" s="256">
        <v>163.4666666666667</v>
      </c>
      <c r="H76" s="256">
        <v>175.9666666666667</v>
      </c>
      <c r="I76" s="256">
        <v>179.98333333333335</v>
      </c>
      <c r="J76" s="256">
        <v>182.2166666666667</v>
      </c>
      <c r="K76" s="254">
        <v>177.75</v>
      </c>
      <c r="L76" s="254">
        <v>171.5</v>
      </c>
      <c r="M76" s="254">
        <v>8.6170399999999994</v>
      </c>
    </row>
    <row r="77" spans="1:13">
      <c r="A77" s="273">
        <v>68</v>
      </c>
      <c r="B77" s="254" t="s">
        <v>90</v>
      </c>
      <c r="C77" s="254">
        <v>4120.25</v>
      </c>
      <c r="D77" s="256">
        <v>4115.4833333333336</v>
      </c>
      <c r="E77" s="256">
        <v>4083.3166666666675</v>
      </c>
      <c r="F77" s="256">
        <v>4046.3833333333341</v>
      </c>
      <c r="G77" s="256">
        <v>4014.2166666666681</v>
      </c>
      <c r="H77" s="256">
        <v>4152.416666666667</v>
      </c>
      <c r="I77" s="256">
        <v>4184.583333333333</v>
      </c>
      <c r="J77" s="256">
        <v>4221.5166666666664</v>
      </c>
      <c r="K77" s="254">
        <v>4147.6499999999996</v>
      </c>
      <c r="L77" s="254">
        <v>4078.55</v>
      </c>
      <c r="M77" s="254">
        <v>4.8359500000000004</v>
      </c>
    </row>
    <row r="78" spans="1:13">
      <c r="A78" s="273">
        <v>69</v>
      </c>
      <c r="B78" s="254" t="s">
        <v>348</v>
      </c>
      <c r="C78" s="254">
        <v>2805.8</v>
      </c>
      <c r="D78" s="256">
        <v>2810.4166666666665</v>
      </c>
      <c r="E78" s="256">
        <v>2762.833333333333</v>
      </c>
      <c r="F78" s="256">
        <v>2719.8666666666663</v>
      </c>
      <c r="G78" s="256">
        <v>2672.2833333333328</v>
      </c>
      <c r="H78" s="256">
        <v>2853.3833333333332</v>
      </c>
      <c r="I78" s="256">
        <v>2900.9666666666662</v>
      </c>
      <c r="J78" s="256">
        <v>2943.9333333333334</v>
      </c>
      <c r="K78" s="254">
        <v>2858</v>
      </c>
      <c r="L78" s="254">
        <v>2767.45</v>
      </c>
      <c r="M78" s="254">
        <v>2.8198099999999999</v>
      </c>
    </row>
    <row r="79" spans="1:13">
      <c r="A79" s="273">
        <v>70</v>
      </c>
      <c r="B79" s="254" t="s">
        <v>93</v>
      </c>
      <c r="C79" s="254">
        <v>5194.55</v>
      </c>
      <c r="D79" s="256">
        <v>5208.1833333333334</v>
      </c>
      <c r="E79" s="256">
        <v>5136.3666666666668</v>
      </c>
      <c r="F79" s="256">
        <v>5078.1833333333334</v>
      </c>
      <c r="G79" s="256">
        <v>5006.3666666666668</v>
      </c>
      <c r="H79" s="256">
        <v>5266.3666666666668</v>
      </c>
      <c r="I79" s="256">
        <v>5338.1833333333343</v>
      </c>
      <c r="J79" s="256">
        <v>5396.3666666666668</v>
      </c>
      <c r="K79" s="254">
        <v>5280</v>
      </c>
      <c r="L79" s="254">
        <v>5150</v>
      </c>
      <c r="M79" s="254">
        <v>8.7474500000000006</v>
      </c>
    </row>
    <row r="80" spans="1:13">
      <c r="A80" s="273">
        <v>71</v>
      </c>
      <c r="B80" s="254" t="s">
        <v>235</v>
      </c>
      <c r="C80" s="254">
        <v>64.8</v>
      </c>
      <c r="D80" s="256">
        <v>65.55</v>
      </c>
      <c r="E80" s="256">
        <v>63.75</v>
      </c>
      <c r="F80" s="256">
        <v>62.7</v>
      </c>
      <c r="G80" s="256">
        <v>60.900000000000006</v>
      </c>
      <c r="H80" s="256">
        <v>66.599999999999994</v>
      </c>
      <c r="I80" s="256">
        <v>68.399999999999977</v>
      </c>
      <c r="J80" s="256">
        <v>69.449999999999989</v>
      </c>
      <c r="K80" s="254">
        <v>67.349999999999994</v>
      </c>
      <c r="L80" s="254">
        <v>64.5</v>
      </c>
      <c r="M80" s="254">
        <v>19.57573</v>
      </c>
    </row>
    <row r="81" spans="1:13">
      <c r="A81" s="273">
        <v>72</v>
      </c>
      <c r="B81" s="254" t="s">
        <v>94</v>
      </c>
      <c r="C81" s="254">
        <v>2638.45</v>
      </c>
      <c r="D81" s="256">
        <v>2658.1833333333329</v>
      </c>
      <c r="E81" s="256">
        <v>2606.3666666666659</v>
      </c>
      <c r="F81" s="256">
        <v>2574.2833333333328</v>
      </c>
      <c r="G81" s="256">
        <v>2522.4666666666658</v>
      </c>
      <c r="H81" s="256">
        <v>2690.266666666666</v>
      </c>
      <c r="I81" s="256">
        <v>2742.0833333333326</v>
      </c>
      <c r="J81" s="256">
        <v>2774.1666666666661</v>
      </c>
      <c r="K81" s="254">
        <v>2710</v>
      </c>
      <c r="L81" s="254">
        <v>2626.1</v>
      </c>
      <c r="M81" s="254">
        <v>22.843419999999998</v>
      </c>
    </row>
    <row r="82" spans="1:13">
      <c r="A82" s="273">
        <v>73</v>
      </c>
      <c r="B82" s="254" t="s">
        <v>236</v>
      </c>
      <c r="C82" s="254">
        <v>503.35</v>
      </c>
      <c r="D82" s="256">
        <v>503.2833333333333</v>
      </c>
      <c r="E82" s="256">
        <v>499.66666666666663</v>
      </c>
      <c r="F82" s="256">
        <v>495.98333333333335</v>
      </c>
      <c r="G82" s="256">
        <v>492.36666666666667</v>
      </c>
      <c r="H82" s="256">
        <v>506.96666666666658</v>
      </c>
      <c r="I82" s="256">
        <v>510.58333333333326</v>
      </c>
      <c r="J82" s="256">
        <v>514.26666666666654</v>
      </c>
      <c r="K82" s="254">
        <v>506.9</v>
      </c>
      <c r="L82" s="254">
        <v>499.6</v>
      </c>
      <c r="M82" s="254">
        <v>2.6726100000000002</v>
      </c>
    </row>
    <row r="83" spans="1:13">
      <c r="A83" s="273">
        <v>74</v>
      </c>
      <c r="B83" s="254" t="s">
        <v>237</v>
      </c>
      <c r="C83" s="254">
        <v>1490.75</v>
      </c>
      <c r="D83" s="256">
        <v>1490.9666666666665</v>
      </c>
      <c r="E83" s="256">
        <v>1476.083333333333</v>
      </c>
      <c r="F83" s="256">
        <v>1461.4166666666665</v>
      </c>
      <c r="G83" s="256">
        <v>1446.5333333333331</v>
      </c>
      <c r="H83" s="256">
        <v>1505.633333333333</v>
      </c>
      <c r="I83" s="256">
        <v>1520.5166666666667</v>
      </c>
      <c r="J83" s="256">
        <v>1535.1833333333329</v>
      </c>
      <c r="K83" s="254">
        <v>1505.85</v>
      </c>
      <c r="L83" s="254">
        <v>1476.3</v>
      </c>
      <c r="M83" s="254">
        <v>0.95942000000000005</v>
      </c>
    </row>
    <row r="84" spans="1:13">
      <c r="A84" s="273">
        <v>75</v>
      </c>
      <c r="B84" s="254" t="s">
        <v>96</v>
      </c>
      <c r="C84" s="254">
        <v>1162.3499999999999</v>
      </c>
      <c r="D84" s="256">
        <v>1156.8166666666666</v>
      </c>
      <c r="E84" s="256">
        <v>1142.7833333333333</v>
      </c>
      <c r="F84" s="256">
        <v>1123.2166666666667</v>
      </c>
      <c r="G84" s="256">
        <v>1109.1833333333334</v>
      </c>
      <c r="H84" s="256">
        <v>1176.3833333333332</v>
      </c>
      <c r="I84" s="256">
        <v>1190.4166666666665</v>
      </c>
      <c r="J84" s="256">
        <v>1209.9833333333331</v>
      </c>
      <c r="K84" s="254">
        <v>1170.8499999999999</v>
      </c>
      <c r="L84" s="254">
        <v>1137.25</v>
      </c>
      <c r="M84" s="254">
        <v>16.86225</v>
      </c>
    </row>
    <row r="85" spans="1:13">
      <c r="A85" s="273">
        <v>76</v>
      </c>
      <c r="B85" s="254" t="s">
        <v>97</v>
      </c>
      <c r="C85" s="254">
        <v>191.9</v>
      </c>
      <c r="D85" s="256">
        <v>191.33333333333334</v>
      </c>
      <c r="E85" s="256">
        <v>190.16666666666669</v>
      </c>
      <c r="F85" s="256">
        <v>188.43333333333334</v>
      </c>
      <c r="G85" s="256">
        <v>187.26666666666668</v>
      </c>
      <c r="H85" s="256">
        <v>193.06666666666669</v>
      </c>
      <c r="I85" s="256">
        <v>194.23333333333338</v>
      </c>
      <c r="J85" s="256">
        <v>195.9666666666667</v>
      </c>
      <c r="K85" s="254">
        <v>192.5</v>
      </c>
      <c r="L85" s="254">
        <v>189.6</v>
      </c>
      <c r="M85" s="254">
        <v>31.128080000000001</v>
      </c>
    </row>
    <row r="86" spans="1:13">
      <c r="A86" s="273">
        <v>77</v>
      </c>
      <c r="B86" s="254" t="s">
        <v>98</v>
      </c>
      <c r="C86" s="254">
        <v>89</v>
      </c>
      <c r="D86" s="256">
        <v>88.683333333333337</v>
      </c>
      <c r="E86" s="256">
        <v>87.966666666666669</v>
      </c>
      <c r="F86" s="256">
        <v>86.933333333333337</v>
      </c>
      <c r="G86" s="256">
        <v>86.216666666666669</v>
      </c>
      <c r="H86" s="256">
        <v>89.716666666666669</v>
      </c>
      <c r="I86" s="256">
        <v>90.433333333333337</v>
      </c>
      <c r="J86" s="256">
        <v>91.466666666666669</v>
      </c>
      <c r="K86" s="254">
        <v>89.4</v>
      </c>
      <c r="L86" s="254">
        <v>87.65</v>
      </c>
      <c r="M86" s="254">
        <v>248.97756000000001</v>
      </c>
    </row>
    <row r="87" spans="1:13">
      <c r="A87" s="273">
        <v>78</v>
      </c>
      <c r="B87" s="254" t="s">
        <v>359</v>
      </c>
      <c r="C87" s="254">
        <v>230.1</v>
      </c>
      <c r="D87" s="256">
        <v>230.25</v>
      </c>
      <c r="E87" s="256">
        <v>225.5</v>
      </c>
      <c r="F87" s="256">
        <v>220.9</v>
      </c>
      <c r="G87" s="256">
        <v>216.15</v>
      </c>
      <c r="H87" s="256">
        <v>234.85</v>
      </c>
      <c r="I87" s="256">
        <v>239.6</v>
      </c>
      <c r="J87" s="256">
        <v>244.2</v>
      </c>
      <c r="K87" s="254">
        <v>235</v>
      </c>
      <c r="L87" s="254">
        <v>225.65</v>
      </c>
      <c r="M87" s="254">
        <v>56.462159999999997</v>
      </c>
    </row>
    <row r="88" spans="1:13">
      <c r="A88" s="273">
        <v>79</v>
      </c>
      <c r="B88" s="254" t="s">
        <v>240</v>
      </c>
      <c r="C88" s="254">
        <v>45.45</v>
      </c>
      <c r="D88" s="256">
        <v>45.483333333333327</v>
      </c>
      <c r="E88" s="256">
        <v>45.216666666666654</v>
      </c>
      <c r="F88" s="256">
        <v>44.983333333333327</v>
      </c>
      <c r="G88" s="256">
        <v>44.716666666666654</v>
      </c>
      <c r="H88" s="256">
        <v>45.716666666666654</v>
      </c>
      <c r="I88" s="256">
        <v>45.98333333333332</v>
      </c>
      <c r="J88" s="256">
        <v>46.216666666666654</v>
      </c>
      <c r="K88" s="254">
        <v>45.75</v>
      </c>
      <c r="L88" s="254">
        <v>45.25</v>
      </c>
      <c r="M88" s="254">
        <v>17.81934</v>
      </c>
    </row>
    <row r="89" spans="1:13">
      <c r="A89" s="273">
        <v>80</v>
      </c>
      <c r="B89" s="254" t="s">
        <v>99</v>
      </c>
      <c r="C89" s="254">
        <v>152.94999999999999</v>
      </c>
      <c r="D89" s="256">
        <v>154.13333333333335</v>
      </c>
      <c r="E89" s="256">
        <v>150.8666666666667</v>
      </c>
      <c r="F89" s="256">
        <v>148.78333333333336</v>
      </c>
      <c r="G89" s="256">
        <v>145.51666666666671</v>
      </c>
      <c r="H89" s="256">
        <v>156.2166666666667</v>
      </c>
      <c r="I89" s="256">
        <v>159.48333333333335</v>
      </c>
      <c r="J89" s="256">
        <v>161.56666666666669</v>
      </c>
      <c r="K89" s="254">
        <v>157.4</v>
      </c>
      <c r="L89" s="254">
        <v>152.05000000000001</v>
      </c>
      <c r="M89" s="254">
        <v>153.57906</v>
      </c>
    </row>
    <row r="90" spans="1:13">
      <c r="A90" s="273">
        <v>81</v>
      </c>
      <c r="B90" s="254" t="s">
        <v>102</v>
      </c>
      <c r="C90" s="254">
        <v>26.15</v>
      </c>
      <c r="D90" s="256">
        <v>26.366666666666664</v>
      </c>
      <c r="E90" s="256">
        <v>25.833333333333329</v>
      </c>
      <c r="F90" s="256">
        <v>25.516666666666666</v>
      </c>
      <c r="G90" s="256">
        <v>24.983333333333331</v>
      </c>
      <c r="H90" s="256">
        <v>26.683333333333326</v>
      </c>
      <c r="I90" s="256">
        <v>27.216666666666665</v>
      </c>
      <c r="J90" s="256">
        <v>27.533333333333324</v>
      </c>
      <c r="K90" s="254">
        <v>26.9</v>
      </c>
      <c r="L90" s="254">
        <v>26.05</v>
      </c>
      <c r="M90" s="254">
        <v>131.78710000000001</v>
      </c>
    </row>
    <row r="91" spans="1:13">
      <c r="A91" s="273">
        <v>82</v>
      </c>
      <c r="B91" s="254" t="s">
        <v>241</v>
      </c>
      <c r="C91" s="254">
        <v>192.95</v>
      </c>
      <c r="D91" s="256">
        <v>192.68333333333331</v>
      </c>
      <c r="E91" s="256">
        <v>190.36666666666662</v>
      </c>
      <c r="F91" s="256">
        <v>187.7833333333333</v>
      </c>
      <c r="G91" s="256">
        <v>185.46666666666661</v>
      </c>
      <c r="H91" s="256">
        <v>195.26666666666662</v>
      </c>
      <c r="I91" s="256">
        <v>197.58333333333329</v>
      </c>
      <c r="J91" s="256">
        <v>200.16666666666663</v>
      </c>
      <c r="K91" s="254">
        <v>195</v>
      </c>
      <c r="L91" s="254">
        <v>190.1</v>
      </c>
      <c r="M91" s="254">
        <v>4.2775400000000001</v>
      </c>
    </row>
    <row r="92" spans="1:13">
      <c r="A92" s="273">
        <v>83</v>
      </c>
      <c r="B92" s="254" t="s">
        <v>100</v>
      </c>
      <c r="C92" s="254">
        <v>607.6</v>
      </c>
      <c r="D92" s="256">
        <v>607.19999999999993</v>
      </c>
      <c r="E92" s="256">
        <v>599.89999999999986</v>
      </c>
      <c r="F92" s="256">
        <v>592.19999999999993</v>
      </c>
      <c r="G92" s="256">
        <v>584.89999999999986</v>
      </c>
      <c r="H92" s="256">
        <v>614.89999999999986</v>
      </c>
      <c r="I92" s="256">
        <v>622.19999999999982</v>
      </c>
      <c r="J92" s="256">
        <v>629.89999999999986</v>
      </c>
      <c r="K92" s="254">
        <v>614.5</v>
      </c>
      <c r="L92" s="254">
        <v>599.5</v>
      </c>
      <c r="M92" s="254">
        <v>20.995039999999999</v>
      </c>
    </row>
    <row r="93" spans="1:13">
      <c r="A93" s="273">
        <v>84</v>
      </c>
      <c r="B93" s="254" t="s">
        <v>242</v>
      </c>
      <c r="C93" s="254">
        <v>553.1</v>
      </c>
      <c r="D93" s="256">
        <v>552.15</v>
      </c>
      <c r="E93" s="256">
        <v>547.29999999999995</v>
      </c>
      <c r="F93" s="256">
        <v>541.5</v>
      </c>
      <c r="G93" s="256">
        <v>536.65</v>
      </c>
      <c r="H93" s="256">
        <v>557.94999999999993</v>
      </c>
      <c r="I93" s="256">
        <v>562.80000000000007</v>
      </c>
      <c r="J93" s="256">
        <v>568.59999999999991</v>
      </c>
      <c r="K93" s="254">
        <v>557</v>
      </c>
      <c r="L93" s="254">
        <v>546.35</v>
      </c>
      <c r="M93" s="254">
        <v>1.77502</v>
      </c>
    </row>
    <row r="94" spans="1:13">
      <c r="A94" s="273">
        <v>85</v>
      </c>
      <c r="B94" s="254" t="s">
        <v>103</v>
      </c>
      <c r="C94" s="254">
        <v>844.7</v>
      </c>
      <c r="D94" s="256">
        <v>843.9</v>
      </c>
      <c r="E94" s="256">
        <v>835.8</v>
      </c>
      <c r="F94" s="256">
        <v>826.9</v>
      </c>
      <c r="G94" s="256">
        <v>818.8</v>
      </c>
      <c r="H94" s="256">
        <v>852.8</v>
      </c>
      <c r="I94" s="256">
        <v>860.90000000000009</v>
      </c>
      <c r="J94" s="256">
        <v>869.8</v>
      </c>
      <c r="K94" s="254">
        <v>852</v>
      </c>
      <c r="L94" s="254">
        <v>835</v>
      </c>
      <c r="M94" s="254">
        <v>20.501750000000001</v>
      </c>
    </row>
    <row r="95" spans="1:13">
      <c r="A95" s="273">
        <v>86</v>
      </c>
      <c r="B95" s="254" t="s">
        <v>243</v>
      </c>
      <c r="C95" s="254">
        <v>528.1</v>
      </c>
      <c r="D95" s="256">
        <v>531.11666666666667</v>
      </c>
      <c r="E95" s="256">
        <v>523.33333333333337</v>
      </c>
      <c r="F95" s="256">
        <v>518.56666666666672</v>
      </c>
      <c r="G95" s="256">
        <v>510.78333333333342</v>
      </c>
      <c r="H95" s="256">
        <v>535.88333333333333</v>
      </c>
      <c r="I95" s="256">
        <v>543.66666666666663</v>
      </c>
      <c r="J95" s="256">
        <v>548.43333333333328</v>
      </c>
      <c r="K95" s="254">
        <v>538.9</v>
      </c>
      <c r="L95" s="254">
        <v>526.35</v>
      </c>
      <c r="M95" s="254">
        <v>2.8803700000000001</v>
      </c>
    </row>
    <row r="96" spans="1:13">
      <c r="A96" s="273">
        <v>87</v>
      </c>
      <c r="B96" s="254" t="s">
        <v>244</v>
      </c>
      <c r="C96" s="254">
        <v>1359.85</v>
      </c>
      <c r="D96" s="256">
        <v>1361.45</v>
      </c>
      <c r="E96" s="256">
        <v>1345.95</v>
      </c>
      <c r="F96" s="256">
        <v>1332.05</v>
      </c>
      <c r="G96" s="256">
        <v>1316.55</v>
      </c>
      <c r="H96" s="256">
        <v>1375.3500000000001</v>
      </c>
      <c r="I96" s="256">
        <v>1390.8500000000001</v>
      </c>
      <c r="J96" s="256">
        <v>1404.7500000000002</v>
      </c>
      <c r="K96" s="254">
        <v>1376.95</v>
      </c>
      <c r="L96" s="254">
        <v>1347.55</v>
      </c>
      <c r="M96" s="254">
        <v>5.4521699999999997</v>
      </c>
    </row>
    <row r="97" spans="1:13">
      <c r="A97" s="273">
        <v>88</v>
      </c>
      <c r="B97" s="254" t="s">
        <v>104</v>
      </c>
      <c r="C97" s="254">
        <v>1465.45</v>
      </c>
      <c r="D97" s="256">
        <v>1455.4833333333333</v>
      </c>
      <c r="E97" s="256">
        <v>1430.9666666666667</v>
      </c>
      <c r="F97" s="256">
        <v>1396.4833333333333</v>
      </c>
      <c r="G97" s="256">
        <v>1371.9666666666667</v>
      </c>
      <c r="H97" s="256">
        <v>1489.9666666666667</v>
      </c>
      <c r="I97" s="256">
        <v>1514.4833333333336</v>
      </c>
      <c r="J97" s="256">
        <v>1548.9666666666667</v>
      </c>
      <c r="K97" s="254">
        <v>1480</v>
      </c>
      <c r="L97" s="254">
        <v>1421</v>
      </c>
      <c r="M97" s="254">
        <v>26.89838</v>
      </c>
    </row>
    <row r="98" spans="1:13">
      <c r="A98" s="273">
        <v>89</v>
      </c>
      <c r="B98" s="254" t="s">
        <v>372</v>
      </c>
      <c r="C98" s="254">
        <v>510.7</v>
      </c>
      <c r="D98" s="256">
        <v>512.9</v>
      </c>
      <c r="E98" s="256">
        <v>507.29999999999995</v>
      </c>
      <c r="F98" s="256">
        <v>503.9</v>
      </c>
      <c r="G98" s="256">
        <v>498.29999999999995</v>
      </c>
      <c r="H98" s="256">
        <v>516.29999999999995</v>
      </c>
      <c r="I98" s="256">
        <v>521.90000000000009</v>
      </c>
      <c r="J98" s="256">
        <v>525.29999999999995</v>
      </c>
      <c r="K98" s="254">
        <v>518.5</v>
      </c>
      <c r="L98" s="254">
        <v>509.5</v>
      </c>
      <c r="M98" s="254">
        <v>5.7686700000000002</v>
      </c>
    </row>
    <row r="99" spans="1:13">
      <c r="A99" s="273">
        <v>90</v>
      </c>
      <c r="B99" s="254" t="s">
        <v>246</v>
      </c>
      <c r="C99" s="254">
        <v>278.55</v>
      </c>
      <c r="D99" s="256">
        <v>281.31666666666666</v>
      </c>
      <c r="E99" s="256">
        <v>274.73333333333335</v>
      </c>
      <c r="F99" s="256">
        <v>270.91666666666669</v>
      </c>
      <c r="G99" s="256">
        <v>264.33333333333337</v>
      </c>
      <c r="H99" s="256">
        <v>285.13333333333333</v>
      </c>
      <c r="I99" s="256">
        <v>291.7166666666667</v>
      </c>
      <c r="J99" s="256">
        <v>295.5333333333333</v>
      </c>
      <c r="K99" s="254">
        <v>287.89999999999998</v>
      </c>
      <c r="L99" s="254">
        <v>277.5</v>
      </c>
      <c r="M99" s="254">
        <v>12.411910000000001</v>
      </c>
    </row>
    <row r="100" spans="1:13">
      <c r="A100" s="273">
        <v>91</v>
      </c>
      <c r="B100" s="254" t="s">
        <v>107</v>
      </c>
      <c r="C100" s="254">
        <v>942.55</v>
      </c>
      <c r="D100" s="256">
        <v>943.23333333333323</v>
      </c>
      <c r="E100" s="256">
        <v>936.71666666666647</v>
      </c>
      <c r="F100" s="256">
        <v>930.88333333333321</v>
      </c>
      <c r="G100" s="256">
        <v>924.36666666666645</v>
      </c>
      <c r="H100" s="256">
        <v>949.06666666666649</v>
      </c>
      <c r="I100" s="256">
        <v>955.58333333333314</v>
      </c>
      <c r="J100" s="256">
        <v>961.41666666666652</v>
      </c>
      <c r="K100" s="254">
        <v>949.75</v>
      </c>
      <c r="L100" s="254">
        <v>937.4</v>
      </c>
      <c r="M100" s="254">
        <v>40.980939999999997</v>
      </c>
    </row>
    <row r="101" spans="1:13">
      <c r="A101" s="273">
        <v>92</v>
      </c>
      <c r="B101" s="254" t="s">
        <v>248</v>
      </c>
      <c r="C101" s="254">
        <v>2969.75</v>
      </c>
      <c r="D101" s="256">
        <v>2938.9</v>
      </c>
      <c r="E101" s="256">
        <v>2895.8500000000004</v>
      </c>
      <c r="F101" s="256">
        <v>2821.9500000000003</v>
      </c>
      <c r="G101" s="256">
        <v>2778.9000000000005</v>
      </c>
      <c r="H101" s="256">
        <v>3012.8</v>
      </c>
      <c r="I101" s="256">
        <v>3055.8500000000004</v>
      </c>
      <c r="J101" s="256">
        <v>3129.75</v>
      </c>
      <c r="K101" s="254">
        <v>2981.95</v>
      </c>
      <c r="L101" s="254">
        <v>2865</v>
      </c>
      <c r="M101" s="254">
        <v>9.3440799999999999</v>
      </c>
    </row>
    <row r="102" spans="1:13">
      <c r="A102" s="273">
        <v>93</v>
      </c>
      <c r="B102" s="254" t="s">
        <v>109</v>
      </c>
      <c r="C102" s="254">
        <v>1503.45</v>
      </c>
      <c r="D102" s="256">
        <v>1498.3999999999999</v>
      </c>
      <c r="E102" s="256">
        <v>1483.7999999999997</v>
      </c>
      <c r="F102" s="256">
        <v>1464.1499999999999</v>
      </c>
      <c r="G102" s="256">
        <v>1449.5499999999997</v>
      </c>
      <c r="H102" s="256">
        <v>1518.0499999999997</v>
      </c>
      <c r="I102" s="256">
        <v>1532.6499999999996</v>
      </c>
      <c r="J102" s="256">
        <v>1552.2999999999997</v>
      </c>
      <c r="K102" s="254">
        <v>1513</v>
      </c>
      <c r="L102" s="254">
        <v>1478.75</v>
      </c>
      <c r="M102" s="254">
        <v>88.750100000000003</v>
      </c>
    </row>
    <row r="103" spans="1:13">
      <c r="A103" s="273">
        <v>94</v>
      </c>
      <c r="B103" s="254" t="s">
        <v>249</v>
      </c>
      <c r="C103" s="254">
        <v>668.95</v>
      </c>
      <c r="D103" s="256">
        <v>668.69999999999993</v>
      </c>
      <c r="E103" s="256">
        <v>662.99999999999989</v>
      </c>
      <c r="F103" s="256">
        <v>657.05</v>
      </c>
      <c r="G103" s="256">
        <v>651.34999999999991</v>
      </c>
      <c r="H103" s="256">
        <v>674.64999999999986</v>
      </c>
      <c r="I103" s="256">
        <v>680.34999999999991</v>
      </c>
      <c r="J103" s="256">
        <v>686.29999999999984</v>
      </c>
      <c r="K103" s="254">
        <v>674.4</v>
      </c>
      <c r="L103" s="254">
        <v>662.75</v>
      </c>
      <c r="M103" s="254">
        <v>30.300730000000001</v>
      </c>
    </row>
    <row r="104" spans="1:13">
      <c r="A104" s="273">
        <v>95</v>
      </c>
      <c r="B104" s="254" t="s">
        <v>105</v>
      </c>
      <c r="C104" s="254">
        <v>1018.1</v>
      </c>
      <c r="D104" s="256">
        <v>1019.9333333333334</v>
      </c>
      <c r="E104" s="256">
        <v>1010.9666666666667</v>
      </c>
      <c r="F104" s="256">
        <v>1003.8333333333333</v>
      </c>
      <c r="G104" s="256">
        <v>994.86666666666656</v>
      </c>
      <c r="H104" s="256">
        <v>1027.0666666666668</v>
      </c>
      <c r="I104" s="256">
        <v>1036.0333333333335</v>
      </c>
      <c r="J104" s="256">
        <v>1043.166666666667</v>
      </c>
      <c r="K104" s="254">
        <v>1028.9000000000001</v>
      </c>
      <c r="L104" s="254">
        <v>1012.8</v>
      </c>
      <c r="M104" s="254">
        <v>9.1691599999999998</v>
      </c>
    </row>
    <row r="105" spans="1:13">
      <c r="A105" s="273">
        <v>96</v>
      </c>
      <c r="B105" s="254" t="s">
        <v>110</v>
      </c>
      <c r="C105" s="254">
        <v>2991.55</v>
      </c>
      <c r="D105" s="256">
        <v>2993.8333333333335</v>
      </c>
      <c r="E105" s="256">
        <v>2954.2666666666669</v>
      </c>
      <c r="F105" s="256">
        <v>2916.9833333333336</v>
      </c>
      <c r="G105" s="256">
        <v>2877.416666666667</v>
      </c>
      <c r="H105" s="256">
        <v>3031.1166666666668</v>
      </c>
      <c r="I105" s="256">
        <v>3070.6833333333334</v>
      </c>
      <c r="J105" s="256">
        <v>3107.9666666666667</v>
      </c>
      <c r="K105" s="254">
        <v>3033.4</v>
      </c>
      <c r="L105" s="254">
        <v>2956.55</v>
      </c>
      <c r="M105" s="254">
        <v>10.772460000000001</v>
      </c>
    </row>
    <row r="106" spans="1:13">
      <c r="A106" s="273">
        <v>97</v>
      </c>
      <c r="B106" s="254" t="s">
        <v>112</v>
      </c>
      <c r="C106" s="254">
        <v>387.75</v>
      </c>
      <c r="D106" s="256">
        <v>390.4666666666667</v>
      </c>
      <c r="E106" s="256">
        <v>382.08333333333337</v>
      </c>
      <c r="F106" s="256">
        <v>376.41666666666669</v>
      </c>
      <c r="G106" s="256">
        <v>368.03333333333336</v>
      </c>
      <c r="H106" s="256">
        <v>396.13333333333338</v>
      </c>
      <c r="I106" s="256">
        <v>404.51666666666671</v>
      </c>
      <c r="J106" s="256">
        <v>410.18333333333339</v>
      </c>
      <c r="K106" s="254">
        <v>398.85</v>
      </c>
      <c r="L106" s="254">
        <v>384.8</v>
      </c>
      <c r="M106" s="254">
        <v>148.62168</v>
      </c>
    </row>
    <row r="107" spans="1:13">
      <c r="A107" s="273">
        <v>98</v>
      </c>
      <c r="B107" s="254" t="s">
        <v>113</v>
      </c>
      <c r="C107" s="254">
        <v>280.64999999999998</v>
      </c>
      <c r="D107" s="256">
        <v>281.48333333333335</v>
      </c>
      <c r="E107" s="256">
        <v>278.4666666666667</v>
      </c>
      <c r="F107" s="256">
        <v>276.28333333333336</v>
      </c>
      <c r="G107" s="256">
        <v>273.26666666666671</v>
      </c>
      <c r="H107" s="256">
        <v>283.66666666666669</v>
      </c>
      <c r="I107" s="256">
        <v>286.68333333333334</v>
      </c>
      <c r="J107" s="256">
        <v>288.86666666666667</v>
      </c>
      <c r="K107" s="254">
        <v>284.5</v>
      </c>
      <c r="L107" s="254">
        <v>279.3</v>
      </c>
      <c r="M107" s="254">
        <v>31.658180000000002</v>
      </c>
    </row>
    <row r="108" spans="1:13">
      <c r="A108" s="273">
        <v>99</v>
      </c>
      <c r="B108" s="254" t="s">
        <v>114</v>
      </c>
      <c r="C108" s="254">
        <v>2321.6999999999998</v>
      </c>
      <c r="D108" s="256">
        <v>2330.35</v>
      </c>
      <c r="E108" s="256">
        <v>2310.6999999999998</v>
      </c>
      <c r="F108" s="256">
        <v>2299.6999999999998</v>
      </c>
      <c r="G108" s="256">
        <v>2280.0499999999997</v>
      </c>
      <c r="H108" s="256">
        <v>2341.35</v>
      </c>
      <c r="I108" s="256">
        <v>2361.0000000000005</v>
      </c>
      <c r="J108" s="256">
        <v>2372</v>
      </c>
      <c r="K108" s="254">
        <v>2350</v>
      </c>
      <c r="L108" s="254">
        <v>2319.35</v>
      </c>
      <c r="M108" s="254">
        <v>12.15325</v>
      </c>
    </row>
    <row r="109" spans="1:13">
      <c r="A109" s="273">
        <v>100</v>
      </c>
      <c r="B109" s="254" t="s">
        <v>250</v>
      </c>
      <c r="C109" s="254">
        <v>326.64999999999998</v>
      </c>
      <c r="D109" s="256">
        <v>329.21666666666664</v>
      </c>
      <c r="E109" s="256">
        <v>323.43333333333328</v>
      </c>
      <c r="F109" s="256">
        <v>320.21666666666664</v>
      </c>
      <c r="G109" s="256">
        <v>314.43333333333328</v>
      </c>
      <c r="H109" s="256">
        <v>332.43333333333328</v>
      </c>
      <c r="I109" s="256">
        <v>338.2166666666667</v>
      </c>
      <c r="J109" s="256">
        <v>341.43333333333328</v>
      </c>
      <c r="K109" s="254">
        <v>335</v>
      </c>
      <c r="L109" s="254">
        <v>326</v>
      </c>
      <c r="M109" s="254">
        <v>16.73508</v>
      </c>
    </row>
    <row r="110" spans="1:13">
      <c r="A110" s="273">
        <v>101</v>
      </c>
      <c r="B110" s="254" t="s">
        <v>251</v>
      </c>
      <c r="C110" s="254">
        <v>47.45</v>
      </c>
      <c r="D110" s="256">
        <v>47.916666666666664</v>
      </c>
      <c r="E110" s="256">
        <v>46.833333333333329</v>
      </c>
      <c r="F110" s="256">
        <v>46.216666666666661</v>
      </c>
      <c r="G110" s="256">
        <v>45.133333333333326</v>
      </c>
      <c r="H110" s="256">
        <v>48.533333333333331</v>
      </c>
      <c r="I110" s="256">
        <v>49.61666666666666</v>
      </c>
      <c r="J110" s="256">
        <v>50.233333333333334</v>
      </c>
      <c r="K110" s="254">
        <v>49</v>
      </c>
      <c r="L110" s="254">
        <v>47.3</v>
      </c>
      <c r="M110" s="254">
        <v>18.583259999999999</v>
      </c>
    </row>
    <row r="111" spans="1:13">
      <c r="A111" s="273">
        <v>102</v>
      </c>
      <c r="B111" s="254" t="s">
        <v>108</v>
      </c>
      <c r="C111" s="254">
        <v>2541.35</v>
      </c>
      <c r="D111" s="256">
        <v>2534.0666666666666</v>
      </c>
      <c r="E111" s="256">
        <v>2518.2833333333333</v>
      </c>
      <c r="F111" s="256">
        <v>2495.2166666666667</v>
      </c>
      <c r="G111" s="256">
        <v>2479.4333333333334</v>
      </c>
      <c r="H111" s="256">
        <v>2557.1333333333332</v>
      </c>
      <c r="I111" s="256">
        <v>2572.9166666666661</v>
      </c>
      <c r="J111" s="256">
        <v>2595.9833333333331</v>
      </c>
      <c r="K111" s="254">
        <v>2549.85</v>
      </c>
      <c r="L111" s="254">
        <v>2511</v>
      </c>
      <c r="M111" s="254">
        <v>25.480319999999999</v>
      </c>
    </row>
    <row r="112" spans="1:13">
      <c r="A112" s="273">
        <v>103</v>
      </c>
      <c r="B112" s="254" t="s">
        <v>116</v>
      </c>
      <c r="C112" s="254">
        <v>643.04999999999995</v>
      </c>
      <c r="D112" s="256">
        <v>647.43333333333328</v>
      </c>
      <c r="E112" s="256">
        <v>634.86666666666656</v>
      </c>
      <c r="F112" s="256">
        <v>626.68333333333328</v>
      </c>
      <c r="G112" s="256">
        <v>614.11666666666656</v>
      </c>
      <c r="H112" s="256">
        <v>655.61666666666656</v>
      </c>
      <c r="I112" s="256">
        <v>668.18333333333339</v>
      </c>
      <c r="J112" s="256">
        <v>676.36666666666656</v>
      </c>
      <c r="K112" s="254">
        <v>660</v>
      </c>
      <c r="L112" s="254">
        <v>639.25</v>
      </c>
      <c r="M112" s="254">
        <v>141.91445999999999</v>
      </c>
    </row>
    <row r="113" spans="1:13">
      <c r="A113" s="273">
        <v>104</v>
      </c>
      <c r="B113" s="254" t="s">
        <v>252</v>
      </c>
      <c r="C113" s="254">
        <v>1484.05</v>
      </c>
      <c r="D113" s="256">
        <v>1503.9833333333336</v>
      </c>
      <c r="E113" s="256">
        <v>1440.9666666666672</v>
      </c>
      <c r="F113" s="256">
        <v>1397.8833333333337</v>
      </c>
      <c r="G113" s="256">
        <v>1334.8666666666672</v>
      </c>
      <c r="H113" s="256">
        <v>1547.0666666666671</v>
      </c>
      <c r="I113" s="256">
        <v>1610.0833333333335</v>
      </c>
      <c r="J113" s="256">
        <v>1653.166666666667</v>
      </c>
      <c r="K113" s="254">
        <v>1567</v>
      </c>
      <c r="L113" s="254">
        <v>1460.9</v>
      </c>
      <c r="M113" s="254">
        <v>20.927320000000002</v>
      </c>
    </row>
    <row r="114" spans="1:13">
      <c r="A114" s="273">
        <v>105</v>
      </c>
      <c r="B114" s="254" t="s">
        <v>117</v>
      </c>
      <c r="C114" s="254">
        <v>546.70000000000005</v>
      </c>
      <c r="D114" s="256">
        <v>542.25</v>
      </c>
      <c r="E114" s="256">
        <v>534.95000000000005</v>
      </c>
      <c r="F114" s="256">
        <v>523.20000000000005</v>
      </c>
      <c r="G114" s="256">
        <v>515.90000000000009</v>
      </c>
      <c r="H114" s="256">
        <v>554</v>
      </c>
      <c r="I114" s="256">
        <v>561.29999999999995</v>
      </c>
      <c r="J114" s="256">
        <v>573.04999999999995</v>
      </c>
      <c r="K114" s="254">
        <v>549.54999999999995</v>
      </c>
      <c r="L114" s="254">
        <v>530.5</v>
      </c>
      <c r="M114" s="254">
        <v>29.506150000000002</v>
      </c>
    </row>
    <row r="115" spans="1:13">
      <c r="A115" s="273">
        <v>106</v>
      </c>
      <c r="B115" s="254" t="s">
        <v>387</v>
      </c>
      <c r="C115" s="254">
        <v>592</v>
      </c>
      <c r="D115" s="256">
        <v>594.33333333333337</v>
      </c>
      <c r="E115" s="256">
        <v>577.66666666666674</v>
      </c>
      <c r="F115" s="256">
        <v>563.33333333333337</v>
      </c>
      <c r="G115" s="256">
        <v>546.66666666666674</v>
      </c>
      <c r="H115" s="256">
        <v>608.66666666666674</v>
      </c>
      <c r="I115" s="256">
        <v>625.33333333333348</v>
      </c>
      <c r="J115" s="256">
        <v>639.66666666666674</v>
      </c>
      <c r="K115" s="254">
        <v>611</v>
      </c>
      <c r="L115" s="254">
        <v>580</v>
      </c>
      <c r="M115" s="254">
        <v>11.81668</v>
      </c>
    </row>
    <row r="116" spans="1:13">
      <c r="A116" s="273">
        <v>107</v>
      </c>
      <c r="B116" s="254" t="s">
        <v>119</v>
      </c>
      <c r="C116" s="254">
        <v>59.15</v>
      </c>
      <c r="D116" s="256">
        <v>58.866666666666674</v>
      </c>
      <c r="E116" s="256">
        <v>58.233333333333348</v>
      </c>
      <c r="F116" s="256">
        <v>57.316666666666677</v>
      </c>
      <c r="G116" s="256">
        <v>56.683333333333351</v>
      </c>
      <c r="H116" s="256">
        <v>59.783333333333346</v>
      </c>
      <c r="I116" s="256">
        <v>60.416666666666671</v>
      </c>
      <c r="J116" s="256">
        <v>61.333333333333343</v>
      </c>
      <c r="K116" s="254">
        <v>59.5</v>
      </c>
      <c r="L116" s="254">
        <v>57.95</v>
      </c>
      <c r="M116" s="254">
        <v>527.46655999999996</v>
      </c>
    </row>
    <row r="117" spans="1:13">
      <c r="A117" s="273">
        <v>108</v>
      </c>
      <c r="B117" s="254" t="s">
        <v>126</v>
      </c>
      <c r="C117" s="254">
        <v>212.9</v>
      </c>
      <c r="D117" s="256">
        <v>212.65</v>
      </c>
      <c r="E117" s="256">
        <v>211.8</v>
      </c>
      <c r="F117" s="256">
        <v>210.70000000000002</v>
      </c>
      <c r="G117" s="256">
        <v>209.85000000000002</v>
      </c>
      <c r="H117" s="256">
        <v>213.75</v>
      </c>
      <c r="I117" s="256">
        <v>214.59999999999997</v>
      </c>
      <c r="J117" s="256">
        <v>215.7</v>
      </c>
      <c r="K117" s="254">
        <v>213.5</v>
      </c>
      <c r="L117" s="254">
        <v>211.55</v>
      </c>
      <c r="M117" s="254">
        <v>255.97550000000001</v>
      </c>
    </row>
    <row r="118" spans="1:13">
      <c r="A118" s="273">
        <v>109</v>
      </c>
      <c r="B118" s="254" t="s">
        <v>115</v>
      </c>
      <c r="C118" s="254">
        <v>223.55</v>
      </c>
      <c r="D118" s="256">
        <v>223.68333333333337</v>
      </c>
      <c r="E118" s="256">
        <v>217.46666666666673</v>
      </c>
      <c r="F118" s="256">
        <v>211.38333333333335</v>
      </c>
      <c r="G118" s="256">
        <v>205.16666666666671</v>
      </c>
      <c r="H118" s="256">
        <v>229.76666666666674</v>
      </c>
      <c r="I118" s="256">
        <v>235.98333333333338</v>
      </c>
      <c r="J118" s="256">
        <v>242.06666666666675</v>
      </c>
      <c r="K118" s="254">
        <v>229.9</v>
      </c>
      <c r="L118" s="254">
        <v>217.6</v>
      </c>
      <c r="M118" s="254">
        <v>214.60042999999999</v>
      </c>
    </row>
    <row r="119" spans="1:13">
      <c r="A119" s="273">
        <v>110</v>
      </c>
      <c r="B119" s="254" t="s">
        <v>255</v>
      </c>
      <c r="C119" s="254">
        <v>133.19999999999999</v>
      </c>
      <c r="D119" s="256">
        <v>133.41666666666666</v>
      </c>
      <c r="E119" s="256">
        <v>131.2833333333333</v>
      </c>
      <c r="F119" s="256">
        <v>129.36666666666665</v>
      </c>
      <c r="G119" s="256">
        <v>127.23333333333329</v>
      </c>
      <c r="H119" s="256">
        <v>135.33333333333331</v>
      </c>
      <c r="I119" s="256">
        <v>137.4666666666667</v>
      </c>
      <c r="J119" s="256">
        <v>139.38333333333333</v>
      </c>
      <c r="K119" s="254">
        <v>135.55000000000001</v>
      </c>
      <c r="L119" s="254">
        <v>131.5</v>
      </c>
      <c r="M119" s="254">
        <v>26.21752</v>
      </c>
    </row>
    <row r="120" spans="1:13">
      <c r="A120" s="273">
        <v>111</v>
      </c>
      <c r="B120" s="254" t="s">
        <v>125</v>
      </c>
      <c r="C120" s="254">
        <v>109.85</v>
      </c>
      <c r="D120" s="256">
        <v>110.10000000000001</v>
      </c>
      <c r="E120" s="256">
        <v>108.20000000000002</v>
      </c>
      <c r="F120" s="256">
        <v>106.55000000000001</v>
      </c>
      <c r="G120" s="256">
        <v>104.65000000000002</v>
      </c>
      <c r="H120" s="256">
        <v>111.75000000000001</v>
      </c>
      <c r="I120" s="256">
        <v>113.65000000000002</v>
      </c>
      <c r="J120" s="256">
        <v>115.30000000000001</v>
      </c>
      <c r="K120" s="254">
        <v>112</v>
      </c>
      <c r="L120" s="254">
        <v>108.45</v>
      </c>
      <c r="M120" s="254">
        <v>302.46118000000001</v>
      </c>
    </row>
    <row r="121" spans="1:13">
      <c r="A121" s="273">
        <v>112</v>
      </c>
      <c r="B121" s="254" t="s">
        <v>772</v>
      </c>
      <c r="C121" s="254">
        <v>1896.25</v>
      </c>
      <c r="D121" s="256">
        <v>1904.4833333333333</v>
      </c>
      <c r="E121" s="256">
        <v>1880.6166666666668</v>
      </c>
      <c r="F121" s="256">
        <v>1864.9833333333333</v>
      </c>
      <c r="G121" s="256">
        <v>1841.1166666666668</v>
      </c>
      <c r="H121" s="256">
        <v>1920.1166666666668</v>
      </c>
      <c r="I121" s="256">
        <v>1943.9833333333331</v>
      </c>
      <c r="J121" s="256">
        <v>1959.6166666666668</v>
      </c>
      <c r="K121" s="254">
        <v>1928.35</v>
      </c>
      <c r="L121" s="254">
        <v>1888.85</v>
      </c>
      <c r="M121" s="254">
        <v>6.7127699999999999</v>
      </c>
    </row>
    <row r="122" spans="1:13">
      <c r="A122" s="273">
        <v>113</v>
      </c>
      <c r="B122" s="254" t="s">
        <v>120</v>
      </c>
      <c r="C122" s="254">
        <v>513.65</v>
      </c>
      <c r="D122" s="256">
        <v>516.83333333333337</v>
      </c>
      <c r="E122" s="256">
        <v>509.81666666666672</v>
      </c>
      <c r="F122" s="256">
        <v>505.98333333333335</v>
      </c>
      <c r="G122" s="256">
        <v>498.9666666666667</v>
      </c>
      <c r="H122" s="256">
        <v>520.66666666666674</v>
      </c>
      <c r="I122" s="256">
        <v>527.68333333333339</v>
      </c>
      <c r="J122" s="256">
        <v>531.51666666666677</v>
      </c>
      <c r="K122" s="254">
        <v>523.85</v>
      </c>
      <c r="L122" s="254">
        <v>513</v>
      </c>
      <c r="M122" s="254">
        <v>17.405619999999999</v>
      </c>
    </row>
    <row r="123" spans="1:13">
      <c r="A123" s="273">
        <v>114</v>
      </c>
      <c r="B123" s="254" t="s">
        <v>824</v>
      </c>
      <c r="C123" s="254">
        <v>241.9</v>
      </c>
      <c r="D123" s="256">
        <v>242.73333333333335</v>
      </c>
      <c r="E123" s="256">
        <v>240.26666666666671</v>
      </c>
      <c r="F123" s="256">
        <v>238.63333333333335</v>
      </c>
      <c r="G123" s="256">
        <v>236.16666666666671</v>
      </c>
      <c r="H123" s="256">
        <v>244.3666666666667</v>
      </c>
      <c r="I123" s="256">
        <v>246.83333333333334</v>
      </c>
      <c r="J123" s="256">
        <v>248.4666666666667</v>
      </c>
      <c r="K123" s="254">
        <v>245.2</v>
      </c>
      <c r="L123" s="254">
        <v>241.1</v>
      </c>
      <c r="M123" s="254">
        <v>15.004989999999999</v>
      </c>
    </row>
    <row r="124" spans="1:13">
      <c r="A124" s="273">
        <v>115</v>
      </c>
      <c r="B124" s="254" t="s">
        <v>122</v>
      </c>
      <c r="C124" s="254">
        <v>1019.35</v>
      </c>
      <c r="D124" s="256">
        <v>1015.9499999999999</v>
      </c>
      <c r="E124" s="256">
        <v>1006.3999999999999</v>
      </c>
      <c r="F124" s="256">
        <v>993.44999999999993</v>
      </c>
      <c r="G124" s="256">
        <v>983.89999999999986</v>
      </c>
      <c r="H124" s="256">
        <v>1028.8999999999999</v>
      </c>
      <c r="I124" s="256">
        <v>1038.4499999999998</v>
      </c>
      <c r="J124" s="256">
        <v>1051.3999999999999</v>
      </c>
      <c r="K124" s="254">
        <v>1025.5</v>
      </c>
      <c r="L124" s="254">
        <v>1003</v>
      </c>
      <c r="M124" s="254">
        <v>53.88785</v>
      </c>
    </row>
    <row r="125" spans="1:13">
      <c r="A125" s="273">
        <v>116</v>
      </c>
      <c r="B125" s="254" t="s">
        <v>256</v>
      </c>
      <c r="C125" s="254">
        <v>4461.75</v>
      </c>
      <c r="D125" s="256">
        <v>4487.5</v>
      </c>
      <c r="E125" s="256">
        <v>4425.25</v>
      </c>
      <c r="F125" s="256">
        <v>4388.75</v>
      </c>
      <c r="G125" s="256">
        <v>4326.5</v>
      </c>
      <c r="H125" s="256">
        <v>4524</v>
      </c>
      <c r="I125" s="256">
        <v>4586.25</v>
      </c>
      <c r="J125" s="256">
        <v>4622.75</v>
      </c>
      <c r="K125" s="254">
        <v>4549.75</v>
      </c>
      <c r="L125" s="254">
        <v>4451</v>
      </c>
      <c r="M125" s="254">
        <v>4.9406600000000003</v>
      </c>
    </row>
    <row r="126" spans="1:13">
      <c r="A126" s="273">
        <v>117</v>
      </c>
      <c r="B126" s="254" t="s">
        <v>124</v>
      </c>
      <c r="C126" s="254">
        <v>1405.05</v>
      </c>
      <c r="D126" s="256">
        <v>1405.05</v>
      </c>
      <c r="E126" s="256">
        <v>1396.1</v>
      </c>
      <c r="F126" s="256">
        <v>1387.1499999999999</v>
      </c>
      <c r="G126" s="256">
        <v>1378.1999999999998</v>
      </c>
      <c r="H126" s="256">
        <v>1414</v>
      </c>
      <c r="I126" s="256">
        <v>1422.9500000000003</v>
      </c>
      <c r="J126" s="256">
        <v>1431.9</v>
      </c>
      <c r="K126" s="254">
        <v>1414</v>
      </c>
      <c r="L126" s="254">
        <v>1396.1</v>
      </c>
      <c r="M126" s="254">
        <v>42.613120000000002</v>
      </c>
    </row>
    <row r="127" spans="1:13">
      <c r="A127" s="273">
        <v>118</v>
      </c>
      <c r="B127" s="254" t="s">
        <v>121</v>
      </c>
      <c r="C127" s="254">
        <v>1776.1</v>
      </c>
      <c r="D127" s="256">
        <v>1763.6833333333334</v>
      </c>
      <c r="E127" s="256">
        <v>1732.4666666666667</v>
      </c>
      <c r="F127" s="256">
        <v>1688.8333333333333</v>
      </c>
      <c r="G127" s="256">
        <v>1657.6166666666666</v>
      </c>
      <c r="H127" s="256">
        <v>1807.3166666666668</v>
      </c>
      <c r="I127" s="256">
        <v>1838.5333333333335</v>
      </c>
      <c r="J127" s="256">
        <v>1882.166666666667</v>
      </c>
      <c r="K127" s="254">
        <v>1794.9</v>
      </c>
      <c r="L127" s="254">
        <v>1720.05</v>
      </c>
      <c r="M127" s="254">
        <v>10.13747</v>
      </c>
    </row>
    <row r="128" spans="1:13">
      <c r="A128" s="273">
        <v>119</v>
      </c>
      <c r="B128" s="254" t="s">
        <v>257</v>
      </c>
      <c r="C128" s="254">
        <v>2027.3</v>
      </c>
      <c r="D128" s="256">
        <v>2103.1333333333332</v>
      </c>
      <c r="E128" s="256">
        <v>1920.2666666666664</v>
      </c>
      <c r="F128" s="256">
        <v>1813.2333333333331</v>
      </c>
      <c r="G128" s="256">
        <v>1630.3666666666663</v>
      </c>
      <c r="H128" s="256">
        <v>2210.1666666666665</v>
      </c>
      <c r="I128" s="256">
        <v>2393.0333333333333</v>
      </c>
      <c r="J128" s="256">
        <v>2500.0666666666666</v>
      </c>
      <c r="K128" s="254">
        <v>2286</v>
      </c>
      <c r="L128" s="254">
        <v>1996.1</v>
      </c>
      <c r="M128" s="254">
        <v>16.61646</v>
      </c>
    </row>
    <row r="129" spans="1:13">
      <c r="A129" s="273">
        <v>120</v>
      </c>
      <c r="B129" s="254" t="s">
        <v>258</v>
      </c>
      <c r="C129" s="254">
        <v>116.15</v>
      </c>
      <c r="D129" s="256">
        <v>116.63333333333333</v>
      </c>
      <c r="E129" s="256">
        <v>114.76666666666665</v>
      </c>
      <c r="F129" s="256">
        <v>113.38333333333333</v>
      </c>
      <c r="G129" s="256">
        <v>111.51666666666665</v>
      </c>
      <c r="H129" s="256">
        <v>118.01666666666665</v>
      </c>
      <c r="I129" s="256">
        <v>119.88333333333333</v>
      </c>
      <c r="J129" s="256">
        <v>121.26666666666665</v>
      </c>
      <c r="K129" s="254">
        <v>118.5</v>
      </c>
      <c r="L129" s="254">
        <v>115.25</v>
      </c>
      <c r="M129" s="254">
        <v>36.522799999999997</v>
      </c>
    </row>
    <row r="130" spans="1:13">
      <c r="A130" s="273">
        <v>121</v>
      </c>
      <c r="B130" s="254" t="s">
        <v>128</v>
      </c>
      <c r="C130" s="254">
        <v>689.8</v>
      </c>
      <c r="D130" s="256">
        <v>694.93333333333339</v>
      </c>
      <c r="E130" s="256">
        <v>681.06666666666683</v>
      </c>
      <c r="F130" s="256">
        <v>672.33333333333348</v>
      </c>
      <c r="G130" s="256">
        <v>658.46666666666692</v>
      </c>
      <c r="H130" s="256">
        <v>703.66666666666674</v>
      </c>
      <c r="I130" s="256">
        <v>717.5333333333333</v>
      </c>
      <c r="J130" s="256">
        <v>726.26666666666665</v>
      </c>
      <c r="K130" s="254">
        <v>708.8</v>
      </c>
      <c r="L130" s="254">
        <v>686.2</v>
      </c>
      <c r="M130" s="254">
        <v>126.9859</v>
      </c>
    </row>
    <row r="131" spans="1:13">
      <c r="A131" s="273">
        <v>122</v>
      </c>
      <c r="B131" s="254" t="s">
        <v>127</v>
      </c>
      <c r="C131" s="254">
        <v>396.1</v>
      </c>
      <c r="D131" s="256">
        <v>400.64999999999992</v>
      </c>
      <c r="E131" s="256">
        <v>388.84999999999985</v>
      </c>
      <c r="F131" s="256">
        <v>381.59999999999991</v>
      </c>
      <c r="G131" s="256">
        <v>369.79999999999984</v>
      </c>
      <c r="H131" s="256">
        <v>407.89999999999986</v>
      </c>
      <c r="I131" s="256">
        <v>419.69999999999993</v>
      </c>
      <c r="J131" s="256">
        <v>426.94999999999987</v>
      </c>
      <c r="K131" s="254">
        <v>412.45</v>
      </c>
      <c r="L131" s="254">
        <v>393.4</v>
      </c>
      <c r="M131" s="254">
        <v>143.41709</v>
      </c>
    </row>
    <row r="132" spans="1:13">
      <c r="A132" s="273">
        <v>123</v>
      </c>
      <c r="B132" s="254" t="s">
        <v>129</v>
      </c>
      <c r="C132" s="254">
        <v>3120.6</v>
      </c>
      <c r="D132" s="256">
        <v>3124.1166666666663</v>
      </c>
      <c r="E132" s="256">
        <v>3088.7833333333328</v>
      </c>
      <c r="F132" s="256">
        <v>3056.9666666666667</v>
      </c>
      <c r="G132" s="256">
        <v>3021.6333333333332</v>
      </c>
      <c r="H132" s="256">
        <v>3155.9333333333325</v>
      </c>
      <c r="I132" s="256">
        <v>3191.2666666666655</v>
      </c>
      <c r="J132" s="256">
        <v>3223.0833333333321</v>
      </c>
      <c r="K132" s="254">
        <v>3159.45</v>
      </c>
      <c r="L132" s="254">
        <v>3092.3</v>
      </c>
      <c r="M132" s="254">
        <v>3.86469</v>
      </c>
    </row>
    <row r="133" spans="1:13">
      <c r="A133" s="273">
        <v>124</v>
      </c>
      <c r="B133" s="254" t="s">
        <v>131</v>
      </c>
      <c r="C133" s="254">
        <v>1800.75</v>
      </c>
      <c r="D133" s="256">
        <v>1797.3333333333333</v>
      </c>
      <c r="E133" s="256">
        <v>1781.6666666666665</v>
      </c>
      <c r="F133" s="256">
        <v>1762.5833333333333</v>
      </c>
      <c r="G133" s="256">
        <v>1746.9166666666665</v>
      </c>
      <c r="H133" s="256">
        <v>1816.4166666666665</v>
      </c>
      <c r="I133" s="256">
        <v>1832.083333333333</v>
      </c>
      <c r="J133" s="256">
        <v>1851.1666666666665</v>
      </c>
      <c r="K133" s="254">
        <v>1813</v>
      </c>
      <c r="L133" s="254">
        <v>1778.25</v>
      </c>
      <c r="M133" s="254">
        <v>32.470089999999999</v>
      </c>
    </row>
    <row r="134" spans="1:13">
      <c r="A134" s="273">
        <v>125</v>
      </c>
      <c r="B134" s="254" t="s">
        <v>132</v>
      </c>
      <c r="C134" s="254">
        <v>93.6</v>
      </c>
      <c r="D134" s="256">
        <v>92.116666666666674</v>
      </c>
      <c r="E134" s="256">
        <v>90.233333333333348</v>
      </c>
      <c r="F134" s="256">
        <v>86.866666666666674</v>
      </c>
      <c r="G134" s="256">
        <v>84.983333333333348</v>
      </c>
      <c r="H134" s="256">
        <v>95.483333333333348</v>
      </c>
      <c r="I134" s="256">
        <v>97.366666666666674</v>
      </c>
      <c r="J134" s="256">
        <v>100.73333333333335</v>
      </c>
      <c r="K134" s="254">
        <v>94</v>
      </c>
      <c r="L134" s="254">
        <v>88.75</v>
      </c>
      <c r="M134" s="254">
        <v>317.89947000000001</v>
      </c>
    </row>
    <row r="135" spans="1:13">
      <c r="A135" s="273">
        <v>126</v>
      </c>
      <c r="B135" s="254" t="s">
        <v>259</v>
      </c>
      <c r="C135" s="254">
        <v>2705.25</v>
      </c>
      <c r="D135" s="256">
        <v>2715.7166666666667</v>
      </c>
      <c r="E135" s="256">
        <v>2683.5333333333333</v>
      </c>
      <c r="F135" s="256">
        <v>2661.8166666666666</v>
      </c>
      <c r="G135" s="256">
        <v>2629.6333333333332</v>
      </c>
      <c r="H135" s="256">
        <v>2737.4333333333334</v>
      </c>
      <c r="I135" s="256">
        <v>2769.6166666666668</v>
      </c>
      <c r="J135" s="256">
        <v>2791.3333333333335</v>
      </c>
      <c r="K135" s="254">
        <v>2747.9</v>
      </c>
      <c r="L135" s="254">
        <v>2694</v>
      </c>
      <c r="M135" s="254">
        <v>0.98746999999999996</v>
      </c>
    </row>
    <row r="136" spans="1:13">
      <c r="A136" s="273">
        <v>127</v>
      </c>
      <c r="B136" s="254" t="s">
        <v>133</v>
      </c>
      <c r="C136" s="254">
        <v>455.95</v>
      </c>
      <c r="D136" s="256">
        <v>453.88333333333338</v>
      </c>
      <c r="E136" s="256">
        <v>448.51666666666677</v>
      </c>
      <c r="F136" s="256">
        <v>441.08333333333337</v>
      </c>
      <c r="G136" s="256">
        <v>435.71666666666675</v>
      </c>
      <c r="H136" s="256">
        <v>461.31666666666678</v>
      </c>
      <c r="I136" s="256">
        <v>466.68333333333345</v>
      </c>
      <c r="J136" s="256">
        <v>474.11666666666679</v>
      </c>
      <c r="K136" s="254">
        <v>459.25</v>
      </c>
      <c r="L136" s="254">
        <v>446.45</v>
      </c>
      <c r="M136" s="254">
        <v>22.195740000000001</v>
      </c>
    </row>
    <row r="137" spans="1:13">
      <c r="A137" s="273">
        <v>128</v>
      </c>
      <c r="B137" s="254" t="s">
        <v>260</v>
      </c>
      <c r="C137" s="254">
        <v>3930.45</v>
      </c>
      <c r="D137" s="256">
        <v>3946.1</v>
      </c>
      <c r="E137" s="256">
        <v>3897.2999999999997</v>
      </c>
      <c r="F137" s="256">
        <v>3864.1499999999996</v>
      </c>
      <c r="G137" s="256">
        <v>3815.3499999999995</v>
      </c>
      <c r="H137" s="256">
        <v>3979.25</v>
      </c>
      <c r="I137" s="256">
        <v>4028.05</v>
      </c>
      <c r="J137" s="256">
        <v>4061.2000000000003</v>
      </c>
      <c r="K137" s="254">
        <v>3994.9</v>
      </c>
      <c r="L137" s="254">
        <v>3912.95</v>
      </c>
      <c r="M137" s="254">
        <v>4.6494900000000001</v>
      </c>
    </row>
    <row r="138" spans="1:13">
      <c r="A138" s="273">
        <v>129</v>
      </c>
      <c r="B138" s="254" t="s">
        <v>134</v>
      </c>
      <c r="C138" s="254">
        <v>1478.1</v>
      </c>
      <c r="D138" s="256">
        <v>1483.8833333333332</v>
      </c>
      <c r="E138" s="256">
        <v>1468.1166666666663</v>
      </c>
      <c r="F138" s="256">
        <v>1458.1333333333332</v>
      </c>
      <c r="G138" s="256">
        <v>1442.3666666666663</v>
      </c>
      <c r="H138" s="256">
        <v>1493.8666666666663</v>
      </c>
      <c r="I138" s="256">
        <v>1509.6333333333332</v>
      </c>
      <c r="J138" s="256">
        <v>1519.6166666666663</v>
      </c>
      <c r="K138" s="254">
        <v>1499.65</v>
      </c>
      <c r="L138" s="254">
        <v>1473.9</v>
      </c>
      <c r="M138" s="254">
        <v>23.159230000000001</v>
      </c>
    </row>
    <row r="139" spans="1:13">
      <c r="A139" s="273">
        <v>130</v>
      </c>
      <c r="B139" s="254" t="s">
        <v>135</v>
      </c>
      <c r="C139" s="254">
        <v>1208.9000000000001</v>
      </c>
      <c r="D139" s="256">
        <v>1203.7166666666669</v>
      </c>
      <c r="E139" s="256">
        <v>1195.7333333333338</v>
      </c>
      <c r="F139" s="256">
        <v>1182.5666666666668</v>
      </c>
      <c r="G139" s="256">
        <v>1174.5833333333337</v>
      </c>
      <c r="H139" s="256">
        <v>1216.8833333333339</v>
      </c>
      <c r="I139" s="256">
        <v>1224.866666666667</v>
      </c>
      <c r="J139" s="256">
        <v>1238.033333333334</v>
      </c>
      <c r="K139" s="254">
        <v>1211.7</v>
      </c>
      <c r="L139" s="254">
        <v>1190.55</v>
      </c>
      <c r="M139" s="254">
        <v>11.283340000000001</v>
      </c>
    </row>
    <row r="140" spans="1:13">
      <c r="A140" s="273">
        <v>131</v>
      </c>
      <c r="B140" s="254" t="s">
        <v>146</v>
      </c>
      <c r="C140" s="254">
        <v>83382.100000000006</v>
      </c>
      <c r="D140" s="256">
        <v>83285.7</v>
      </c>
      <c r="E140" s="256">
        <v>82921.399999999994</v>
      </c>
      <c r="F140" s="256">
        <v>82460.7</v>
      </c>
      <c r="G140" s="256">
        <v>82096.399999999994</v>
      </c>
      <c r="H140" s="256">
        <v>83746.399999999994</v>
      </c>
      <c r="I140" s="256">
        <v>84110.700000000012</v>
      </c>
      <c r="J140" s="256">
        <v>84571.4</v>
      </c>
      <c r="K140" s="254">
        <v>83650</v>
      </c>
      <c r="L140" s="254">
        <v>82825</v>
      </c>
      <c r="M140" s="254">
        <v>0.10943</v>
      </c>
    </row>
    <row r="141" spans="1:13">
      <c r="A141" s="273">
        <v>132</v>
      </c>
      <c r="B141" s="254" t="s">
        <v>143</v>
      </c>
      <c r="C141" s="254">
        <v>1175.0999999999999</v>
      </c>
      <c r="D141" s="256">
        <v>1190.3333333333333</v>
      </c>
      <c r="E141" s="256">
        <v>1156.8666666666666</v>
      </c>
      <c r="F141" s="256">
        <v>1138.6333333333332</v>
      </c>
      <c r="G141" s="256">
        <v>1105.1666666666665</v>
      </c>
      <c r="H141" s="256">
        <v>1208.5666666666666</v>
      </c>
      <c r="I141" s="256">
        <v>1242.0333333333333</v>
      </c>
      <c r="J141" s="256">
        <v>1260.2666666666667</v>
      </c>
      <c r="K141" s="254">
        <v>1223.8</v>
      </c>
      <c r="L141" s="254">
        <v>1172.0999999999999</v>
      </c>
      <c r="M141" s="254">
        <v>5.8787099999999999</v>
      </c>
    </row>
    <row r="142" spans="1:13">
      <c r="A142" s="273">
        <v>133</v>
      </c>
      <c r="B142" s="254" t="s">
        <v>137</v>
      </c>
      <c r="C142" s="254">
        <v>159.75</v>
      </c>
      <c r="D142" s="256">
        <v>158.5</v>
      </c>
      <c r="E142" s="256">
        <v>156.25</v>
      </c>
      <c r="F142" s="256">
        <v>152.75</v>
      </c>
      <c r="G142" s="256">
        <v>150.5</v>
      </c>
      <c r="H142" s="256">
        <v>162</v>
      </c>
      <c r="I142" s="256">
        <v>164.25</v>
      </c>
      <c r="J142" s="256">
        <v>167.75</v>
      </c>
      <c r="K142" s="254">
        <v>160.75</v>
      </c>
      <c r="L142" s="254">
        <v>155</v>
      </c>
      <c r="M142" s="254">
        <v>117.77561</v>
      </c>
    </row>
    <row r="143" spans="1:13">
      <c r="A143" s="273">
        <v>134</v>
      </c>
      <c r="B143" s="254" t="s">
        <v>136</v>
      </c>
      <c r="C143" s="254">
        <v>845.85</v>
      </c>
      <c r="D143" s="256">
        <v>836.44999999999993</v>
      </c>
      <c r="E143" s="256">
        <v>819.89999999999986</v>
      </c>
      <c r="F143" s="256">
        <v>793.94999999999993</v>
      </c>
      <c r="G143" s="256">
        <v>777.39999999999986</v>
      </c>
      <c r="H143" s="256">
        <v>862.39999999999986</v>
      </c>
      <c r="I143" s="256">
        <v>878.94999999999982</v>
      </c>
      <c r="J143" s="256">
        <v>904.89999999999986</v>
      </c>
      <c r="K143" s="254">
        <v>853</v>
      </c>
      <c r="L143" s="254">
        <v>810.5</v>
      </c>
      <c r="M143" s="254">
        <v>116.38455</v>
      </c>
    </row>
    <row r="144" spans="1:13">
      <c r="A144" s="273">
        <v>135</v>
      </c>
      <c r="B144" s="254" t="s">
        <v>138</v>
      </c>
      <c r="C144" s="254">
        <v>156.30000000000001</v>
      </c>
      <c r="D144" s="256">
        <v>155.78333333333333</v>
      </c>
      <c r="E144" s="256">
        <v>154.61666666666667</v>
      </c>
      <c r="F144" s="256">
        <v>152.93333333333334</v>
      </c>
      <c r="G144" s="256">
        <v>151.76666666666668</v>
      </c>
      <c r="H144" s="256">
        <v>157.46666666666667</v>
      </c>
      <c r="I144" s="256">
        <v>158.63333333333335</v>
      </c>
      <c r="J144" s="256">
        <v>160.31666666666666</v>
      </c>
      <c r="K144" s="254">
        <v>156.94999999999999</v>
      </c>
      <c r="L144" s="254">
        <v>154.1</v>
      </c>
      <c r="M144" s="254">
        <v>56.375869999999999</v>
      </c>
    </row>
    <row r="145" spans="1:13">
      <c r="A145" s="273">
        <v>136</v>
      </c>
      <c r="B145" s="254" t="s">
        <v>139</v>
      </c>
      <c r="C145" s="254">
        <v>471.05</v>
      </c>
      <c r="D145" s="256">
        <v>472.34999999999997</v>
      </c>
      <c r="E145" s="256">
        <v>466.99999999999994</v>
      </c>
      <c r="F145" s="256">
        <v>462.95</v>
      </c>
      <c r="G145" s="256">
        <v>457.59999999999997</v>
      </c>
      <c r="H145" s="256">
        <v>476.39999999999992</v>
      </c>
      <c r="I145" s="256">
        <v>481.74999999999994</v>
      </c>
      <c r="J145" s="256">
        <v>485.7999999999999</v>
      </c>
      <c r="K145" s="254">
        <v>477.7</v>
      </c>
      <c r="L145" s="254">
        <v>468.3</v>
      </c>
      <c r="M145" s="254">
        <v>11.34083</v>
      </c>
    </row>
    <row r="146" spans="1:13">
      <c r="A146" s="273">
        <v>137</v>
      </c>
      <c r="B146" s="254" t="s">
        <v>140</v>
      </c>
      <c r="C146" s="254">
        <v>6970</v>
      </c>
      <c r="D146" s="256">
        <v>6985.833333333333</v>
      </c>
      <c r="E146" s="256">
        <v>6924.6666666666661</v>
      </c>
      <c r="F146" s="256">
        <v>6879.333333333333</v>
      </c>
      <c r="G146" s="256">
        <v>6818.1666666666661</v>
      </c>
      <c r="H146" s="256">
        <v>7031.1666666666661</v>
      </c>
      <c r="I146" s="256">
        <v>7092.3333333333321</v>
      </c>
      <c r="J146" s="256">
        <v>7137.6666666666661</v>
      </c>
      <c r="K146" s="254">
        <v>7047</v>
      </c>
      <c r="L146" s="254">
        <v>6940.5</v>
      </c>
      <c r="M146" s="254">
        <v>3.9380899999999999</v>
      </c>
    </row>
    <row r="147" spans="1:13">
      <c r="A147" s="273">
        <v>138</v>
      </c>
      <c r="B147" s="254" t="s">
        <v>142</v>
      </c>
      <c r="C147" s="254">
        <v>935.25</v>
      </c>
      <c r="D147" s="256">
        <v>941.91666666666663</v>
      </c>
      <c r="E147" s="256">
        <v>923.83333333333326</v>
      </c>
      <c r="F147" s="256">
        <v>912.41666666666663</v>
      </c>
      <c r="G147" s="256">
        <v>894.33333333333326</v>
      </c>
      <c r="H147" s="256">
        <v>953.33333333333326</v>
      </c>
      <c r="I147" s="256">
        <v>971.41666666666652</v>
      </c>
      <c r="J147" s="256">
        <v>982.83333333333326</v>
      </c>
      <c r="K147" s="254">
        <v>960</v>
      </c>
      <c r="L147" s="254">
        <v>930.5</v>
      </c>
      <c r="M147" s="254">
        <v>7.73149</v>
      </c>
    </row>
    <row r="148" spans="1:13">
      <c r="A148" s="273">
        <v>139</v>
      </c>
      <c r="B148" s="254" t="s">
        <v>144</v>
      </c>
      <c r="C148" s="254">
        <v>2355.6</v>
      </c>
      <c r="D148" s="256">
        <v>2334.65</v>
      </c>
      <c r="E148" s="256">
        <v>2304.3000000000002</v>
      </c>
      <c r="F148" s="256">
        <v>2253</v>
      </c>
      <c r="G148" s="256">
        <v>2222.65</v>
      </c>
      <c r="H148" s="256">
        <v>2385.9500000000003</v>
      </c>
      <c r="I148" s="256">
        <v>2416.2999999999997</v>
      </c>
      <c r="J148" s="256">
        <v>2467.6000000000004</v>
      </c>
      <c r="K148" s="254">
        <v>2365</v>
      </c>
      <c r="L148" s="254">
        <v>2283.35</v>
      </c>
      <c r="M148" s="254">
        <v>15.42961</v>
      </c>
    </row>
    <row r="149" spans="1:13">
      <c r="A149" s="273">
        <v>140</v>
      </c>
      <c r="B149" s="254" t="s">
        <v>145</v>
      </c>
      <c r="C149" s="254">
        <v>235.25</v>
      </c>
      <c r="D149" s="256">
        <v>235.35</v>
      </c>
      <c r="E149" s="256">
        <v>232.89999999999998</v>
      </c>
      <c r="F149" s="256">
        <v>230.54999999999998</v>
      </c>
      <c r="G149" s="256">
        <v>228.09999999999997</v>
      </c>
      <c r="H149" s="256">
        <v>237.7</v>
      </c>
      <c r="I149" s="256">
        <v>240.14999999999998</v>
      </c>
      <c r="J149" s="256">
        <v>242.5</v>
      </c>
      <c r="K149" s="254">
        <v>237.8</v>
      </c>
      <c r="L149" s="254">
        <v>233</v>
      </c>
      <c r="M149" s="254">
        <v>96.257469999999998</v>
      </c>
    </row>
    <row r="150" spans="1:13">
      <c r="A150" s="273">
        <v>141</v>
      </c>
      <c r="B150" s="254" t="s">
        <v>262</v>
      </c>
      <c r="C150" s="254">
        <v>1936.1</v>
      </c>
      <c r="D150" s="256">
        <v>1950.7</v>
      </c>
      <c r="E150" s="256">
        <v>1906.4</v>
      </c>
      <c r="F150" s="256">
        <v>1876.7</v>
      </c>
      <c r="G150" s="256">
        <v>1832.4</v>
      </c>
      <c r="H150" s="256">
        <v>1980.4</v>
      </c>
      <c r="I150" s="256">
        <v>2024.6999999999998</v>
      </c>
      <c r="J150" s="256">
        <v>2054.4</v>
      </c>
      <c r="K150" s="254">
        <v>1995</v>
      </c>
      <c r="L150" s="254">
        <v>1921</v>
      </c>
      <c r="M150" s="254">
        <v>8.2750800000000009</v>
      </c>
    </row>
    <row r="151" spans="1:13">
      <c r="A151" s="273">
        <v>142</v>
      </c>
      <c r="B151" s="254" t="s">
        <v>147</v>
      </c>
      <c r="C151" s="254">
        <v>1266.2</v>
      </c>
      <c r="D151" s="256">
        <v>1262.1499999999999</v>
      </c>
      <c r="E151" s="256">
        <v>1250.2999999999997</v>
      </c>
      <c r="F151" s="256">
        <v>1234.3999999999999</v>
      </c>
      <c r="G151" s="256">
        <v>1222.5499999999997</v>
      </c>
      <c r="H151" s="256">
        <v>1278.0499999999997</v>
      </c>
      <c r="I151" s="256">
        <v>1289.8999999999996</v>
      </c>
      <c r="J151" s="256">
        <v>1305.7999999999997</v>
      </c>
      <c r="K151" s="254">
        <v>1274</v>
      </c>
      <c r="L151" s="254">
        <v>1246.25</v>
      </c>
      <c r="M151" s="254">
        <v>6.8814700000000002</v>
      </c>
    </row>
    <row r="152" spans="1:13">
      <c r="A152" s="273">
        <v>143</v>
      </c>
      <c r="B152" s="254" t="s">
        <v>263</v>
      </c>
      <c r="C152" s="254">
        <v>1063.2</v>
      </c>
      <c r="D152" s="256">
        <v>1069.1833333333334</v>
      </c>
      <c r="E152" s="256">
        <v>1049.1666666666667</v>
      </c>
      <c r="F152" s="256">
        <v>1035.1333333333334</v>
      </c>
      <c r="G152" s="256">
        <v>1015.1166666666668</v>
      </c>
      <c r="H152" s="256">
        <v>1083.2166666666667</v>
      </c>
      <c r="I152" s="256">
        <v>1103.2333333333331</v>
      </c>
      <c r="J152" s="256">
        <v>1117.2666666666667</v>
      </c>
      <c r="K152" s="254">
        <v>1089.2</v>
      </c>
      <c r="L152" s="254">
        <v>1055.1500000000001</v>
      </c>
      <c r="M152" s="254">
        <v>5.0061499999999999</v>
      </c>
    </row>
    <row r="153" spans="1:13">
      <c r="A153" s="273">
        <v>144</v>
      </c>
      <c r="B153" s="254" t="s">
        <v>152</v>
      </c>
      <c r="C153" s="254">
        <v>179.25</v>
      </c>
      <c r="D153" s="256">
        <v>181.48333333333335</v>
      </c>
      <c r="E153" s="256">
        <v>176.16666666666669</v>
      </c>
      <c r="F153" s="256">
        <v>173.08333333333334</v>
      </c>
      <c r="G153" s="256">
        <v>167.76666666666668</v>
      </c>
      <c r="H153" s="256">
        <v>184.56666666666669</v>
      </c>
      <c r="I153" s="256">
        <v>189.88333333333335</v>
      </c>
      <c r="J153" s="256">
        <v>192.9666666666667</v>
      </c>
      <c r="K153" s="254">
        <v>186.8</v>
      </c>
      <c r="L153" s="254">
        <v>178.4</v>
      </c>
      <c r="M153" s="254">
        <v>149.22891999999999</v>
      </c>
    </row>
    <row r="154" spans="1:13">
      <c r="A154" s="273">
        <v>145</v>
      </c>
      <c r="B154" s="254" t="s">
        <v>153</v>
      </c>
      <c r="C154" s="254">
        <v>108.95</v>
      </c>
      <c r="D154" s="256">
        <v>109.43333333333332</v>
      </c>
      <c r="E154" s="256">
        <v>107.86666666666665</v>
      </c>
      <c r="F154" s="256">
        <v>106.78333333333332</v>
      </c>
      <c r="G154" s="256">
        <v>105.21666666666664</v>
      </c>
      <c r="H154" s="256">
        <v>110.51666666666665</v>
      </c>
      <c r="I154" s="256">
        <v>112.08333333333334</v>
      </c>
      <c r="J154" s="256">
        <v>113.16666666666666</v>
      </c>
      <c r="K154" s="254">
        <v>111</v>
      </c>
      <c r="L154" s="254">
        <v>108.35</v>
      </c>
      <c r="M154" s="254">
        <v>133.83166</v>
      </c>
    </row>
    <row r="155" spans="1:13">
      <c r="A155" s="273">
        <v>146</v>
      </c>
      <c r="B155" s="254" t="s">
        <v>148</v>
      </c>
      <c r="C155" s="254">
        <v>72.099999999999994</v>
      </c>
      <c r="D155" s="256">
        <v>73.333333333333329</v>
      </c>
      <c r="E155" s="256">
        <v>70.466666666666654</v>
      </c>
      <c r="F155" s="256">
        <v>68.833333333333329</v>
      </c>
      <c r="G155" s="256">
        <v>65.966666666666654</v>
      </c>
      <c r="H155" s="256">
        <v>74.966666666666654</v>
      </c>
      <c r="I155" s="256">
        <v>77.833333333333329</v>
      </c>
      <c r="J155" s="256">
        <v>79.466666666666654</v>
      </c>
      <c r="K155" s="254">
        <v>76.2</v>
      </c>
      <c r="L155" s="254">
        <v>71.7</v>
      </c>
      <c r="M155" s="254">
        <v>369.57612999999998</v>
      </c>
    </row>
    <row r="156" spans="1:13">
      <c r="A156" s="273">
        <v>147</v>
      </c>
      <c r="B156" s="254" t="s">
        <v>450</v>
      </c>
      <c r="C156" s="254">
        <v>3213.35</v>
      </c>
      <c r="D156" s="256">
        <v>3224.7833333333333</v>
      </c>
      <c r="E156" s="256">
        <v>3189.5666666666666</v>
      </c>
      <c r="F156" s="256">
        <v>3165.7833333333333</v>
      </c>
      <c r="G156" s="256">
        <v>3130.5666666666666</v>
      </c>
      <c r="H156" s="256">
        <v>3248.5666666666666</v>
      </c>
      <c r="I156" s="256">
        <v>3283.7833333333328</v>
      </c>
      <c r="J156" s="256">
        <v>3307.5666666666666</v>
      </c>
      <c r="K156" s="254">
        <v>3260</v>
      </c>
      <c r="L156" s="254">
        <v>3201</v>
      </c>
      <c r="M156" s="254">
        <v>1.2856700000000001</v>
      </c>
    </row>
    <row r="157" spans="1:13">
      <c r="A157" s="273">
        <v>148</v>
      </c>
      <c r="B157" s="254" t="s">
        <v>151</v>
      </c>
      <c r="C157" s="254">
        <v>17509.400000000001</v>
      </c>
      <c r="D157" s="256">
        <v>17607.916666666668</v>
      </c>
      <c r="E157" s="256">
        <v>17401.483333333337</v>
      </c>
      <c r="F157" s="256">
        <v>17293.566666666669</v>
      </c>
      <c r="G157" s="256">
        <v>17087.133333333339</v>
      </c>
      <c r="H157" s="256">
        <v>17715.833333333336</v>
      </c>
      <c r="I157" s="256">
        <v>17922.266666666663</v>
      </c>
      <c r="J157" s="256">
        <v>18030.183333333334</v>
      </c>
      <c r="K157" s="254">
        <v>17814.349999999999</v>
      </c>
      <c r="L157" s="254">
        <v>17500</v>
      </c>
      <c r="M157" s="254">
        <v>0.53161999999999998</v>
      </c>
    </row>
    <row r="158" spans="1:13">
      <c r="A158" s="273">
        <v>149</v>
      </c>
      <c r="B158" s="254" t="s">
        <v>790</v>
      </c>
      <c r="C158" s="254">
        <v>348.65</v>
      </c>
      <c r="D158" s="256">
        <v>348.29999999999995</v>
      </c>
      <c r="E158" s="256">
        <v>344.64999999999992</v>
      </c>
      <c r="F158" s="256">
        <v>340.65</v>
      </c>
      <c r="G158" s="256">
        <v>336.99999999999994</v>
      </c>
      <c r="H158" s="256">
        <v>352.2999999999999</v>
      </c>
      <c r="I158" s="256">
        <v>355.95</v>
      </c>
      <c r="J158" s="256">
        <v>359.94999999999987</v>
      </c>
      <c r="K158" s="254">
        <v>351.95</v>
      </c>
      <c r="L158" s="254">
        <v>344.3</v>
      </c>
      <c r="M158" s="254">
        <v>7.8460900000000002</v>
      </c>
    </row>
    <row r="159" spans="1:13">
      <c r="A159" s="273">
        <v>150</v>
      </c>
      <c r="B159" s="254" t="s">
        <v>265</v>
      </c>
      <c r="C159" s="254">
        <v>586.1</v>
      </c>
      <c r="D159" s="256">
        <v>585.86666666666667</v>
      </c>
      <c r="E159" s="256">
        <v>579.73333333333335</v>
      </c>
      <c r="F159" s="256">
        <v>573.36666666666667</v>
      </c>
      <c r="G159" s="256">
        <v>567.23333333333335</v>
      </c>
      <c r="H159" s="256">
        <v>592.23333333333335</v>
      </c>
      <c r="I159" s="256">
        <v>598.36666666666679</v>
      </c>
      <c r="J159" s="256">
        <v>604.73333333333335</v>
      </c>
      <c r="K159" s="254">
        <v>592</v>
      </c>
      <c r="L159" s="254">
        <v>579.5</v>
      </c>
      <c r="M159" s="254">
        <v>3.4270499999999999</v>
      </c>
    </row>
    <row r="160" spans="1:13">
      <c r="A160" s="273">
        <v>151</v>
      </c>
      <c r="B160" s="254" t="s">
        <v>155</v>
      </c>
      <c r="C160" s="254">
        <v>112.35</v>
      </c>
      <c r="D160" s="256">
        <v>113.25</v>
      </c>
      <c r="E160" s="256">
        <v>110.95</v>
      </c>
      <c r="F160" s="256">
        <v>109.55</v>
      </c>
      <c r="G160" s="256">
        <v>107.25</v>
      </c>
      <c r="H160" s="256">
        <v>114.65</v>
      </c>
      <c r="I160" s="256">
        <v>116.95000000000002</v>
      </c>
      <c r="J160" s="256">
        <v>118.35000000000001</v>
      </c>
      <c r="K160" s="254">
        <v>115.55</v>
      </c>
      <c r="L160" s="254">
        <v>111.85</v>
      </c>
      <c r="M160" s="254">
        <v>193.31994</v>
      </c>
    </row>
    <row r="161" spans="1:13">
      <c r="A161" s="273">
        <v>152</v>
      </c>
      <c r="B161" s="254" t="s">
        <v>154</v>
      </c>
      <c r="C161" s="254">
        <v>132.94999999999999</v>
      </c>
      <c r="D161" s="256">
        <v>133.20000000000002</v>
      </c>
      <c r="E161" s="256">
        <v>131.40000000000003</v>
      </c>
      <c r="F161" s="256">
        <v>129.85000000000002</v>
      </c>
      <c r="G161" s="256">
        <v>128.05000000000004</v>
      </c>
      <c r="H161" s="256">
        <v>134.75000000000003</v>
      </c>
      <c r="I161" s="256">
        <v>136.55000000000004</v>
      </c>
      <c r="J161" s="256">
        <v>138.10000000000002</v>
      </c>
      <c r="K161" s="254">
        <v>135</v>
      </c>
      <c r="L161" s="254">
        <v>131.65</v>
      </c>
      <c r="M161" s="254">
        <v>9.6943400000000004</v>
      </c>
    </row>
    <row r="162" spans="1:13">
      <c r="A162" s="273">
        <v>153</v>
      </c>
      <c r="B162" s="254" t="s">
        <v>266</v>
      </c>
      <c r="C162" s="254">
        <v>3525.3</v>
      </c>
      <c r="D162" s="256">
        <v>3523.4333333333329</v>
      </c>
      <c r="E162" s="256">
        <v>3491.266666666666</v>
      </c>
      <c r="F162" s="256">
        <v>3457.2333333333331</v>
      </c>
      <c r="G162" s="256">
        <v>3425.0666666666662</v>
      </c>
      <c r="H162" s="256">
        <v>3557.4666666666658</v>
      </c>
      <c r="I162" s="256">
        <v>3589.6333333333328</v>
      </c>
      <c r="J162" s="256">
        <v>3623.6666666666656</v>
      </c>
      <c r="K162" s="254">
        <v>3555.6</v>
      </c>
      <c r="L162" s="254">
        <v>3489.4</v>
      </c>
      <c r="M162" s="254">
        <v>0.59521000000000002</v>
      </c>
    </row>
    <row r="163" spans="1:13">
      <c r="A163" s="273">
        <v>154</v>
      </c>
      <c r="B163" s="254" t="s">
        <v>267</v>
      </c>
      <c r="C163" s="254">
        <v>2606.3000000000002</v>
      </c>
      <c r="D163" s="256">
        <v>2612.0000000000005</v>
      </c>
      <c r="E163" s="256">
        <v>2585.1000000000008</v>
      </c>
      <c r="F163" s="256">
        <v>2563.9000000000005</v>
      </c>
      <c r="G163" s="256">
        <v>2537.0000000000009</v>
      </c>
      <c r="H163" s="256">
        <v>2633.2000000000007</v>
      </c>
      <c r="I163" s="256">
        <v>2660.1000000000004</v>
      </c>
      <c r="J163" s="256">
        <v>2681.3000000000006</v>
      </c>
      <c r="K163" s="254">
        <v>2638.9</v>
      </c>
      <c r="L163" s="254">
        <v>2590.8000000000002</v>
      </c>
      <c r="M163" s="254">
        <v>2.29962</v>
      </c>
    </row>
    <row r="164" spans="1:13">
      <c r="A164" s="273">
        <v>155</v>
      </c>
      <c r="B164" s="254" t="s">
        <v>156</v>
      </c>
      <c r="C164" s="254">
        <v>31362.3</v>
      </c>
      <c r="D164" s="256">
        <v>31547.599999999995</v>
      </c>
      <c r="E164" s="256">
        <v>30944.049999999988</v>
      </c>
      <c r="F164" s="256">
        <v>30525.799999999992</v>
      </c>
      <c r="G164" s="256">
        <v>29922.249999999985</v>
      </c>
      <c r="H164" s="256">
        <v>31965.849999999991</v>
      </c>
      <c r="I164" s="256">
        <v>32569.4</v>
      </c>
      <c r="J164" s="256">
        <v>32987.649999999994</v>
      </c>
      <c r="K164" s="254">
        <v>32151.15</v>
      </c>
      <c r="L164" s="254">
        <v>31129.35</v>
      </c>
      <c r="M164" s="254">
        <v>0.59209000000000001</v>
      </c>
    </row>
    <row r="165" spans="1:13">
      <c r="A165" s="273">
        <v>156</v>
      </c>
      <c r="B165" s="254" t="s">
        <v>158</v>
      </c>
      <c r="C165" s="254">
        <v>240.8</v>
      </c>
      <c r="D165" s="256">
        <v>240.28333333333333</v>
      </c>
      <c r="E165" s="256">
        <v>238.61666666666667</v>
      </c>
      <c r="F165" s="256">
        <v>236.43333333333334</v>
      </c>
      <c r="G165" s="256">
        <v>234.76666666666668</v>
      </c>
      <c r="H165" s="256">
        <v>242.46666666666667</v>
      </c>
      <c r="I165" s="256">
        <v>244.13333333333335</v>
      </c>
      <c r="J165" s="256">
        <v>246.31666666666666</v>
      </c>
      <c r="K165" s="254">
        <v>241.95</v>
      </c>
      <c r="L165" s="254">
        <v>238.1</v>
      </c>
      <c r="M165" s="254">
        <v>80.872200000000007</v>
      </c>
    </row>
    <row r="166" spans="1:13">
      <c r="A166" s="273">
        <v>157</v>
      </c>
      <c r="B166" s="254" t="s">
        <v>269</v>
      </c>
      <c r="C166" s="254">
        <v>5131.3500000000004</v>
      </c>
      <c r="D166" s="256">
        <v>5148.45</v>
      </c>
      <c r="E166" s="256">
        <v>5107.8999999999996</v>
      </c>
      <c r="F166" s="256">
        <v>5084.45</v>
      </c>
      <c r="G166" s="256">
        <v>5043.8999999999996</v>
      </c>
      <c r="H166" s="256">
        <v>5171.8999999999996</v>
      </c>
      <c r="I166" s="256">
        <v>5212.4500000000007</v>
      </c>
      <c r="J166" s="256">
        <v>5235.8999999999996</v>
      </c>
      <c r="K166" s="254">
        <v>5189</v>
      </c>
      <c r="L166" s="254">
        <v>5125</v>
      </c>
      <c r="M166" s="254">
        <v>0.53391</v>
      </c>
    </row>
    <row r="167" spans="1:13">
      <c r="A167" s="273">
        <v>158</v>
      </c>
      <c r="B167" s="254" t="s">
        <v>160</v>
      </c>
      <c r="C167" s="254">
        <v>2060</v>
      </c>
      <c r="D167" s="256">
        <v>2068.75</v>
      </c>
      <c r="E167" s="256">
        <v>2046.5</v>
      </c>
      <c r="F167" s="256">
        <v>2033</v>
      </c>
      <c r="G167" s="256">
        <v>2010.75</v>
      </c>
      <c r="H167" s="256">
        <v>2082.25</v>
      </c>
      <c r="I167" s="256">
        <v>2104.5</v>
      </c>
      <c r="J167" s="256">
        <v>2118</v>
      </c>
      <c r="K167" s="254">
        <v>2091</v>
      </c>
      <c r="L167" s="254">
        <v>2055.25</v>
      </c>
      <c r="M167" s="254">
        <v>3.8988700000000001</v>
      </c>
    </row>
    <row r="168" spans="1:13">
      <c r="A168" s="273">
        <v>159</v>
      </c>
      <c r="B168" s="254" t="s">
        <v>157</v>
      </c>
      <c r="C168" s="254">
        <v>1785.9</v>
      </c>
      <c r="D168" s="256">
        <v>1791.6000000000001</v>
      </c>
      <c r="E168" s="256">
        <v>1766.8500000000004</v>
      </c>
      <c r="F168" s="256">
        <v>1747.8000000000002</v>
      </c>
      <c r="G168" s="256">
        <v>1723.0500000000004</v>
      </c>
      <c r="H168" s="256">
        <v>1810.6500000000003</v>
      </c>
      <c r="I168" s="256">
        <v>1835.3999999999999</v>
      </c>
      <c r="J168" s="256">
        <v>1854.4500000000003</v>
      </c>
      <c r="K168" s="254">
        <v>1816.35</v>
      </c>
      <c r="L168" s="254">
        <v>1772.55</v>
      </c>
      <c r="M168" s="254">
        <v>9.4113100000000003</v>
      </c>
    </row>
    <row r="169" spans="1:13">
      <c r="A169" s="273">
        <v>160</v>
      </c>
      <c r="B169" s="254" t="s">
        <v>461</v>
      </c>
      <c r="C169" s="254">
        <v>1674.9</v>
      </c>
      <c r="D169" s="256">
        <v>1681.55</v>
      </c>
      <c r="E169" s="256">
        <v>1664.85</v>
      </c>
      <c r="F169" s="256">
        <v>1654.8</v>
      </c>
      <c r="G169" s="256">
        <v>1638.1</v>
      </c>
      <c r="H169" s="256">
        <v>1691.6</v>
      </c>
      <c r="I169" s="256">
        <v>1708.3000000000002</v>
      </c>
      <c r="J169" s="256">
        <v>1718.35</v>
      </c>
      <c r="K169" s="254">
        <v>1698.25</v>
      </c>
      <c r="L169" s="254">
        <v>1671.5</v>
      </c>
      <c r="M169" s="254">
        <v>0.96997999999999995</v>
      </c>
    </row>
    <row r="170" spans="1:13">
      <c r="A170" s="273">
        <v>161</v>
      </c>
      <c r="B170" s="254" t="s">
        <v>159</v>
      </c>
      <c r="C170" s="254">
        <v>120.5</v>
      </c>
      <c r="D170" s="256">
        <v>119.96666666666665</v>
      </c>
      <c r="E170" s="256">
        <v>118.08333333333331</v>
      </c>
      <c r="F170" s="256">
        <v>115.66666666666666</v>
      </c>
      <c r="G170" s="256">
        <v>113.78333333333332</v>
      </c>
      <c r="H170" s="256">
        <v>122.38333333333331</v>
      </c>
      <c r="I170" s="256">
        <v>124.26666666666667</v>
      </c>
      <c r="J170" s="256">
        <v>126.68333333333331</v>
      </c>
      <c r="K170" s="254">
        <v>121.85</v>
      </c>
      <c r="L170" s="254">
        <v>117.55</v>
      </c>
      <c r="M170" s="254">
        <v>108.95627</v>
      </c>
    </row>
    <row r="171" spans="1:13">
      <c r="A171" s="273">
        <v>162</v>
      </c>
      <c r="B171" s="254" t="s">
        <v>162</v>
      </c>
      <c r="C171" s="254">
        <v>225.45</v>
      </c>
      <c r="D171" s="256">
        <v>227.08333333333334</v>
      </c>
      <c r="E171" s="256">
        <v>223.16666666666669</v>
      </c>
      <c r="F171" s="256">
        <v>220.88333333333335</v>
      </c>
      <c r="G171" s="256">
        <v>216.9666666666667</v>
      </c>
      <c r="H171" s="256">
        <v>229.36666666666667</v>
      </c>
      <c r="I171" s="256">
        <v>233.28333333333336</v>
      </c>
      <c r="J171" s="256">
        <v>235.56666666666666</v>
      </c>
      <c r="K171" s="254">
        <v>231</v>
      </c>
      <c r="L171" s="254">
        <v>224.8</v>
      </c>
      <c r="M171" s="254">
        <v>86.104699999999994</v>
      </c>
    </row>
    <row r="172" spans="1:13">
      <c r="A172" s="273">
        <v>163</v>
      </c>
      <c r="B172" s="254" t="s">
        <v>270</v>
      </c>
      <c r="C172" s="254">
        <v>272.3</v>
      </c>
      <c r="D172" s="256">
        <v>272.7166666666667</v>
      </c>
      <c r="E172" s="256">
        <v>270.08333333333337</v>
      </c>
      <c r="F172" s="256">
        <v>267.86666666666667</v>
      </c>
      <c r="G172" s="256">
        <v>265.23333333333335</v>
      </c>
      <c r="H172" s="256">
        <v>274.93333333333339</v>
      </c>
      <c r="I172" s="256">
        <v>277.56666666666672</v>
      </c>
      <c r="J172" s="256">
        <v>279.78333333333342</v>
      </c>
      <c r="K172" s="254">
        <v>275.35000000000002</v>
      </c>
      <c r="L172" s="254">
        <v>270.5</v>
      </c>
      <c r="M172" s="254">
        <v>10.088800000000001</v>
      </c>
    </row>
    <row r="173" spans="1:13">
      <c r="A173" s="273">
        <v>164</v>
      </c>
      <c r="B173" s="254" t="s">
        <v>271</v>
      </c>
      <c r="C173" s="254">
        <v>13082.9</v>
      </c>
      <c r="D173" s="256">
        <v>13148.483333333332</v>
      </c>
      <c r="E173" s="256">
        <v>12935.416666666664</v>
      </c>
      <c r="F173" s="256">
        <v>12787.933333333332</v>
      </c>
      <c r="G173" s="256">
        <v>12574.866666666665</v>
      </c>
      <c r="H173" s="256">
        <v>13295.966666666664</v>
      </c>
      <c r="I173" s="256">
        <v>13509.033333333333</v>
      </c>
      <c r="J173" s="256">
        <v>13656.516666666663</v>
      </c>
      <c r="K173" s="254">
        <v>13361.55</v>
      </c>
      <c r="L173" s="254">
        <v>13001</v>
      </c>
      <c r="M173" s="254">
        <v>0.10668999999999999</v>
      </c>
    </row>
    <row r="174" spans="1:13">
      <c r="A174" s="273">
        <v>165</v>
      </c>
      <c r="B174" s="254" t="s">
        <v>161</v>
      </c>
      <c r="C174" s="254">
        <v>42.25</v>
      </c>
      <c r="D174" s="256">
        <v>42.016666666666666</v>
      </c>
      <c r="E174" s="256">
        <v>41.233333333333334</v>
      </c>
      <c r="F174" s="256">
        <v>40.216666666666669</v>
      </c>
      <c r="G174" s="256">
        <v>39.433333333333337</v>
      </c>
      <c r="H174" s="256">
        <v>43.033333333333331</v>
      </c>
      <c r="I174" s="256">
        <v>43.816666666666663</v>
      </c>
      <c r="J174" s="256">
        <v>44.833333333333329</v>
      </c>
      <c r="K174" s="254">
        <v>42.8</v>
      </c>
      <c r="L174" s="254">
        <v>41</v>
      </c>
      <c r="M174" s="254">
        <v>3356.58662</v>
      </c>
    </row>
    <row r="175" spans="1:13">
      <c r="A175" s="273">
        <v>166</v>
      </c>
      <c r="B175" s="254" t="s">
        <v>165</v>
      </c>
      <c r="C175" s="254">
        <v>216.25</v>
      </c>
      <c r="D175" s="256">
        <v>214.95000000000002</v>
      </c>
      <c r="E175" s="256">
        <v>212.60000000000002</v>
      </c>
      <c r="F175" s="256">
        <v>208.95000000000002</v>
      </c>
      <c r="G175" s="256">
        <v>206.60000000000002</v>
      </c>
      <c r="H175" s="256">
        <v>218.60000000000002</v>
      </c>
      <c r="I175" s="256">
        <v>220.95</v>
      </c>
      <c r="J175" s="256">
        <v>224.60000000000002</v>
      </c>
      <c r="K175" s="254">
        <v>217.3</v>
      </c>
      <c r="L175" s="254">
        <v>211.3</v>
      </c>
      <c r="M175" s="254">
        <v>143.69946999999999</v>
      </c>
    </row>
    <row r="176" spans="1:13">
      <c r="A176" s="273">
        <v>167</v>
      </c>
      <c r="B176" s="254" t="s">
        <v>166</v>
      </c>
      <c r="C176" s="254">
        <v>146.15</v>
      </c>
      <c r="D176" s="256">
        <v>145.23333333333332</v>
      </c>
      <c r="E176" s="256">
        <v>143.11666666666665</v>
      </c>
      <c r="F176" s="256">
        <v>140.08333333333331</v>
      </c>
      <c r="G176" s="256">
        <v>137.96666666666664</v>
      </c>
      <c r="H176" s="256">
        <v>148.26666666666665</v>
      </c>
      <c r="I176" s="256">
        <v>150.38333333333333</v>
      </c>
      <c r="J176" s="256">
        <v>153.41666666666666</v>
      </c>
      <c r="K176" s="254">
        <v>147.35</v>
      </c>
      <c r="L176" s="254">
        <v>142.19999999999999</v>
      </c>
      <c r="M176" s="254">
        <v>57.28651</v>
      </c>
    </row>
    <row r="177" spans="1:13">
      <c r="A177" s="273">
        <v>168</v>
      </c>
      <c r="B177" s="254" t="s">
        <v>273</v>
      </c>
      <c r="C177" s="254">
        <v>517.75</v>
      </c>
      <c r="D177" s="256">
        <v>519.98333333333335</v>
      </c>
      <c r="E177" s="256">
        <v>513.9666666666667</v>
      </c>
      <c r="F177" s="256">
        <v>510.18333333333339</v>
      </c>
      <c r="G177" s="256">
        <v>504.16666666666674</v>
      </c>
      <c r="H177" s="256">
        <v>523.76666666666665</v>
      </c>
      <c r="I177" s="256">
        <v>529.7833333333333</v>
      </c>
      <c r="J177" s="256">
        <v>533.56666666666661</v>
      </c>
      <c r="K177" s="254">
        <v>526</v>
      </c>
      <c r="L177" s="254">
        <v>516.20000000000005</v>
      </c>
      <c r="M177" s="254">
        <v>3.88497</v>
      </c>
    </row>
    <row r="178" spans="1:13">
      <c r="A178" s="273">
        <v>169</v>
      </c>
      <c r="B178" s="254" t="s">
        <v>167</v>
      </c>
      <c r="C178" s="254">
        <v>2094.8000000000002</v>
      </c>
      <c r="D178" s="256">
        <v>2063.2666666666669</v>
      </c>
      <c r="E178" s="256">
        <v>2021.5333333333338</v>
      </c>
      <c r="F178" s="256">
        <v>1948.2666666666669</v>
      </c>
      <c r="G178" s="256">
        <v>1906.5333333333338</v>
      </c>
      <c r="H178" s="256">
        <v>2136.5333333333338</v>
      </c>
      <c r="I178" s="256">
        <v>2178.2666666666664</v>
      </c>
      <c r="J178" s="256">
        <v>2251.5333333333338</v>
      </c>
      <c r="K178" s="254">
        <v>2105</v>
      </c>
      <c r="L178" s="254">
        <v>1990</v>
      </c>
      <c r="M178" s="254">
        <v>260.60863999999998</v>
      </c>
    </row>
    <row r="179" spans="1:13">
      <c r="A179" s="273">
        <v>170</v>
      </c>
      <c r="B179" s="254" t="s">
        <v>814</v>
      </c>
      <c r="C179" s="254">
        <v>1047.2</v>
      </c>
      <c r="D179" s="256">
        <v>1055.1333333333332</v>
      </c>
      <c r="E179" s="256">
        <v>1034.2666666666664</v>
      </c>
      <c r="F179" s="256">
        <v>1021.3333333333333</v>
      </c>
      <c r="G179" s="256">
        <v>1000.4666666666665</v>
      </c>
      <c r="H179" s="256">
        <v>1068.0666666666664</v>
      </c>
      <c r="I179" s="256">
        <v>1088.9333333333332</v>
      </c>
      <c r="J179" s="256">
        <v>1101.8666666666663</v>
      </c>
      <c r="K179" s="254">
        <v>1076</v>
      </c>
      <c r="L179" s="254">
        <v>1042.2</v>
      </c>
      <c r="M179" s="254">
        <v>13.27816</v>
      </c>
    </row>
    <row r="180" spans="1:13">
      <c r="A180" s="273">
        <v>171</v>
      </c>
      <c r="B180" s="254" t="s">
        <v>274</v>
      </c>
      <c r="C180" s="254">
        <v>976.85</v>
      </c>
      <c r="D180" s="256">
        <v>978.61666666666667</v>
      </c>
      <c r="E180" s="256">
        <v>970.23333333333335</v>
      </c>
      <c r="F180" s="256">
        <v>963.61666666666667</v>
      </c>
      <c r="G180" s="256">
        <v>955.23333333333335</v>
      </c>
      <c r="H180" s="256">
        <v>985.23333333333335</v>
      </c>
      <c r="I180" s="256">
        <v>993.61666666666679</v>
      </c>
      <c r="J180" s="256">
        <v>1000.2333333333333</v>
      </c>
      <c r="K180" s="254">
        <v>987</v>
      </c>
      <c r="L180" s="254">
        <v>972</v>
      </c>
      <c r="M180" s="254">
        <v>11.37566</v>
      </c>
    </row>
    <row r="181" spans="1:13">
      <c r="A181" s="273">
        <v>172</v>
      </c>
      <c r="B181" s="254" t="s">
        <v>172</v>
      </c>
      <c r="C181" s="254">
        <v>6515.5</v>
      </c>
      <c r="D181" s="256">
        <v>6525.1833333333334</v>
      </c>
      <c r="E181" s="256">
        <v>6461.3666666666668</v>
      </c>
      <c r="F181" s="256">
        <v>6407.2333333333336</v>
      </c>
      <c r="G181" s="256">
        <v>6343.416666666667</v>
      </c>
      <c r="H181" s="256">
        <v>6579.3166666666666</v>
      </c>
      <c r="I181" s="256">
        <v>6643.1333333333341</v>
      </c>
      <c r="J181" s="256">
        <v>6697.2666666666664</v>
      </c>
      <c r="K181" s="254">
        <v>6589</v>
      </c>
      <c r="L181" s="254">
        <v>6471.05</v>
      </c>
      <c r="M181" s="254">
        <v>1.0642199999999999</v>
      </c>
    </row>
    <row r="182" spans="1:13">
      <c r="A182" s="273">
        <v>173</v>
      </c>
      <c r="B182" s="254" t="s">
        <v>478</v>
      </c>
      <c r="C182" s="254">
        <v>7716.9</v>
      </c>
      <c r="D182" s="256">
        <v>7733.6333333333341</v>
      </c>
      <c r="E182" s="256">
        <v>7688.2666666666682</v>
      </c>
      <c r="F182" s="256">
        <v>7659.6333333333341</v>
      </c>
      <c r="G182" s="256">
        <v>7614.2666666666682</v>
      </c>
      <c r="H182" s="256">
        <v>7762.2666666666682</v>
      </c>
      <c r="I182" s="256">
        <v>7807.633333333335</v>
      </c>
      <c r="J182" s="256">
        <v>7836.2666666666682</v>
      </c>
      <c r="K182" s="254">
        <v>7779</v>
      </c>
      <c r="L182" s="254">
        <v>7705</v>
      </c>
      <c r="M182" s="254">
        <v>7.3330000000000006E-2</v>
      </c>
    </row>
    <row r="183" spans="1:13">
      <c r="A183" s="273">
        <v>174</v>
      </c>
      <c r="B183" s="254" t="s">
        <v>170</v>
      </c>
      <c r="C183" s="254">
        <v>27655.1</v>
      </c>
      <c r="D183" s="256">
        <v>27811.899999999998</v>
      </c>
      <c r="E183" s="256">
        <v>27383.799999999996</v>
      </c>
      <c r="F183" s="256">
        <v>27112.499999999996</v>
      </c>
      <c r="G183" s="256">
        <v>26684.399999999994</v>
      </c>
      <c r="H183" s="256">
        <v>28083.199999999997</v>
      </c>
      <c r="I183" s="256">
        <v>28511.299999999996</v>
      </c>
      <c r="J183" s="256">
        <v>28782.6</v>
      </c>
      <c r="K183" s="254">
        <v>28240</v>
      </c>
      <c r="L183" s="254">
        <v>27540.6</v>
      </c>
      <c r="M183" s="254">
        <v>0.50371999999999995</v>
      </c>
    </row>
    <row r="184" spans="1:13">
      <c r="A184" s="273">
        <v>175</v>
      </c>
      <c r="B184" s="254" t="s">
        <v>173</v>
      </c>
      <c r="C184" s="254">
        <v>1455.05</v>
      </c>
      <c r="D184" s="256">
        <v>1471.8166666666666</v>
      </c>
      <c r="E184" s="256">
        <v>1429.2333333333331</v>
      </c>
      <c r="F184" s="256">
        <v>1403.4166666666665</v>
      </c>
      <c r="G184" s="256">
        <v>1360.833333333333</v>
      </c>
      <c r="H184" s="256">
        <v>1497.6333333333332</v>
      </c>
      <c r="I184" s="256">
        <v>1540.2166666666667</v>
      </c>
      <c r="J184" s="256">
        <v>1566.0333333333333</v>
      </c>
      <c r="K184" s="254">
        <v>1514.4</v>
      </c>
      <c r="L184" s="254">
        <v>1446</v>
      </c>
      <c r="M184" s="254">
        <v>34.041899999999998</v>
      </c>
    </row>
    <row r="185" spans="1:13">
      <c r="A185" s="273">
        <v>176</v>
      </c>
      <c r="B185" s="254" t="s">
        <v>171</v>
      </c>
      <c r="C185" s="254">
        <v>2037.2</v>
      </c>
      <c r="D185" s="256">
        <v>2045.3166666666666</v>
      </c>
      <c r="E185" s="256">
        <v>2015.6833333333334</v>
      </c>
      <c r="F185" s="256">
        <v>1994.1666666666667</v>
      </c>
      <c r="G185" s="256">
        <v>1964.5333333333335</v>
      </c>
      <c r="H185" s="256">
        <v>2066.833333333333</v>
      </c>
      <c r="I185" s="256">
        <v>2096.4666666666662</v>
      </c>
      <c r="J185" s="256">
        <v>2117.9833333333331</v>
      </c>
      <c r="K185" s="254">
        <v>2074.9499999999998</v>
      </c>
      <c r="L185" s="254">
        <v>2023.8</v>
      </c>
      <c r="M185" s="254">
        <v>3.2396199999999999</v>
      </c>
    </row>
    <row r="186" spans="1:13">
      <c r="A186" s="273">
        <v>177</v>
      </c>
      <c r="B186" s="254" t="s">
        <v>169</v>
      </c>
      <c r="C186" s="254">
        <v>422.05</v>
      </c>
      <c r="D186" s="256">
        <v>425.25</v>
      </c>
      <c r="E186" s="256">
        <v>416.85</v>
      </c>
      <c r="F186" s="256">
        <v>411.65000000000003</v>
      </c>
      <c r="G186" s="256">
        <v>403.25000000000006</v>
      </c>
      <c r="H186" s="256">
        <v>430.45</v>
      </c>
      <c r="I186" s="256">
        <v>438.84999999999997</v>
      </c>
      <c r="J186" s="256">
        <v>444.04999999999995</v>
      </c>
      <c r="K186" s="254">
        <v>433.65</v>
      </c>
      <c r="L186" s="254">
        <v>420.05</v>
      </c>
      <c r="M186" s="254">
        <v>651.37567999999999</v>
      </c>
    </row>
    <row r="187" spans="1:13">
      <c r="A187" s="273">
        <v>178</v>
      </c>
      <c r="B187" s="254" t="s">
        <v>168</v>
      </c>
      <c r="C187" s="254">
        <v>120.9</v>
      </c>
      <c r="D187" s="256">
        <v>122.64999999999999</v>
      </c>
      <c r="E187" s="256">
        <v>118.49999999999999</v>
      </c>
      <c r="F187" s="256">
        <v>116.1</v>
      </c>
      <c r="G187" s="256">
        <v>111.94999999999999</v>
      </c>
      <c r="H187" s="256">
        <v>125.04999999999998</v>
      </c>
      <c r="I187" s="256">
        <v>129.19999999999999</v>
      </c>
      <c r="J187" s="256">
        <v>131.59999999999997</v>
      </c>
      <c r="K187" s="254">
        <v>126.8</v>
      </c>
      <c r="L187" s="254">
        <v>120.25</v>
      </c>
      <c r="M187" s="254">
        <v>663.59160999999995</v>
      </c>
    </row>
    <row r="188" spans="1:13">
      <c r="A188" s="273">
        <v>179</v>
      </c>
      <c r="B188" s="254" t="s">
        <v>175</v>
      </c>
      <c r="C188" s="254">
        <v>669.75</v>
      </c>
      <c r="D188" s="256">
        <v>676.85</v>
      </c>
      <c r="E188" s="256">
        <v>659.2</v>
      </c>
      <c r="F188" s="256">
        <v>648.65</v>
      </c>
      <c r="G188" s="256">
        <v>631</v>
      </c>
      <c r="H188" s="256">
        <v>687.40000000000009</v>
      </c>
      <c r="I188" s="256">
        <v>705.05</v>
      </c>
      <c r="J188" s="256">
        <v>715.60000000000014</v>
      </c>
      <c r="K188" s="254">
        <v>694.5</v>
      </c>
      <c r="L188" s="254">
        <v>666.3</v>
      </c>
      <c r="M188" s="254">
        <v>283.16552000000001</v>
      </c>
    </row>
    <row r="189" spans="1:13">
      <c r="A189" s="273">
        <v>180</v>
      </c>
      <c r="B189" s="254" t="s">
        <v>176</v>
      </c>
      <c r="C189" s="254">
        <v>546</v>
      </c>
      <c r="D189" s="256">
        <v>548.4</v>
      </c>
      <c r="E189" s="256">
        <v>536.79999999999995</v>
      </c>
      <c r="F189" s="256">
        <v>527.6</v>
      </c>
      <c r="G189" s="256">
        <v>516</v>
      </c>
      <c r="H189" s="256">
        <v>557.59999999999991</v>
      </c>
      <c r="I189" s="256">
        <v>569.20000000000005</v>
      </c>
      <c r="J189" s="256">
        <v>578.39999999999986</v>
      </c>
      <c r="K189" s="254">
        <v>560</v>
      </c>
      <c r="L189" s="254">
        <v>539.20000000000005</v>
      </c>
      <c r="M189" s="254">
        <v>74.379400000000004</v>
      </c>
    </row>
    <row r="190" spans="1:13">
      <c r="A190" s="273">
        <v>181</v>
      </c>
      <c r="B190" s="254" t="s">
        <v>275</v>
      </c>
      <c r="C190" s="254">
        <v>588.29999999999995</v>
      </c>
      <c r="D190" s="256">
        <v>593</v>
      </c>
      <c r="E190" s="256">
        <v>579.29999999999995</v>
      </c>
      <c r="F190" s="256">
        <v>570.29999999999995</v>
      </c>
      <c r="G190" s="256">
        <v>556.59999999999991</v>
      </c>
      <c r="H190" s="256">
        <v>602</v>
      </c>
      <c r="I190" s="256">
        <v>615.70000000000005</v>
      </c>
      <c r="J190" s="256">
        <v>624.70000000000005</v>
      </c>
      <c r="K190" s="254">
        <v>606.70000000000005</v>
      </c>
      <c r="L190" s="254">
        <v>584</v>
      </c>
      <c r="M190" s="254">
        <v>6.6162400000000003</v>
      </c>
    </row>
    <row r="191" spans="1:13">
      <c r="A191" s="273">
        <v>182</v>
      </c>
      <c r="B191" s="254" t="s">
        <v>188</v>
      </c>
      <c r="C191" s="254">
        <v>619.70000000000005</v>
      </c>
      <c r="D191" s="256">
        <v>629.76666666666677</v>
      </c>
      <c r="E191" s="256">
        <v>604.43333333333351</v>
      </c>
      <c r="F191" s="256">
        <v>589.16666666666674</v>
      </c>
      <c r="G191" s="256">
        <v>563.83333333333348</v>
      </c>
      <c r="H191" s="256">
        <v>645.03333333333353</v>
      </c>
      <c r="I191" s="256">
        <v>670.36666666666679</v>
      </c>
      <c r="J191" s="256">
        <v>685.63333333333355</v>
      </c>
      <c r="K191" s="254">
        <v>655.1</v>
      </c>
      <c r="L191" s="254">
        <v>614.5</v>
      </c>
      <c r="M191" s="254">
        <v>48.576309999999999</v>
      </c>
    </row>
    <row r="192" spans="1:13">
      <c r="A192" s="273">
        <v>183</v>
      </c>
      <c r="B192" s="254" t="s">
        <v>177</v>
      </c>
      <c r="C192" s="254">
        <v>708.55</v>
      </c>
      <c r="D192" s="256">
        <v>706.0333333333333</v>
      </c>
      <c r="E192" s="256">
        <v>695.56666666666661</v>
      </c>
      <c r="F192" s="256">
        <v>682.58333333333326</v>
      </c>
      <c r="G192" s="256">
        <v>672.11666666666656</v>
      </c>
      <c r="H192" s="256">
        <v>719.01666666666665</v>
      </c>
      <c r="I192" s="256">
        <v>729.48333333333335</v>
      </c>
      <c r="J192" s="256">
        <v>742.4666666666667</v>
      </c>
      <c r="K192" s="254">
        <v>716.5</v>
      </c>
      <c r="L192" s="254">
        <v>693.05</v>
      </c>
      <c r="M192" s="254">
        <v>43.214190000000002</v>
      </c>
    </row>
    <row r="193" spans="1:13">
      <c r="A193" s="273">
        <v>184</v>
      </c>
      <c r="B193" s="254" t="s">
        <v>183</v>
      </c>
      <c r="C193" s="254">
        <v>3143.6</v>
      </c>
      <c r="D193" s="256">
        <v>3159.0833333333335</v>
      </c>
      <c r="E193" s="256">
        <v>3120.166666666667</v>
      </c>
      <c r="F193" s="256">
        <v>3096.7333333333336</v>
      </c>
      <c r="G193" s="256">
        <v>3057.8166666666671</v>
      </c>
      <c r="H193" s="256">
        <v>3182.5166666666669</v>
      </c>
      <c r="I193" s="256">
        <v>3221.4333333333338</v>
      </c>
      <c r="J193" s="256">
        <v>3244.8666666666668</v>
      </c>
      <c r="K193" s="254">
        <v>3198</v>
      </c>
      <c r="L193" s="254">
        <v>3135.65</v>
      </c>
      <c r="M193" s="254">
        <v>17.63701</v>
      </c>
    </row>
    <row r="194" spans="1:13">
      <c r="A194" s="273">
        <v>185</v>
      </c>
      <c r="B194" s="254" t="s">
        <v>804</v>
      </c>
      <c r="C194" s="254">
        <v>654.95000000000005</v>
      </c>
      <c r="D194" s="256">
        <v>652.98333333333335</v>
      </c>
      <c r="E194" s="256">
        <v>648.26666666666665</v>
      </c>
      <c r="F194" s="256">
        <v>641.58333333333326</v>
      </c>
      <c r="G194" s="256">
        <v>636.86666666666656</v>
      </c>
      <c r="H194" s="256">
        <v>659.66666666666674</v>
      </c>
      <c r="I194" s="256">
        <v>664.38333333333344</v>
      </c>
      <c r="J194" s="256">
        <v>671.06666666666683</v>
      </c>
      <c r="K194" s="254">
        <v>657.7</v>
      </c>
      <c r="L194" s="254">
        <v>646.29999999999995</v>
      </c>
      <c r="M194" s="254">
        <v>28.819769999999998</v>
      </c>
    </row>
    <row r="195" spans="1:13">
      <c r="A195" s="273">
        <v>186</v>
      </c>
      <c r="B195" s="254" t="s">
        <v>179</v>
      </c>
      <c r="C195" s="254">
        <v>318.75</v>
      </c>
      <c r="D195" s="256">
        <v>319.91666666666669</v>
      </c>
      <c r="E195" s="256">
        <v>315.33333333333337</v>
      </c>
      <c r="F195" s="256">
        <v>311.91666666666669</v>
      </c>
      <c r="G195" s="256">
        <v>307.33333333333337</v>
      </c>
      <c r="H195" s="256">
        <v>323.33333333333337</v>
      </c>
      <c r="I195" s="256">
        <v>327.91666666666674</v>
      </c>
      <c r="J195" s="256">
        <v>331.33333333333337</v>
      </c>
      <c r="K195" s="254">
        <v>324.5</v>
      </c>
      <c r="L195" s="254">
        <v>316.5</v>
      </c>
      <c r="M195" s="254">
        <v>266.18815000000001</v>
      </c>
    </row>
    <row r="196" spans="1:13">
      <c r="A196" s="273">
        <v>187</v>
      </c>
      <c r="B196" s="245" t="s">
        <v>181</v>
      </c>
      <c r="C196" s="245">
        <v>105.35</v>
      </c>
      <c r="D196" s="280">
        <v>105.98333333333333</v>
      </c>
      <c r="E196" s="280">
        <v>104.46666666666667</v>
      </c>
      <c r="F196" s="280">
        <v>103.58333333333333</v>
      </c>
      <c r="G196" s="280">
        <v>102.06666666666666</v>
      </c>
      <c r="H196" s="280">
        <v>106.86666666666667</v>
      </c>
      <c r="I196" s="280">
        <v>108.38333333333335</v>
      </c>
      <c r="J196" s="280">
        <v>109.26666666666668</v>
      </c>
      <c r="K196" s="245">
        <v>107.5</v>
      </c>
      <c r="L196" s="245">
        <v>105.1</v>
      </c>
      <c r="M196" s="245">
        <v>199.73552000000001</v>
      </c>
    </row>
    <row r="197" spans="1:13">
      <c r="A197" s="273">
        <v>188</v>
      </c>
      <c r="B197" s="245" t="s">
        <v>182</v>
      </c>
      <c r="C197" s="245">
        <v>1103.5</v>
      </c>
      <c r="D197" s="280">
        <v>1114.8500000000001</v>
      </c>
      <c r="E197" s="280">
        <v>1086.1000000000004</v>
      </c>
      <c r="F197" s="280">
        <v>1068.7000000000003</v>
      </c>
      <c r="G197" s="280">
        <v>1039.9500000000005</v>
      </c>
      <c r="H197" s="280">
        <v>1132.2500000000002</v>
      </c>
      <c r="I197" s="280">
        <v>1160.9999999999998</v>
      </c>
      <c r="J197" s="280">
        <v>1178.4000000000001</v>
      </c>
      <c r="K197" s="245">
        <v>1143.5999999999999</v>
      </c>
      <c r="L197" s="245">
        <v>1097.45</v>
      </c>
      <c r="M197" s="245">
        <v>192.08581000000001</v>
      </c>
    </row>
    <row r="198" spans="1:13">
      <c r="A198" s="273">
        <v>189</v>
      </c>
      <c r="B198" s="245" t="s">
        <v>184</v>
      </c>
      <c r="C198" s="245">
        <v>1026.25</v>
      </c>
      <c r="D198" s="280">
        <v>1023.9499999999999</v>
      </c>
      <c r="E198" s="280">
        <v>1014.8999999999999</v>
      </c>
      <c r="F198" s="280">
        <v>1003.55</v>
      </c>
      <c r="G198" s="280">
        <v>994.49999999999989</v>
      </c>
      <c r="H198" s="280">
        <v>1035.2999999999997</v>
      </c>
      <c r="I198" s="280">
        <v>1044.3499999999999</v>
      </c>
      <c r="J198" s="280">
        <v>1055.6999999999998</v>
      </c>
      <c r="K198" s="245">
        <v>1033</v>
      </c>
      <c r="L198" s="245">
        <v>1012.6</v>
      </c>
      <c r="M198" s="245">
        <v>18.390129999999999</v>
      </c>
    </row>
    <row r="199" spans="1:13">
      <c r="A199" s="273">
        <v>190</v>
      </c>
      <c r="B199" s="245" t="s">
        <v>164</v>
      </c>
      <c r="C199" s="245">
        <v>961.05</v>
      </c>
      <c r="D199" s="280">
        <v>962.01666666666677</v>
      </c>
      <c r="E199" s="280">
        <v>956.03333333333353</v>
      </c>
      <c r="F199" s="280">
        <v>951.01666666666677</v>
      </c>
      <c r="G199" s="280">
        <v>945.03333333333353</v>
      </c>
      <c r="H199" s="280">
        <v>967.03333333333353</v>
      </c>
      <c r="I199" s="280">
        <v>973.01666666666688</v>
      </c>
      <c r="J199" s="280">
        <v>978.03333333333353</v>
      </c>
      <c r="K199" s="245">
        <v>968</v>
      </c>
      <c r="L199" s="245">
        <v>957</v>
      </c>
      <c r="M199" s="245">
        <v>5.2557200000000002</v>
      </c>
    </row>
    <row r="200" spans="1:13">
      <c r="A200" s="273">
        <v>191</v>
      </c>
      <c r="B200" s="245" t="s">
        <v>185</v>
      </c>
      <c r="C200" s="245">
        <v>1577</v>
      </c>
      <c r="D200" s="280">
        <v>1586.6000000000001</v>
      </c>
      <c r="E200" s="280">
        <v>1560.9500000000003</v>
      </c>
      <c r="F200" s="280">
        <v>1544.9</v>
      </c>
      <c r="G200" s="280">
        <v>1519.2500000000002</v>
      </c>
      <c r="H200" s="280">
        <v>1602.6500000000003</v>
      </c>
      <c r="I200" s="280">
        <v>1628.3000000000004</v>
      </c>
      <c r="J200" s="280">
        <v>1644.3500000000004</v>
      </c>
      <c r="K200" s="245">
        <v>1612.25</v>
      </c>
      <c r="L200" s="245">
        <v>1570.55</v>
      </c>
      <c r="M200" s="245">
        <v>10.28675</v>
      </c>
    </row>
    <row r="201" spans="1:13">
      <c r="A201" s="273">
        <v>192</v>
      </c>
      <c r="B201" s="245" t="s">
        <v>186</v>
      </c>
      <c r="C201" s="245">
        <v>2714.05</v>
      </c>
      <c r="D201" s="280">
        <v>2716.4</v>
      </c>
      <c r="E201" s="280">
        <v>2697.8</v>
      </c>
      <c r="F201" s="280">
        <v>2681.55</v>
      </c>
      <c r="G201" s="280">
        <v>2662.9500000000003</v>
      </c>
      <c r="H201" s="280">
        <v>2732.65</v>
      </c>
      <c r="I201" s="280">
        <v>2751.2499999999995</v>
      </c>
      <c r="J201" s="280">
        <v>2767.5</v>
      </c>
      <c r="K201" s="245">
        <v>2735</v>
      </c>
      <c r="L201" s="245">
        <v>2700.15</v>
      </c>
      <c r="M201" s="245">
        <v>0.79925000000000002</v>
      </c>
    </row>
    <row r="202" spans="1:13">
      <c r="A202" s="273">
        <v>193</v>
      </c>
      <c r="B202" s="245" t="s">
        <v>187</v>
      </c>
      <c r="C202" s="245">
        <v>429.25</v>
      </c>
      <c r="D202" s="280">
        <v>429.25</v>
      </c>
      <c r="E202" s="280">
        <v>425.25</v>
      </c>
      <c r="F202" s="280">
        <v>421.25</v>
      </c>
      <c r="G202" s="280">
        <v>417.25</v>
      </c>
      <c r="H202" s="280">
        <v>433.25</v>
      </c>
      <c r="I202" s="280">
        <v>437.25</v>
      </c>
      <c r="J202" s="280">
        <v>441.25</v>
      </c>
      <c r="K202" s="245">
        <v>433.25</v>
      </c>
      <c r="L202" s="245">
        <v>425.25</v>
      </c>
      <c r="M202" s="245">
        <v>8.0466899999999999</v>
      </c>
    </row>
    <row r="203" spans="1:13">
      <c r="A203" s="273">
        <v>194</v>
      </c>
      <c r="B203" s="245" t="s">
        <v>510</v>
      </c>
      <c r="C203" s="245">
        <v>826.6</v>
      </c>
      <c r="D203" s="280">
        <v>832.19999999999993</v>
      </c>
      <c r="E203" s="280">
        <v>817.04999999999984</v>
      </c>
      <c r="F203" s="280">
        <v>807.49999999999989</v>
      </c>
      <c r="G203" s="280">
        <v>792.3499999999998</v>
      </c>
      <c r="H203" s="280">
        <v>841.74999999999989</v>
      </c>
      <c r="I203" s="280">
        <v>856.9</v>
      </c>
      <c r="J203" s="280">
        <v>866.44999999999993</v>
      </c>
      <c r="K203" s="245">
        <v>847.35</v>
      </c>
      <c r="L203" s="245">
        <v>822.65</v>
      </c>
      <c r="M203" s="245">
        <v>9.0581300000000002</v>
      </c>
    </row>
    <row r="204" spans="1:13">
      <c r="A204" s="273">
        <v>195</v>
      </c>
      <c r="B204" s="245" t="s">
        <v>193</v>
      </c>
      <c r="C204" s="245">
        <v>811.7</v>
      </c>
      <c r="D204" s="280">
        <v>815.05000000000007</v>
      </c>
      <c r="E204" s="280">
        <v>805.65000000000009</v>
      </c>
      <c r="F204" s="280">
        <v>799.6</v>
      </c>
      <c r="G204" s="280">
        <v>790.2</v>
      </c>
      <c r="H204" s="280">
        <v>821.10000000000014</v>
      </c>
      <c r="I204" s="280">
        <v>830.5</v>
      </c>
      <c r="J204" s="280">
        <v>836.55000000000018</v>
      </c>
      <c r="K204" s="245">
        <v>824.45</v>
      </c>
      <c r="L204" s="245">
        <v>809</v>
      </c>
      <c r="M204" s="245">
        <v>48.299439999999997</v>
      </c>
    </row>
    <row r="205" spans="1:13">
      <c r="A205" s="273">
        <v>196</v>
      </c>
      <c r="B205" s="245" t="s">
        <v>191</v>
      </c>
      <c r="C205" s="245">
        <v>6598.5</v>
      </c>
      <c r="D205" s="280">
        <v>6639.7</v>
      </c>
      <c r="E205" s="280">
        <v>6544.4</v>
      </c>
      <c r="F205" s="280">
        <v>6490.3</v>
      </c>
      <c r="G205" s="280">
        <v>6395</v>
      </c>
      <c r="H205" s="280">
        <v>6693.7999999999993</v>
      </c>
      <c r="I205" s="280">
        <v>6789.1</v>
      </c>
      <c r="J205" s="280">
        <v>6843.1999999999989</v>
      </c>
      <c r="K205" s="245">
        <v>6735</v>
      </c>
      <c r="L205" s="245">
        <v>6585.6</v>
      </c>
      <c r="M205" s="245">
        <v>2.85093</v>
      </c>
    </row>
    <row r="206" spans="1:13">
      <c r="A206" s="273">
        <v>197</v>
      </c>
      <c r="B206" s="245" t="s">
        <v>192</v>
      </c>
      <c r="C206" s="245">
        <v>34.35</v>
      </c>
      <c r="D206" s="280">
        <v>34.466666666666669</v>
      </c>
      <c r="E206" s="280">
        <v>34.033333333333339</v>
      </c>
      <c r="F206" s="280">
        <v>33.716666666666669</v>
      </c>
      <c r="G206" s="280">
        <v>33.283333333333339</v>
      </c>
      <c r="H206" s="280">
        <v>34.783333333333339</v>
      </c>
      <c r="I206" s="280">
        <v>35.216666666666676</v>
      </c>
      <c r="J206" s="280">
        <v>35.533333333333339</v>
      </c>
      <c r="K206" s="245">
        <v>34.9</v>
      </c>
      <c r="L206" s="245">
        <v>34.15</v>
      </c>
      <c r="M206" s="245">
        <v>280.13916999999998</v>
      </c>
    </row>
    <row r="207" spans="1:13">
      <c r="A207" s="273">
        <v>198</v>
      </c>
      <c r="B207" s="245" t="s">
        <v>189</v>
      </c>
      <c r="C207" s="245">
        <v>1275.8</v>
      </c>
      <c r="D207" s="280">
        <v>1278</v>
      </c>
      <c r="E207" s="280">
        <v>1251.55</v>
      </c>
      <c r="F207" s="280">
        <v>1227.3</v>
      </c>
      <c r="G207" s="280">
        <v>1200.8499999999999</v>
      </c>
      <c r="H207" s="280">
        <v>1302.25</v>
      </c>
      <c r="I207" s="280">
        <v>1328.6999999999998</v>
      </c>
      <c r="J207" s="280">
        <v>1352.95</v>
      </c>
      <c r="K207" s="245">
        <v>1304.45</v>
      </c>
      <c r="L207" s="245">
        <v>1253.75</v>
      </c>
      <c r="M207" s="245">
        <v>7.8206300000000004</v>
      </c>
    </row>
    <row r="208" spans="1:13">
      <c r="A208" s="273">
        <v>199</v>
      </c>
      <c r="B208" s="245" t="s">
        <v>141</v>
      </c>
      <c r="C208" s="245">
        <v>611.25</v>
      </c>
      <c r="D208" s="280">
        <v>607.18333333333339</v>
      </c>
      <c r="E208" s="280">
        <v>600.91666666666674</v>
      </c>
      <c r="F208" s="280">
        <v>590.58333333333337</v>
      </c>
      <c r="G208" s="280">
        <v>584.31666666666672</v>
      </c>
      <c r="H208" s="280">
        <v>617.51666666666677</v>
      </c>
      <c r="I208" s="280">
        <v>623.78333333333342</v>
      </c>
      <c r="J208" s="280">
        <v>634.11666666666679</v>
      </c>
      <c r="K208" s="245">
        <v>613.45000000000005</v>
      </c>
      <c r="L208" s="245">
        <v>596.85</v>
      </c>
      <c r="M208" s="245">
        <v>24.97007</v>
      </c>
    </row>
    <row r="209" spans="1:13">
      <c r="A209" s="273">
        <v>200</v>
      </c>
      <c r="B209" s="245" t="s">
        <v>277</v>
      </c>
      <c r="C209" s="245">
        <v>269.85000000000002</v>
      </c>
      <c r="D209" s="280">
        <v>268.91666666666669</v>
      </c>
      <c r="E209" s="280">
        <v>262.93333333333339</v>
      </c>
      <c r="F209" s="280">
        <v>256.01666666666671</v>
      </c>
      <c r="G209" s="280">
        <v>250.03333333333342</v>
      </c>
      <c r="H209" s="280">
        <v>275.83333333333337</v>
      </c>
      <c r="I209" s="280">
        <v>281.81666666666661</v>
      </c>
      <c r="J209" s="280">
        <v>288.73333333333335</v>
      </c>
      <c r="K209" s="245">
        <v>274.89999999999998</v>
      </c>
      <c r="L209" s="245">
        <v>262</v>
      </c>
      <c r="M209" s="245">
        <v>31.058309999999999</v>
      </c>
    </row>
    <row r="210" spans="1:13">
      <c r="A210" s="273">
        <v>201</v>
      </c>
      <c r="B210" s="245" t="s">
        <v>522</v>
      </c>
      <c r="C210" s="245">
        <v>1007.55</v>
      </c>
      <c r="D210" s="280">
        <v>1011.4833333333332</v>
      </c>
      <c r="E210" s="280">
        <v>998.56666666666638</v>
      </c>
      <c r="F210" s="280">
        <v>989.58333333333314</v>
      </c>
      <c r="G210" s="280">
        <v>976.66666666666629</v>
      </c>
      <c r="H210" s="280">
        <v>1020.4666666666665</v>
      </c>
      <c r="I210" s="280">
        <v>1033.3833333333332</v>
      </c>
      <c r="J210" s="280">
        <v>1042.3666666666666</v>
      </c>
      <c r="K210" s="245">
        <v>1024.4000000000001</v>
      </c>
      <c r="L210" s="245">
        <v>1002.5</v>
      </c>
      <c r="M210" s="245">
        <v>2.1171500000000001</v>
      </c>
    </row>
    <row r="211" spans="1:13">
      <c r="A211" s="273">
        <v>202</v>
      </c>
      <c r="B211" s="245" t="s">
        <v>118</v>
      </c>
      <c r="C211" s="245">
        <v>8.6999999999999993</v>
      </c>
      <c r="D211" s="280">
        <v>8.7499999999999982</v>
      </c>
      <c r="E211" s="280">
        <v>8.3999999999999968</v>
      </c>
      <c r="F211" s="280">
        <v>8.0999999999999979</v>
      </c>
      <c r="G211" s="280">
        <v>7.7499999999999964</v>
      </c>
      <c r="H211" s="280">
        <v>9.0499999999999972</v>
      </c>
      <c r="I211" s="280">
        <v>9.3999999999999986</v>
      </c>
      <c r="J211" s="280">
        <v>9.6999999999999975</v>
      </c>
      <c r="K211" s="245">
        <v>9.1</v>
      </c>
      <c r="L211" s="245">
        <v>8.4499999999999993</v>
      </c>
      <c r="M211" s="245">
        <v>1972.70856</v>
      </c>
    </row>
    <row r="212" spans="1:13">
      <c r="A212" s="273">
        <v>203</v>
      </c>
      <c r="B212" s="245" t="s">
        <v>195</v>
      </c>
      <c r="C212" s="245">
        <v>1000.45</v>
      </c>
      <c r="D212" s="280">
        <v>1002.35</v>
      </c>
      <c r="E212" s="280">
        <v>995.90000000000009</v>
      </c>
      <c r="F212" s="280">
        <v>991.35</v>
      </c>
      <c r="G212" s="280">
        <v>984.90000000000009</v>
      </c>
      <c r="H212" s="280">
        <v>1006.9000000000001</v>
      </c>
      <c r="I212" s="280">
        <v>1013.3500000000001</v>
      </c>
      <c r="J212" s="280">
        <v>1017.9000000000001</v>
      </c>
      <c r="K212" s="245">
        <v>1008.8</v>
      </c>
      <c r="L212" s="245">
        <v>997.8</v>
      </c>
      <c r="M212" s="245">
        <v>8.3387399999999996</v>
      </c>
    </row>
    <row r="213" spans="1:13">
      <c r="A213" s="273">
        <v>204</v>
      </c>
      <c r="B213" s="245" t="s">
        <v>528</v>
      </c>
      <c r="C213" s="245">
        <v>2164.5500000000002</v>
      </c>
      <c r="D213" s="280">
        <v>2172.4666666666667</v>
      </c>
      <c r="E213" s="280">
        <v>2150.0833333333335</v>
      </c>
      <c r="F213" s="280">
        <v>2135.6166666666668</v>
      </c>
      <c r="G213" s="280">
        <v>2113.2333333333336</v>
      </c>
      <c r="H213" s="280">
        <v>2186.9333333333334</v>
      </c>
      <c r="I213" s="280">
        <v>2209.3166666666666</v>
      </c>
      <c r="J213" s="280">
        <v>2223.7833333333333</v>
      </c>
      <c r="K213" s="245">
        <v>2194.85</v>
      </c>
      <c r="L213" s="245">
        <v>2158</v>
      </c>
      <c r="M213" s="245">
        <v>0.42868000000000001</v>
      </c>
    </row>
    <row r="214" spans="1:13">
      <c r="A214" s="273">
        <v>205</v>
      </c>
      <c r="B214" s="245" t="s">
        <v>196</v>
      </c>
      <c r="C214" s="280">
        <v>538.70000000000005</v>
      </c>
      <c r="D214" s="280">
        <v>537.2166666666667</v>
      </c>
      <c r="E214" s="280">
        <v>534.13333333333344</v>
      </c>
      <c r="F214" s="280">
        <v>529.56666666666672</v>
      </c>
      <c r="G214" s="280">
        <v>526.48333333333346</v>
      </c>
      <c r="H214" s="280">
        <v>541.78333333333342</v>
      </c>
      <c r="I214" s="280">
        <v>544.86666666666667</v>
      </c>
      <c r="J214" s="280">
        <v>549.43333333333339</v>
      </c>
      <c r="K214" s="280">
        <v>540.29999999999995</v>
      </c>
      <c r="L214" s="280">
        <v>532.65</v>
      </c>
      <c r="M214" s="280">
        <v>58.786259999999999</v>
      </c>
    </row>
    <row r="215" spans="1:13">
      <c r="A215" s="273">
        <v>206</v>
      </c>
      <c r="B215" s="245" t="s">
        <v>197</v>
      </c>
      <c r="C215" s="280">
        <v>13.35</v>
      </c>
      <c r="D215" s="280">
        <v>13.383333333333335</v>
      </c>
      <c r="E215" s="280">
        <v>13.266666666666669</v>
      </c>
      <c r="F215" s="280">
        <v>13.183333333333335</v>
      </c>
      <c r="G215" s="280">
        <v>13.06666666666667</v>
      </c>
      <c r="H215" s="280">
        <v>13.466666666666669</v>
      </c>
      <c r="I215" s="280">
        <v>13.583333333333332</v>
      </c>
      <c r="J215" s="280">
        <v>13.666666666666668</v>
      </c>
      <c r="K215" s="280">
        <v>13.5</v>
      </c>
      <c r="L215" s="280">
        <v>13.3</v>
      </c>
      <c r="M215" s="280">
        <v>824.58603000000005</v>
      </c>
    </row>
    <row r="216" spans="1:13">
      <c r="A216" s="273">
        <v>207</v>
      </c>
      <c r="B216" s="245" t="s">
        <v>198</v>
      </c>
      <c r="C216" s="280">
        <v>211.75</v>
      </c>
      <c r="D216" s="280">
        <v>212.76666666666665</v>
      </c>
      <c r="E216" s="280">
        <v>209.23333333333329</v>
      </c>
      <c r="F216" s="280">
        <v>206.71666666666664</v>
      </c>
      <c r="G216" s="280">
        <v>203.18333333333328</v>
      </c>
      <c r="H216" s="280">
        <v>215.2833333333333</v>
      </c>
      <c r="I216" s="280">
        <v>218.81666666666666</v>
      </c>
      <c r="J216" s="280">
        <v>221.33333333333331</v>
      </c>
      <c r="K216" s="280">
        <v>216.3</v>
      </c>
      <c r="L216" s="280">
        <v>210.25</v>
      </c>
      <c r="M216" s="280">
        <v>247.22072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 xr:uid="{00000000-0004-0000-0200-000000000000}"/>
    <hyperlink ref="M5" location="Main!A1" display="Back to Main Page" xr:uid="{00000000-0004-0000-0200-000001000000}"/>
    <hyperlink ref="A165:M165" location="Future Intra!R1C1" display="157" xr:uid="{00000000-0004-0000-0200-000002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33203125" defaultRowHeight="13.2"/>
  <cols>
    <col min="1" max="1" width="7.33203125" style="8" customWidth="1"/>
    <col min="2" max="2" width="14.33203125" style="8" customWidth="1"/>
    <col min="3" max="3" width="12.6640625" style="8" customWidth="1"/>
    <col min="4" max="4" width="12.33203125" style="8" customWidth="1"/>
    <col min="5" max="6" width="9.6640625" style="8" customWidth="1"/>
    <col min="7" max="10" width="11.44140625" style="8" customWidth="1"/>
    <col min="11" max="11" width="10" style="8" customWidth="1"/>
    <col min="12" max="12" width="10.5546875" style="8" customWidth="1"/>
    <col min="13" max="13" width="11.88671875" style="8" customWidth="1"/>
    <col min="14" max="16384" width="9.33203125" style="8"/>
  </cols>
  <sheetData>
    <row r="1" spans="1:15">
      <c r="A1" s="564"/>
      <c r="B1" s="564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44347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61" t="s">
        <v>16</v>
      </c>
      <c r="B9" s="562" t="s">
        <v>18</v>
      </c>
      <c r="C9" s="560" t="s">
        <v>19</v>
      </c>
      <c r="D9" s="560" t="s">
        <v>20</v>
      </c>
      <c r="E9" s="560" t="s">
        <v>21</v>
      </c>
      <c r="F9" s="560"/>
      <c r="G9" s="560"/>
      <c r="H9" s="560" t="s">
        <v>22</v>
      </c>
      <c r="I9" s="560"/>
      <c r="J9" s="560"/>
      <c r="K9" s="251"/>
      <c r="L9" s="258"/>
      <c r="M9" s="259"/>
    </row>
    <row r="10" spans="1:15" ht="42.75" customHeight="1">
      <c r="A10" s="556"/>
      <c r="B10" s="558"/>
      <c r="C10" s="563" t="s">
        <v>23</v>
      </c>
      <c r="D10" s="563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50" t="s">
        <v>284</v>
      </c>
      <c r="C11" s="447">
        <v>25313.35</v>
      </c>
      <c r="D11" s="448">
        <v>25820.466666666664</v>
      </c>
      <c r="E11" s="448">
        <v>24440.933333333327</v>
      </c>
      <c r="F11" s="448">
        <v>23568.516666666663</v>
      </c>
      <c r="G11" s="448">
        <v>22188.983333333326</v>
      </c>
      <c r="H11" s="448">
        <v>26692.883333333328</v>
      </c>
      <c r="I11" s="448">
        <v>28072.416666666661</v>
      </c>
      <c r="J11" s="448">
        <v>28944.833333333328</v>
      </c>
      <c r="K11" s="447">
        <v>27200</v>
      </c>
      <c r="L11" s="447">
        <v>24948.05</v>
      </c>
      <c r="M11" s="447">
        <v>0.18634000000000001</v>
      </c>
    </row>
    <row r="12" spans="1:15" ht="12" customHeight="1">
      <c r="A12" s="245">
        <v>2</v>
      </c>
      <c r="B12" s="450" t="s">
        <v>785</v>
      </c>
      <c r="C12" s="447">
        <v>1588.75</v>
      </c>
      <c r="D12" s="448">
        <v>1570.6166666666668</v>
      </c>
      <c r="E12" s="448">
        <v>1541.2333333333336</v>
      </c>
      <c r="F12" s="448">
        <v>1493.7166666666667</v>
      </c>
      <c r="G12" s="448">
        <v>1464.3333333333335</v>
      </c>
      <c r="H12" s="448">
        <v>1618.1333333333337</v>
      </c>
      <c r="I12" s="448">
        <v>1647.5166666666669</v>
      </c>
      <c r="J12" s="448">
        <v>1695.0333333333338</v>
      </c>
      <c r="K12" s="447">
        <v>1600</v>
      </c>
      <c r="L12" s="447">
        <v>1523.1</v>
      </c>
      <c r="M12" s="447">
        <v>1.8142100000000001</v>
      </c>
    </row>
    <row r="13" spans="1:15" ht="12" customHeight="1">
      <c r="A13" s="245">
        <v>3</v>
      </c>
      <c r="B13" s="450" t="s">
        <v>815</v>
      </c>
      <c r="C13" s="447">
        <v>1911.6</v>
      </c>
      <c r="D13" s="448">
        <v>1923.8666666666668</v>
      </c>
      <c r="E13" s="448">
        <v>1887.7333333333336</v>
      </c>
      <c r="F13" s="448">
        <v>1863.8666666666668</v>
      </c>
      <c r="G13" s="448">
        <v>1827.7333333333336</v>
      </c>
      <c r="H13" s="448">
        <v>1947.7333333333336</v>
      </c>
      <c r="I13" s="448">
        <v>1983.8666666666668</v>
      </c>
      <c r="J13" s="448">
        <v>2007.7333333333336</v>
      </c>
      <c r="K13" s="447">
        <v>1960</v>
      </c>
      <c r="L13" s="447">
        <v>1900</v>
      </c>
      <c r="M13" s="447">
        <v>0.55959000000000003</v>
      </c>
    </row>
    <row r="14" spans="1:15" ht="12" customHeight="1">
      <c r="A14" s="245">
        <v>4</v>
      </c>
      <c r="B14" s="450" t="s">
        <v>38</v>
      </c>
      <c r="C14" s="447">
        <v>1985.45</v>
      </c>
      <c r="D14" s="448">
        <v>1990.0166666666667</v>
      </c>
      <c r="E14" s="448">
        <v>1970.4333333333334</v>
      </c>
      <c r="F14" s="448">
        <v>1955.4166666666667</v>
      </c>
      <c r="G14" s="448">
        <v>1935.8333333333335</v>
      </c>
      <c r="H14" s="448">
        <v>2005.0333333333333</v>
      </c>
      <c r="I14" s="448">
        <v>2024.6166666666668</v>
      </c>
      <c r="J14" s="448">
        <v>2039.6333333333332</v>
      </c>
      <c r="K14" s="447">
        <v>2009.6</v>
      </c>
      <c r="L14" s="447">
        <v>1975</v>
      </c>
      <c r="M14" s="447">
        <v>4.1570200000000002</v>
      </c>
    </row>
    <row r="15" spans="1:15" ht="12" customHeight="1">
      <c r="A15" s="245">
        <v>5</v>
      </c>
      <c r="B15" s="450" t="s">
        <v>285</v>
      </c>
      <c r="C15" s="447">
        <v>1952.65</v>
      </c>
      <c r="D15" s="448">
        <v>1952.6000000000001</v>
      </c>
      <c r="E15" s="448">
        <v>1940.2000000000003</v>
      </c>
      <c r="F15" s="448">
        <v>1927.7500000000002</v>
      </c>
      <c r="G15" s="448">
        <v>1915.3500000000004</v>
      </c>
      <c r="H15" s="448">
        <v>1965.0500000000002</v>
      </c>
      <c r="I15" s="448">
        <v>1977.4500000000003</v>
      </c>
      <c r="J15" s="448">
        <v>1989.9</v>
      </c>
      <c r="K15" s="447">
        <v>1965</v>
      </c>
      <c r="L15" s="447">
        <v>1940.15</v>
      </c>
      <c r="M15" s="447">
        <v>0.15590000000000001</v>
      </c>
    </row>
    <row r="16" spans="1:15" ht="12" customHeight="1">
      <c r="A16" s="245">
        <v>6</v>
      </c>
      <c r="B16" s="450" t="s">
        <v>286</v>
      </c>
      <c r="C16" s="447">
        <v>1297.8499999999999</v>
      </c>
      <c r="D16" s="448">
        <v>1315.05</v>
      </c>
      <c r="E16" s="448">
        <v>1272.8</v>
      </c>
      <c r="F16" s="448">
        <v>1247.75</v>
      </c>
      <c r="G16" s="448">
        <v>1205.5</v>
      </c>
      <c r="H16" s="448">
        <v>1340.1</v>
      </c>
      <c r="I16" s="448">
        <v>1382.35</v>
      </c>
      <c r="J16" s="448">
        <v>1407.3999999999999</v>
      </c>
      <c r="K16" s="447">
        <v>1357.3</v>
      </c>
      <c r="L16" s="447">
        <v>1290</v>
      </c>
      <c r="M16" s="447">
        <v>1.37696</v>
      </c>
    </row>
    <row r="17" spans="1:13" ht="12" customHeight="1">
      <c r="A17" s="245">
        <v>7</v>
      </c>
      <c r="B17" s="450" t="s">
        <v>222</v>
      </c>
      <c r="C17" s="447">
        <v>995.45</v>
      </c>
      <c r="D17" s="448">
        <v>995.15</v>
      </c>
      <c r="E17" s="448">
        <v>982.3</v>
      </c>
      <c r="F17" s="448">
        <v>969.15</v>
      </c>
      <c r="G17" s="448">
        <v>956.3</v>
      </c>
      <c r="H17" s="448">
        <v>1008.3</v>
      </c>
      <c r="I17" s="448">
        <v>1021.1500000000001</v>
      </c>
      <c r="J17" s="448">
        <v>1034.3</v>
      </c>
      <c r="K17" s="447">
        <v>1008</v>
      </c>
      <c r="L17" s="447">
        <v>982</v>
      </c>
      <c r="M17" s="447">
        <v>20.18038</v>
      </c>
    </row>
    <row r="18" spans="1:13" ht="12" customHeight="1">
      <c r="A18" s="245">
        <v>8</v>
      </c>
      <c r="B18" s="450" t="s">
        <v>734</v>
      </c>
      <c r="C18" s="447">
        <v>723.45</v>
      </c>
      <c r="D18" s="448">
        <v>728.6</v>
      </c>
      <c r="E18" s="448">
        <v>714.25</v>
      </c>
      <c r="F18" s="448">
        <v>705.05</v>
      </c>
      <c r="G18" s="448">
        <v>690.69999999999993</v>
      </c>
      <c r="H18" s="448">
        <v>737.80000000000007</v>
      </c>
      <c r="I18" s="448">
        <v>752.1500000000002</v>
      </c>
      <c r="J18" s="448">
        <v>761.35000000000014</v>
      </c>
      <c r="K18" s="447">
        <v>742.95</v>
      </c>
      <c r="L18" s="447">
        <v>719.4</v>
      </c>
      <c r="M18" s="447">
        <v>3.7300300000000002</v>
      </c>
    </row>
    <row r="19" spans="1:13" ht="12" customHeight="1">
      <c r="A19" s="245">
        <v>9</v>
      </c>
      <c r="B19" s="450" t="s">
        <v>735</v>
      </c>
      <c r="C19" s="447">
        <v>1660.85</v>
      </c>
      <c r="D19" s="448">
        <v>1668.4333333333334</v>
      </c>
      <c r="E19" s="448">
        <v>1647.9666666666667</v>
      </c>
      <c r="F19" s="448">
        <v>1635.0833333333333</v>
      </c>
      <c r="G19" s="448">
        <v>1614.6166666666666</v>
      </c>
      <c r="H19" s="448">
        <v>1681.3166666666668</v>
      </c>
      <c r="I19" s="448">
        <v>1701.7833333333335</v>
      </c>
      <c r="J19" s="448">
        <v>1714.666666666667</v>
      </c>
      <c r="K19" s="447">
        <v>1688.9</v>
      </c>
      <c r="L19" s="447">
        <v>1655.55</v>
      </c>
      <c r="M19" s="447">
        <v>4.64086</v>
      </c>
    </row>
    <row r="20" spans="1:13" ht="12" customHeight="1">
      <c r="A20" s="245">
        <v>10</v>
      </c>
      <c r="B20" s="450" t="s">
        <v>287</v>
      </c>
      <c r="C20" s="447">
        <v>2306.0500000000002</v>
      </c>
      <c r="D20" s="448">
        <v>2306</v>
      </c>
      <c r="E20" s="448">
        <v>2275.15</v>
      </c>
      <c r="F20" s="448">
        <v>2244.25</v>
      </c>
      <c r="G20" s="448">
        <v>2213.4</v>
      </c>
      <c r="H20" s="448">
        <v>2336.9</v>
      </c>
      <c r="I20" s="448">
        <v>2367.7500000000005</v>
      </c>
      <c r="J20" s="448">
        <v>2398.65</v>
      </c>
      <c r="K20" s="447">
        <v>2336.85</v>
      </c>
      <c r="L20" s="447">
        <v>2275.1</v>
      </c>
      <c r="M20" s="447">
        <v>0.71655999999999997</v>
      </c>
    </row>
    <row r="21" spans="1:13" ht="12" customHeight="1">
      <c r="A21" s="245">
        <v>11</v>
      </c>
      <c r="B21" s="450" t="s">
        <v>288</v>
      </c>
      <c r="C21" s="447">
        <v>16102.3</v>
      </c>
      <c r="D21" s="448">
        <v>16049.700000000003</v>
      </c>
      <c r="E21" s="448">
        <v>15927.550000000005</v>
      </c>
      <c r="F21" s="448">
        <v>15752.800000000003</v>
      </c>
      <c r="G21" s="448">
        <v>15630.650000000005</v>
      </c>
      <c r="H21" s="448">
        <v>16224.450000000004</v>
      </c>
      <c r="I21" s="448">
        <v>16346.600000000002</v>
      </c>
      <c r="J21" s="448">
        <v>16521.350000000006</v>
      </c>
      <c r="K21" s="447">
        <v>16171.85</v>
      </c>
      <c r="L21" s="447">
        <v>15874.95</v>
      </c>
      <c r="M21" s="447">
        <v>0.29671999999999998</v>
      </c>
    </row>
    <row r="22" spans="1:13" ht="12" customHeight="1">
      <c r="A22" s="245">
        <v>12</v>
      </c>
      <c r="B22" s="450" t="s">
        <v>40</v>
      </c>
      <c r="C22" s="447">
        <v>1302.5999999999999</v>
      </c>
      <c r="D22" s="448">
        <v>1310.3500000000001</v>
      </c>
      <c r="E22" s="448">
        <v>1290.2500000000002</v>
      </c>
      <c r="F22" s="448">
        <v>1277.9000000000001</v>
      </c>
      <c r="G22" s="448">
        <v>1257.8000000000002</v>
      </c>
      <c r="H22" s="448">
        <v>1322.7000000000003</v>
      </c>
      <c r="I22" s="448">
        <v>1342.8000000000002</v>
      </c>
      <c r="J22" s="448">
        <v>1355.1500000000003</v>
      </c>
      <c r="K22" s="447">
        <v>1330.45</v>
      </c>
      <c r="L22" s="447">
        <v>1298</v>
      </c>
      <c r="M22" s="447">
        <v>29.795850000000002</v>
      </c>
    </row>
    <row r="23" spans="1:13">
      <c r="A23" s="245">
        <v>13</v>
      </c>
      <c r="B23" s="450" t="s">
        <v>289</v>
      </c>
      <c r="C23" s="447">
        <v>1238.95</v>
      </c>
      <c r="D23" s="448">
        <v>1254.3166666666666</v>
      </c>
      <c r="E23" s="448">
        <v>1219.6333333333332</v>
      </c>
      <c r="F23" s="448">
        <v>1200.3166666666666</v>
      </c>
      <c r="G23" s="448">
        <v>1165.6333333333332</v>
      </c>
      <c r="H23" s="448">
        <v>1273.6333333333332</v>
      </c>
      <c r="I23" s="448">
        <v>1308.3166666666666</v>
      </c>
      <c r="J23" s="448">
        <v>1327.6333333333332</v>
      </c>
      <c r="K23" s="447">
        <v>1289</v>
      </c>
      <c r="L23" s="447">
        <v>1235</v>
      </c>
      <c r="M23" s="447">
        <v>7.4722400000000002</v>
      </c>
    </row>
    <row r="24" spans="1:13">
      <c r="A24" s="245">
        <v>14</v>
      </c>
      <c r="B24" s="450" t="s">
        <v>41</v>
      </c>
      <c r="C24" s="447">
        <v>776.15</v>
      </c>
      <c r="D24" s="448">
        <v>771.68333333333339</v>
      </c>
      <c r="E24" s="448">
        <v>758.46666666666681</v>
      </c>
      <c r="F24" s="448">
        <v>740.78333333333342</v>
      </c>
      <c r="G24" s="448">
        <v>727.56666666666683</v>
      </c>
      <c r="H24" s="448">
        <v>789.36666666666679</v>
      </c>
      <c r="I24" s="448">
        <v>802.58333333333348</v>
      </c>
      <c r="J24" s="448">
        <v>820.26666666666677</v>
      </c>
      <c r="K24" s="447">
        <v>784.9</v>
      </c>
      <c r="L24" s="447">
        <v>754</v>
      </c>
      <c r="M24" s="447">
        <v>136.23564999999999</v>
      </c>
    </row>
    <row r="25" spans="1:13">
      <c r="A25" s="245">
        <v>15</v>
      </c>
      <c r="B25" s="450" t="s">
        <v>828</v>
      </c>
      <c r="C25" s="447">
        <v>1341.7</v>
      </c>
      <c r="D25" s="448">
        <v>1335.4833333333333</v>
      </c>
      <c r="E25" s="448">
        <v>1321.9166666666667</v>
      </c>
      <c r="F25" s="448">
        <v>1302.1333333333334</v>
      </c>
      <c r="G25" s="448">
        <v>1288.5666666666668</v>
      </c>
      <c r="H25" s="448">
        <v>1355.2666666666667</v>
      </c>
      <c r="I25" s="448">
        <v>1368.8333333333333</v>
      </c>
      <c r="J25" s="448">
        <v>1388.6166666666666</v>
      </c>
      <c r="K25" s="447">
        <v>1349.05</v>
      </c>
      <c r="L25" s="447">
        <v>1315.7</v>
      </c>
      <c r="M25" s="447">
        <v>8.1270500000000006</v>
      </c>
    </row>
    <row r="26" spans="1:13">
      <c r="A26" s="245">
        <v>16</v>
      </c>
      <c r="B26" s="450" t="s">
        <v>290</v>
      </c>
      <c r="C26" s="447">
        <v>1444.9</v>
      </c>
      <c r="D26" s="448">
        <v>1442.7</v>
      </c>
      <c r="E26" s="448">
        <v>1415.45</v>
      </c>
      <c r="F26" s="448">
        <v>1386</v>
      </c>
      <c r="G26" s="448">
        <v>1358.75</v>
      </c>
      <c r="H26" s="448">
        <v>1472.15</v>
      </c>
      <c r="I26" s="448">
        <v>1499.4</v>
      </c>
      <c r="J26" s="448">
        <v>1528.8500000000001</v>
      </c>
      <c r="K26" s="447">
        <v>1469.95</v>
      </c>
      <c r="L26" s="447">
        <v>1413.25</v>
      </c>
      <c r="M26" s="447">
        <v>8.22133</v>
      </c>
    </row>
    <row r="27" spans="1:13">
      <c r="A27" s="245">
        <v>17</v>
      </c>
      <c r="B27" s="450" t="s">
        <v>223</v>
      </c>
      <c r="C27" s="447">
        <v>123.35</v>
      </c>
      <c r="D27" s="448">
        <v>124</v>
      </c>
      <c r="E27" s="448">
        <v>122.35</v>
      </c>
      <c r="F27" s="448">
        <v>121.35</v>
      </c>
      <c r="G27" s="448">
        <v>119.69999999999999</v>
      </c>
      <c r="H27" s="448">
        <v>125</v>
      </c>
      <c r="I27" s="448">
        <v>126.65</v>
      </c>
      <c r="J27" s="448">
        <v>127.65</v>
      </c>
      <c r="K27" s="447">
        <v>125.65</v>
      </c>
      <c r="L27" s="447">
        <v>123</v>
      </c>
      <c r="M27" s="447">
        <v>21.78106</v>
      </c>
    </row>
    <row r="28" spans="1:13">
      <c r="A28" s="245">
        <v>18</v>
      </c>
      <c r="B28" s="450" t="s">
        <v>224</v>
      </c>
      <c r="C28" s="447">
        <v>191.05</v>
      </c>
      <c r="D28" s="448">
        <v>190.35000000000002</v>
      </c>
      <c r="E28" s="448">
        <v>185.80000000000004</v>
      </c>
      <c r="F28" s="448">
        <v>180.55</v>
      </c>
      <c r="G28" s="448">
        <v>176.00000000000003</v>
      </c>
      <c r="H28" s="448">
        <v>195.60000000000005</v>
      </c>
      <c r="I28" s="448">
        <v>200.15</v>
      </c>
      <c r="J28" s="448">
        <v>205.40000000000006</v>
      </c>
      <c r="K28" s="447">
        <v>194.9</v>
      </c>
      <c r="L28" s="447">
        <v>185.1</v>
      </c>
      <c r="M28" s="447">
        <v>49.484090000000002</v>
      </c>
    </row>
    <row r="29" spans="1:13">
      <c r="A29" s="245">
        <v>19</v>
      </c>
      <c r="B29" s="450" t="s">
        <v>291</v>
      </c>
      <c r="C29" s="447">
        <v>457.2</v>
      </c>
      <c r="D29" s="448">
        <v>463.59999999999997</v>
      </c>
      <c r="E29" s="448">
        <v>445.14999999999992</v>
      </c>
      <c r="F29" s="448">
        <v>433.09999999999997</v>
      </c>
      <c r="G29" s="448">
        <v>414.64999999999992</v>
      </c>
      <c r="H29" s="448">
        <v>475.64999999999992</v>
      </c>
      <c r="I29" s="448">
        <v>494.09999999999997</v>
      </c>
      <c r="J29" s="448">
        <v>506.14999999999992</v>
      </c>
      <c r="K29" s="447">
        <v>482.05</v>
      </c>
      <c r="L29" s="447">
        <v>451.55</v>
      </c>
      <c r="M29" s="447">
        <v>3.03749</v>
      </c>
    </row>
    <row r="30" spans="1:13">
      <c r="A30" s="245">
        <v>20</v>
      </c>
      <c r="B30" s="450" t="s">
        <v>292</v>
      </c>
      <c r="C30" s="447">
        <v>339.7</v>
      </c>
      <c r="D30" s="448">
        <v>344.40000000000003</v>
      </c>
      <c r="E30" s="448">
        <v>333.80000000000007</v>
      </c>
      <c r="F30" s="448">
        <v>327.90000000000003</v>
      </c>
      <c r="G30" s="448">
        <v>317.30000000000007</v>
      </c>
      <c r="H30" s="448">
        <v>350.30000000000007</v>
      </c>
      <c r="I30" s="448">
        <v>360.90000000000009</v>
      </c>
      <c r="J30" s="448">
        <v>366.80000000000007</v>
      </c>
      <c r="K30" s="447">
        <v>355</v>
      </c>
      <c r="L30" s="447">
        <v>338.5</v>
      </c>
      <c r="M30" s="447">
        <v>7.59152</v>
      </c>
    </row>
    <row r="31" spans="1:13">
      <c r="A31" s="245">
        <v>21</v>
      </c>
      <c r="B31" s="450" t="s">
        <v>736</v>
      </c>
      <c r="C31" s="447">
        <v>5224.75</v>
      </c>
      <c r="D31" s="448">
        <v>5253.25</v>
      </c>
      <c r="E31" s="448">
        <v>5186.5</v>
      </c>
      <c r="F31" s="448">
        <v>5148.25</v>
      </c>
      <c r="G31" s="448">
        <v>5081.5</v>
      </c>
      <c r="H31" s="448">
        <v>5291.5</v>
      </c>
      <c r="I31" s="448">
        <v>5358.25</v>
      </c>
      <c r="J31" s="448">
        <v>5396.5</v>
      </c>
      <c r="K31" s="447">
        <v>5320</v>
      </c>
      <c r="L31" s="447">
        <v>5215</v>
      </c>
      <c r="M31" s="447">
        <v>0.52224000000000004</v>
      </c>
    </row>
    <row r="32" spans="1:13">
      <c r="A32" s="245">
        <v>22</v>
      </c>
      <c r="B32" s="450" t="s">
        <v>225</v>
      </c>
      <c r="C32" s="447">
        <v>1969.3</v>
      </c>
      <c r="D32" s="448">
        <v>1976.8999999999999</v>
      </c>
      <c r="E32" s="448">
        <v>1948.4999999999998</v>
      </c>
      <c r="F32" s="448">
        <v>1927.6999999999998</v>
      </c>
      <c r="G32" s="448">
        <v>1899.2999999999997</v>
      </c>
      <c r="H32" s="448">
        <v>1997.6999999999998</v>
      </c>
      <c r="I32" s="448">
        <v>2026.1</v>
      </c>
      <c r="J32" s="448">
        <v>2046.8999999999999</v>
      </c>
      <c r="K32" s="447">
        <v>2005.3</v>
      </c>
      <c r="L32" s="447">
        <v>1956.1</v>
      </c>
      <c r="M32" s="447">
        <v>0.30235000000000001</v>
      </c>
    </row>
    <row r="33" spans="1:13">
      <c r="A33" s="245">
        <v>23</v>
      </c>
      <c r="B33" s="450" t="s">
        <v>293</v>
      </c>
      <c r="C33" s="447">
        <v>2278.9499999999998</v>
      </c>
      <c r="D33" s="448">
        <v>2287.9833333333331</v>
      </c>
      <c r="E33" s="448">
        <v>2245.9666666666662</v>
      </c>
      <c r="F33" s="448">
        <v>2212.9833333333331</v>
      </c>
      <c r="G33" s="448">
        <v>2170.9666666666662</v>
      </c>
      <c r="H33" s="448">
        <v>2320.9666666666662</v>
      </c>
      <c r="I33" s="448">
        <v>2362.9833333333336</v>
      </c>
      <c r="J33" s="448">
        <v>2395.9666666666662</v>
      </c>
      <c r="K33" s="447">
        <v>2330</v>
      </c>
      <c r="L33" s="447">
        <v>2255</v>
      </c>
      <c r="M33" s="447">
        <v>0.13800999999999999</v>
      </c>
    </row>
    <row r="34" spans="1:13">
      <c r="A34" s="245">
        <v>24</v>
      </c>
      <c r="B34" s="450" t="s">
        <v>737</v>
      </c>
      <c r="C34" s="447">
        <v>129.25</v>
      </c>
      <c r="D34" s="448">
        <v>130.75</v>
      </c>
      <c r="E34" s="448">
        <v>126.5</v>
      </c>
      <c r="F34" s="448">
        <v>123.75</v>
      </c>
      <c r="G34" s="448">
        <v>119.5</v>
      </c>
      <c r="H34" s="448">
        <v>133.5</v>
      </c>
      <c r="I34" s="448">
        <v>137.75</v>
      </c>
      <c r="J34" s="448">
        <v>140.5</v>
      </c>
      <c r="K34" s="447">
        <v>135</v>
      </c>
      <c r="L34" s="447">
        <v>128</v>
      </c>
      <c r="M34" s="447">
        <v>14.89181</v>
      </c>
    </row>
    <row r="35" spans="1:13">
      <c r="A35" s="245">
        <v>25</v>
      </c>
      <c r="B35" s="450" t="s">
        <v>294</v>
      </c>
      <c r="C35" s="447">
        <v>941.9</v>
      </c>
      <c r="D35" s="448">
        <v>946.51666666666677</v>
      </c>
      <c r="E35" s="448">
        <v>936.38333333333355</v>
      </c>
      <c r="F35" s="448">
        <v>930.86666666666679</v>
      </c>
      <c r="G35" s="448">
        <v>920.73333333333358</v>
      </c>
      <c r="H35" s="448">
        <v>952.03333333333353</v>
      </c>
      <c r="I35" s="448">
        <v>962.16666666666674</v>
      </c>
      <c r="J35" s="448">
        <v>967.68333333333351</v>
      </c>
      <c r="K35" s="447">
        <v>956.65</v>
      </c>
      <c r="L35" s="447">
        <v>941</v>
      </c>
      <c r="M35" s="447">
        <v>1.7148300000000001</v>
      </c>
    </row>
    <row r="36" spans="1:13">
      <c r="A36" s="245">
        <v>26</v>
      </c>
      <c r="B36" s="450" t="s">
        <v>226</v>
      </c>
      <c r="C36" s="447">
        <v>2957.3</v>
      </c>
      <c r="D36" s="448">
        <v>2942</v>
      </c>
      <c r="E36" s="448">
        <v>2916.2</v>
      </c>
      <c r="F36" s="448">
        <v>2875.1</v>
      </c>
      <c r="G36" s="448">
        <v>2849.2999999999997</v>
      </c>
      <c r="H36" s="448">
        <v>2983.1</v>
      </c>
      <c r="I36" s="448">
        <v>3008.9</v>
      </c>
      <c r="J36" s="448">
        <v>3050</v>
      </c>
      <c r="K36" s="447">
        <v>2967.8</v>
      </c>
      <c r="L36" s="447">
        <v>2900.9</v>
      </c>
      <c r="M36" s="447">
        <v>1.5576000000000001</v>
      </c>
    </row>
    <row r="37" spans="1:13">
      <c r="A37" s="245">
        <v>27</v>
      </c>
      <c r="B37" s="450" t="s">
        <v>738</v>
      </c>
      <c r="C37" s="447">
        <v>3794.5</v>
      </c>
      <c r="D37" s="448">
        <v>3851.4833333333336</v>
      </c>
      <c r="E37" s="448">
        <v>3723.0166666666673</v>
      </c>
      <c r="F37" s="448">
        <v>3651.5333333333338</v>
      </c>
      <c r="G37" s="448">
        <v>3523.0666666666675</v>
      </c>
      <c r="H37" s="448">
        <v>3922.9666666666672</v>
      </c>
      <c r="I37" s="448">
        <v>4051.4333333333334</v>
      </c>
      <c r="J37" s="448">
        <v>4122.916666666667</v>
      </c>
      <c r="K37" s="447">
        <v>3979.95</v>
      </c>
      <c r="L37" s="447">
        <v>3780</v>
      </c>
      <c r="M37" s="447">
        <v>1.6604000000000001</v>
      </c>
    </row>
    <row r="38" spans="1:13">
      <c r="A38" s="245">
        <v>28</v>
      </c>
      <c r="B38" s="450" t="s">
        <v>800</v>
      </c>
      <c r="C38" s="447">
        <v>20.8</v>
      </c>
      <c r="D38" s="448">
        <v>21.116666666666667</v>
      </c>
      <c r="E38" s="448">
        <v>20.433333333333334</v>
      </c>
      <c r="F38" s="448">
        <v>20.066666666666666</v>
      </c>
      <c r="G38" s="448">
        <v>19.383333333333333</v>
      </c>
      <c r="H38" s="448">
        <v>21.483333333333334</v>
      </c>
      <c r="I38" s="448">
        <v>22.166666666666671</v>
      </c>
      <c r="J38" s="448">
        <v>22.533333333333335</v>
      </c>
      <c r="K38" s="447">
        <v>21.8</v>
      </c>
      <c r="L38" s="447">
        <v>20.75</v>
      </c>
      <c r="M38" s="447">
        <v>112.30034000000001</v>
      </c>
    </row>
    <row r="39" spans="1:13">
      <c r="A39" s="245">
        <v>29</v>
      </c>
      <c r="B39" s="450" t="s">
        <v>44</v>
      </c>
      <c r="C39" s="447">
        <v>743.75</v>
      </c>
      <c r="D39" s="448">
        <v>741.08333333333337</v>
      </c>
      <c r="E39" s="448">
        <v>736.66666666666674</v>
      </c>
      <c r="F39" s="448">
        <v>729.58333333333337</v>
      </c>
      <c r="G39" s="448">
        <v>725.16666666666674</v>
      </c>
      <c r="H39" s="448">
        <v>748.16666666666674</v>
      </c>
      <c r="I39" s="448">
        <v>752.58333333333348</v>
      </c>
      <c r="J39" s="448">
        <v>759.66666666666674</v>
      </c>
      <c r="K39" s="447">
        <v>745.5</v>
      </c>
      <c r="L39" s="447">
        <v>734</v>
      </c>
      <c r="M39" s="447">
        <v>18.96097</v>
      </c>
    </row>
    <row r="40" spans="1:13">
      <c r="A40" s="245">
        <v>30</v>
      </c>
      <c r="B40" s="450" t="s">
        <v>296</v>
      </c>
      <c r="C40" s="447">
        <v>2755.8</v>
      </c>
      <c r="D40" s="448">
        <v>2775.5666666666671</v>
      </c>
      <c r="E40" s="448">
        <v>2722.0333333333342</v>
      </c>
      <c r="F40" s="448">
        <v>2688.2666666666673</v>
      </c>
      <c r="G40" s="448">
        <v>2634.7333333333345</v>
      </c>
      <c r="H40" s="448">
        <v>2809.3333333333339</v>
      </c>
      <c r="I40" s="448">
        <v>2862.8666666666668</v>
      </c>
      <c r="J40" s="448">
        <v>2896.6333333333337</v>
      </c>
      <c r="K40" s="447">
        <v>2829.1</v>
      </c>
      <c r="L40" s="447">
        <v>2741.8</v>
      </c>
      <c r="M40" s="447">
        <v>1.0841000000000001</v>
      </c>
    </row>
    <row r="41" spans="1:13">
      <c r="A41" s="245">
        <v>31</v>
      </c>
      <c r="B41" s="450" t="s">
        <v>45</v>
      </c>
      <c r="C41" s="447">
        <v>325.64999999999998</v>
      </c>
      <c r="D41" s="448">
        <v>327.09999999999997</v>
      </c>
      <c r="E41" s="448">
        <v>322.79999999999995</v>
      </c>
      <c r="F41" s="448">
        <v>319.95</v>
      </c>
      <c r="G41" s="448">
        <v>315.64999999999998</v>
      </c>
      <c r="H41" s="448">
        <v>329.94999999999993</v>
      </c>
      <c r="I41" s="448">
        <v>334.25</v>
      </c>
      <c r="J41" s="448">
        <v>337.09999999999991</v>
      </c>
      <c r="K41" s="447">
        <v>331.4</v>
      </c>
      <c r="L41" s="447">
        <v>324.25</v>
      </c>
      <c r="M41" s="447">
        <v>26.48245</v>
      </c>
    </row>
    <row r="42" spans="1:13">
      <c r="A42" s="245">
        <v>32</v>
      </c>
      <c r="B42" s="450" t="s">
        <v>46</v>
      </c>
      <c r="C42" s="447">
        <v>3149.35</v>
      </c>
      <c r="D42" s="448">
        <v>3165.4500000000003</v>
      </c>
      <c r="E42" s="448">
        <v>3123.9000000000005</v>
      </c>
      <c r="F42" s="448">
        <v>3098.4500000000003</v>
      </c>
      <c r="G42" s="448">
        <v>3056.9000000000005</v>
      </c>
      <c r="H42" s="448">
        <v>3190.9000000000005</v>
      </c>
      <c r="I42" s="448">
        <v>3232.4500000000007</v>
      </c>
      <c r="J42" s="448">
        <v>3257.9000000000005</v>
      </c>
      <c r="K42" s="447">
        <v>3207</v>
      </c>
      <c r="L42" s="447">
        <v>3140</v>
      </c>
      <c r="M42" s="447">
        <v>5.5582900000000004</v>
      </c>
    </row>
    <row r="43" spans="1:13">
      <c r="A43" s="245">
        <v>33</v>
      </c>
      <c r="B43" s="450" t="s">
        <v>47</v>
      </c>
      <c r="C43" s="447">
        <v>223.6</v>
      </c>
      <c r="D43" s="448">
        <v>224.68333333333331</v>
      </c>
      <c r="E43" s="448">
        <v>220.66666666666663</v>
      </c>
      <c r="F43" s="448">
        <v>217.73333333333332</v>
      </c>
      <c r="G43" s="448">
        <v>213.71666666666664</v>
      </c>
      <c r="H43" s="448">
        <v>227.61666666666662</v>
      </c>
      <c r="I43" s="448">
        <v>231.63333333333333</v>
      </c>
      <c r="J43" s="448">
        <v>234.56666666666661</v>
      </c>
      <c r="K43" s="447">
        <v>228.7</v>
      </c>
      <c r="L43" s="447">
        <v>221.75</v>
      </c>
      <c r="M43" s="447">
        <v>55.261209999999998</v>
      </c>
    </row>
    <row r="44" spans="1:13">
      <c r="A44" s="245">
        <v>34</v>
      </c>
      <c r="B44" s="450" t="s">
        <v>48</v>
      </c>
      <c r="C44" s="447">
        <v>124.6</v>
      </c>
      <c r="D44" s="448">
        <v>125.25</v>
      </c>
      <c r="E44" s="448">
        <v>122.9</v>
      </c>
      <c r="F44" s="448">
        <v>121.2</v>
      </c>
      <c r="G44" s="448">
        <v>118.85000000000001</v>
      </c>
      <c r="H44" s="448">
        <v>126.95</v>
      </c>
      <c r="I44" s="448">
        <v>129.30000000000001</v>
      </c>
      <c r="J44" s="448">
        <v>131</v>
      </c>
      <c r="K44" s="447">
        <v>127.6</v>
      </c>
      <c r="L44" s="447">
        <v>123.55</v>
      </c>
      <c r="M44" s="447">
        <v>98.090909999999994</v>
      </c>
    </row>
    <row r="45" spans="1:13">
      <c r="A45" s="245">
        <v>35</v>
      </c>
      <c r="B45" s="450" t="s">
        <v>297</v>
      </c>
      <c r="C45" s="447">
        <v>93.15</v>
      </c>
      <c r="D45" s="448">
        <v>93.38333333333334</v>
      </c>
      <c r="E45" s="448">
        <v>91.566666666666677</v>
      </c>
      <c r="F45" s="448">
        <v>89.983333333333334</v>
      </c>
      <c r="G45" s="448">
        <v>88.166666666666671</v>
      </c>
      <c r="H45" s="448">
        <v>94.966666666666683</v>
      </c>
      <c r="I45" s="448">
        <v>96.783333333333346</v>
      </c>
      <c r="J45" s="448">
        <v>98.366666666666688</v>
      </c>
      <c r="K45" s="447">
        <v>95.2</v>
      </c>
      <c r="L45" s="447">
        <v>91.8</v>
      </c>
      <c r="M45" s="447">
        <v>23.711980000000001</v>
      </c>
    </row>
    <row r="46" spans="1:13">
      <c r="A46" s="245">
        <v>36</v>
      </c>
      <c r="B46" s="450" t="s">
        <v>50</v>
      </c>
      <c r="C46" s="447">
        <v>2940.7</v>
      </c>
      <c r="D46" s="448">
        <v>2945.2166666666667</v>
      </c>
      <c r="E46" s="448">
        <v>2926.6333333333332</v>
      </c>
      <c r="F46" s="448">
        <v>2912.5666666666666</v>
      </c>
      <c r="G46" s="448">
        <v>2893.9833333333331</v>
      </c>
      <c r="H46" s="448">
        <v>2959.2833333333333</v>
      </c>
      <c r="I46" s="448">
        <v>2977.8666666666663</v>
      </c>
      <c r="J46" s="448">
        <v>2991.9333333333334</v>
      </c>
      <c r="K46" s="447">
        <v>2963.8</v>
      </c>
      <c r="L46" s="447">
        <v>2931.15</v>
      </c>
      <c r="M46" s="447">
        <v>7.1138300000000001</v>
      </c>
    </row>
    <row r="47" spans="1:13">
      <c r="A47" s="245">
        <v>37</v>
      </c>
      <c r="B47" s="450" t="s">
        <v>298</v>
      </c>
      <c r="C47" s="447">
        <v>147.55000000000001</v>
      </c>
      <c r="D47" s="448">
        <v>148.78333333333333</v>
      </c>
      <c r="E47" s="448">
        <v>145.76666666666665</v>
      </c>
      <c r="F47" s="448">
        <v>143.98333333333332</v>
      </c>
      <c r="G47" s="448">
        <v>140.96666666666664</v>
      </c>
      <c r="H47" s="448">
        <v>150.56666666666666</v>
      </c>
      <c r="I47" s="448">
        <v>153.58333333333337</v>
      </c>
      <c r="J47" s="448">
        <v>155.36666666666667</v>
      </c>
      <c r="K47" s="447">
        <v>151.80000000000001</v>
      </c>
      <c r="L47" s="447">
        <v>147</v>
      </c>
      <c r="M47" s="447">
        <v>6.88253</v>
      </c>
    </row>
    <row r="48" spans="1:13">
      <c r="A48" s="245">
        <v>38</v>
      </c>
      <c r="B48" s="450" t="s">
        <v>299</v>
      </c>
      <c r="C48" s="447">
        <v>3780</v>
      </c>
      <c r="D48" s="448">
        <v>3790.9333333333329</v>
      </c>
      <c r="E48" s="448">
        <v>3764.0666666666657</v>
      </c>
      <c r="F48" s="448">
        <v>3748.1333333333328</v>
      </c>
      <c r="G48" s="448">
        <v>3721.2666666666655</v>
      </c>
      <c r="H48" s="448">
        <v>3806.8666666666659</v>
      </c>
      <c r="I48" s="448">
        <v>3833.7333333333336</v>
      </c>
      <c r="J48" s="448">
        <v>3849.6666666666661</v>
      </c>
      <c r="K48" s="447">
        <v>3817.8</v>
      </c>
      <c r="L48" s="447">
        <v>3775</v>
      </c>
      <c r="M48" s="447">
        <v>0.1817</v>
      </c>
    </row>
    <row r="49" spans="1:13">
      <c r="A49" s="245">
        <v>39</v>
      </c>
      <c r="B49" s="450" t="s">
        <v>300</v>
      </c>
      <c r="C49" s="447">
        <v>1883.2</v>
      </c>
      <c r="D49" s="448">
        <v>1889.6000000000001</v>
      </c>
      <c r="E49" s="448">
        <v>1859.6000000000004</v>
      </c>
      <c r="F49" s="448">
        <v>1836.0000000000002</v>
      </c>
      <c r="G49" s="448">
        <v>1806.0000000000005</v>
      </c>
      <c r="H49" s="448">
        <v>1913.2000000000003</v>
      </c>
      <c r="I49" s="448">
        <v>1943.1999999999998</v>
      </c>
      <c r="J49" s="448">
        <v>1966.8000000000002</v>
      </c>
      <c r="K49" s="447">
        <v>1919.6</v>
      </c>
      <c r="L49" s="447">
        <v>1866</v>
      </c>
      <c r="M49" s="447">
        <v>1.7611399999999999</v>
      </c>
    </row>
    <row r="50" spans="1:13">
      <c r="A50" s="245">
        <v>40</v>
      </c>
      <c r="B50" s="450" t="s">
        <v>301</v>
      </c>
      <c r="C50" s="447">
        <v>8505.7000000000007</v>
      </c>
      <c r="D50" s="448">
        <v>8516.9666666666672</v>
      </c>
      <c r="E50" s="448">
        <v>8469.7333333333336</v>
      </c>
      <c r="F50" s="448">
        <v>8433.7666666666664</v>
      </c>
      <c r="G50" s="448">
        <v>8386.5333333333328</v>
      </c>
      <c r="H50" s="448">
        <v>8552.9333333333343</v>
      </c>
      <c r="I50" s="448">
        <v>8600.1666666666679</v>
      </c>
      <c r="J50" s="448">
        <v>8636.133333333335</v>
      </c>
      <c r="K50" s="447">
        <v>8564.2000000000007</v>
      </c>
      <c r="L50" s="447">
        <v>8481</v>
      </c>
      <c r="M50" s="447">
        <v>6.8769999999999998E-2</v>
      </c>
    </row>
    <row r="51" spans="1:13">
      <c r="A51" s="245">
        <v>41</v>
      </c>
      <c r="B51" s="450" t="s">
        <v>52</v>
      </c>
      <c r="C51" s="447">
        <v>1022.2</v>
      </c>
      <c r="D51" s="448">
        <v>1024.3</v>
      </c>
      <c r="E51" s="448">
        <v>1014.25</v>
      </c>
      <c r="F51" s="448">
        <v>1006.3000000000001</v>
      </c>
      <c r="G51" s="448">
        <v>996.25000000000011</v>
      </c>
      <c r="H51" s="448">
        <v>1032.25</v>
      </c>
      <c r="I51" s="448">
        <v>1042.2999999999997</v>
      </c>
      <c r="J51" s="448">
        <v>1050.2499999999998</v>
      </c>
      <c r="K51" s="447">
        <v>1034.3499999999999</v>
      </c>
      <c r="L51" s="447">
        <v>1016.35</v>
      </c>
      <c r="M51" s="447">
        <v>12.11293</v>
      </c>
    </row>
    <row r="52" spans="1:13">
      <c r="A52" s="245">
        <v>42</v>
      </c>
      <c r="B52" s="450" t="s">
        <v>302</v>
      </c>
      <c r="C52" s="447">
        <v>576.9</v>
      </c>
      <c r="D52" s="448">
        <v>581.06666666666661</v>
      </c>
      <c r="E52" s="448">
        <v>566.43333333333317</v>
      </c>
      <c r="F52" s="448">
        <v>555.96666666666658</v>
      </c>
      <c r="G52" s="448">
        <v>541.33333333333314</v>
      </c>
      <c r="H52" s="448">
        <v>591.53333333333319</v>
      </c>
      <c r="I52" s="448">
        <v>606.16666666666663</v>
      </c>
      <c r="J52" s="448">
        <v>616.63333333333321</v>
      </c>
      <c r="K52" s="447">
        <v>595.70000000000005</v>
      </c>
      <c r="L52" s="447">
        <v>570.6</v>
      </c>
      <c r="M52" s="447">
        <v>6.4016200000000003</v>
      </c>
    </row>
    <row r="53" spans="1:13">
      <c r="A53" s="245">
        <v>43</v>
      </c>
      <c r="B53" s="450" t="s">
        <v>227</v>
      </c>
      <c r="C53" s="447">
        <v>3022.1</v>
      </c>
      <c r="D53" s="448">
        <v>3042.5333333333333</v>
      </c>
      <c r="E53" s="448">
        <v>2979.5666666666666</v>
      </c>
      <c r="F53" s="448">
        <v>2937.0333333333333</v>
      </c>
      <c r="G53" s="448">
        <v>2874.0666666666666</v>
      </c>
      <c r="H53" s="448">
        <v>3085.0666666666666</v>
      </c>
      <c r="I53" s="448">
        <v>3148.0333333333328</v>
      </c>
      <c r="J53" s="448">
        <v>3190.5666666666666</v>
      </c>
      <c r="K53" s="447">
        <v>3105.5</v>
      </c>
      <c r="L53" s="447">
        <v>3000</v>
      </c>
      <c r="M53" s="447">
        <v>3.4590299999999998</v>
      </c>
    </row>
    <row r="54" spans="1:13">
      <c r="A54" s="245">
        <v>44</v>
      </c>
      <c r="B54" s="450" t="s">
        <v>54</v>
      </c>
      <c r="C54" s="447">
        <v>739.85</v>
      </c>
      <c r="D54" s="448">
        <v>746.01666666666677</v>
      </c>
      <c r="E54" s="448">
        <v>732.33333333333348</v>
      </c>
      <c r="F54" s="448">
        <v>724.81666666666672</v>
      </c>
      <c r="G54" s="448">
        <v>711.13333333333344</v>
      </c>
      <c r="H54" s="448">
        <v>753.53333333333353</v>
      </c>
      <c r="I54" s="448">
        <v>767.2166666666667</v>
      </c>
      <c r="J54" s="448">
        <v>774.73333333333358</v>
      </c>
      <c r="K54" s="447">
        <v>759.7</v>
      </c>
      <c r="L54" s="447">
        <v>738.5</v>
      </c>
      <c r="M54" s="447">
        <v>171.49691999999999</v>
      </c>
    </row>
    <row r="55" spans="1:13">
      <c r="A55" s="245">
        <v>45</v>
      </c>
      <c r="B55" s="450" t="s">
        <v>303</v>
      </c>
      <c r="C55" s="447">
        <v>2364.6999999999998</v>
      </c>
      <c r="D55" s="448">
        <v>2380.1</v>
      </c>
      <c r="E55" s="448">
        <v>2339.1999999999998</v>
      </c>
      <c r="F55" s="448">
        <v>2313.6999999999998</v>
      </c>
      <c r="G55" s="448">
        <v>2272.7999999999997</v>
      </c>
      <c r="H55" s="448">
        <v>2405.6</v>
      </c>
      <c r="I55" s="448">
        <v>2446.5000000000005</v>
      </c>
      <c r="J55" s="448">
        <v>2472</v>
      </c>
      <c r="K55" s="447">
        <v>2421</v>
      </c>
      <c r="L55" s="447">
        <v>2354.6</v>
      </c>
      <c r="M55" s="447">
        <v>0.33594000000000002</v>
      </c>
    </row>
    <row r="56" spans="1:13">
      <c r="A56" s="245">
        <v>46</v>
      </c>
      <c r="B56" s="450" t="s">
        <v>304</v>
      </c>
      <c r="C56" s="447">
        <v>1311.25</v>
      </c>
      <c r="D56" s="448">
        <v>1316.7166666666667</v>
      </c>
      <c r="E56" s="448">
        <v>1302.5333333333333</v>
      </c>
      <c r="F56" s="448">
        <v>1293.8166666666666</v>
      </c>
      <c r="G56" s="448">
        <v>1279.6333333333332</v>
      </c>
      <c r="H56" s="448">
        <v>1325.4333333333334</v>
      </c>
      <c r="I56" s="448">
        <v>1339.6166666666668</v>
      </c>
      <c r="J56" s="448">
        <v>1348.3333333333335</v>
      </c>
      <c r="K56" s="447">
        <v>1330.9</v>
      </c>
      <c r="L56" s="447">
        <v>1308</v>
      </c>
      <c r="M56" s="447">
        <v>2.3743599999999998</v>
      </c>
    </row>
    <row r="57" spans="1:13">
      <c r="A57" s="245">
        <v>47</v>
      </c>
      <c r="B57" s="450" t="s">
        <v>305</v>
      </c>
      <c r="C57" s="447">
        <v>936.75</v>
      </c>
      <c r="D57" s="448">
        <v>931.91666666666663</v>
      </c>
      <c r="E57" s="448">
        <v>914.83333333333326</v>
      </c>
      <c r="F57" s="448">
        <v>892.91666666666663</v>
      </c>
      <c r="G57" s="448">
        <v>875.83333333333326</v>
      </c>
      <c r="H57" s="448">
        <v>953.83333333333326</v>
      </c>
      <c r="I57" s="448">
        <v>970.91666666666652</v>
      </c>
      <c r="J57" s="448">
        <v>992.83333333333326</v>
      </c>
      <c r="K57" s="447">
        <v>949</v>
      </c>
      <c r="L57" s="447">
        <v>910</v>
      </c>
      <c r="M57" s="447">
        <v>24.34619</v>
      </c>
    </row>
    <row r="58" spans="1:13">
      <c r="A58" s="245">
        <v>48</v>
      </c>
      <c r="B58" s="450" t="s">
        <v>55</v>
      </c>
      <c r="C58" s="447">
        <v>4199.5</v>
      </c>
      <c r="D58" s="448">
        <v>4214.3833333333332</v>
      </c>
      <c r="E58" s="448">
        <v>4172.7666666666664</v>
      </c>
      <c r="F58" s="448">
        <v>4146.0333333333328</v>
      </c>
      <c r="G58" s="448">
        <v>4104.4166666666661</v>
      </c>
      <c r="H58" s="448">
        <v>4241.1166666666668</v>
      </c>
      <c r="I58" s="448">
        <v>4282.7333333333336</v>
      </c>
      <c r="J58" s="448">
        <v>4309.4666666666672</v>
      </c>
      <c r="K58" s="447">
        <v>4256</v>
      </c>
      <c r="L58" s="447">
        <v>4187.6499999999996</v>
      </c>
      <c r="M58" s="447">
        <v>2.8552</v>
      </c>
    </row>
    <row r="59" spans="1:13">
      <c r="A59" s="245">
        <v>49</v>
      </c>
      <c r="B59" s="450" t="s">
        <v>306</v>
      </c>
      <c r="C59" s="447">
        <v>286.8</v>
      </c>
      <c r="D59" s="448">
        <v>289.51666666666665</v>
      </c>
      <c r="E59" s="448">
        <v>282.2833333333333</v>
      </c>
      <c r="F59" s="448">
        <v>277.76666666666665</v>
      </c>
      <c r="G59" s="448">
        <v>270.5333333333333</v>
      </c>
      <c r="H59" s="448">
        <v>294.0333333333333</v>
      </c>
      <c r="I59" s="448">
        <v>301.26666666666665</v>
      </c>
      <c r="J59" s="448">
        <v>305.7833333333333</v>
      </c>
      <c r="K59" s="447">
        <v>296.75</v>
      </c>
      <c r="L59" s="447">
        <v>285</v>
      </c>
      <c r="M59" s="447">
        <v>10.70458</v>
      </c>
    </row>
    <row r="60" spans="1:13" ht="12" customHeight="1">
      <c r="A60" s="245">
        <v>50</v>
      </c>
      <c r="B60" s="450" t="s">
        <v>307</v>
      </c>
      <c r="C60" s="447">
        <v>1083.3499999999999</v>
      </c>
      <c r="D60" s="448">
        <v>1090.6166666666666</v>
      </c>
      <c r="E60" s="448">
        <v>1073.7333333333331</v>
      </c>
      <c r="F60" s="448">
        <v>1064.1166666666666</v>
      </c>
      <c r="G60" s="448">
        <v>1047.2333333333331</v>
      </c>
      <c r="H60" s="448">
        <v>1100.2333333333331</v>
      </c>
      <c r="I60" s="448">
        <v>1117.1166666666668</v>
      </c>
      <c r="J60" s="448">
        <v>1126.7333333333331</v>
      </c>
      <c r="K60" s="447">
        <v>1107.5</v>
      </c>
      <c r="L60" s="447">
        <v>1081</v>
      </c>
      <c r="M60" s="447">
        <v>0.96838000000000002</v>
      </c>
    </row>
    <row r="61" spans="1:13">
      <c r="A61" s="245">
        <v>51</v>
      </c>
      <c r="B61" s="450" t="s">
        <v>58</v>
      </c>
      <c r="C61" s="447">
        <v>5610.75</v>
      </c>
      <c r="D61" s="448">
        <v>5650.95</v>
      </c>
      <c r="E61" s="448">
        <v>5551.9</v>
      </c>
      <c r="F61" s="448">
        <v>5493.05</v>
      </c>
      <c r="G61" s="448">
        <v>5394</v>
      </c>
      <c r="H61" s="448">
        <v>5709.7999999999993</v>
      </c>
      <c r="I61" s="448">
        <v>5808.85</v>
      </c>
      <c r="J61" s="448">
        <v>5867.6999999999989</v>
      </c>
      <c r="K61" s="447">
        <v>5750</v>
      </c>
      <c r="L61" s="447">
        <v>5592.1</v>
      </c>
      <c r="M61" s="447">
        <v>15.26375</v>
      </c>
    </row>
    <row r="62" spans="1:13">
      <c r="A62" s="245">
        <v>52</v>
      </c>
      <c r="B62" s="450" t="s">
        <v>57</v>
      </c>
      <c r="C62" s="447">
        <v>11713.2</v>
      </c>
      <c r="D62" s="448">
        <v>11806.050000000001</v>
      </c>
      <c r="E62" s="448">
        <v>11587.150000000001</v>
      </c>
      <c r="F62" s="448">
        <v>11461.1</v>
      </c>
      <c r="G62" s="448">
        <v>11242.2</v>
      </c>
      <c r="H62" s="448">
        <v>11932.100000000002</v>
      </c>
      <c r="I62" s="448">
        <v>12151</v>
      </c>
      <c r="J62" s="448">
        <v>12277.050000000003</v>
      </c>
      <c r="K62" s="447">
        <v>12024.95</v>
      </c>
      <c r="L62" s="447">
        <v>11680</v>
      </c>
      <c r="M62" s="447">
        <v>2.6331500000000001</v>
      </c>
    </row>
    <row r="63" spans="1:13">
      <c r="A63" s="245">
        <v>53</v>
      </c>
      <c r="B63" s="450" t="s">
        <v>228</v>
      </c>
      <c r="C63" s="447">
        <v>3513.15</v>
      </c>
      <c r="D63" s="448">
        <v>3544.5</v>
      </c>
      <c r="E63" s="448">
        <v>3470.65</v>
      </c>
      <c r="F63" s="448">
        <v>3428.15</v>
      </c>
      <c r="G63" s="448">
        <v>3354.3</v>
      </c>
      <c r="H63" s="448">
        <v>3587</v>
      </c>
      <c r="I63" s="448">
        <v>3660.8500000000004</v>
      </c>
      <c r="J63" s="448">
        <v>3703.35</v>
      </c>
      <c r="K63" s="447">
        <v>3618.35</v>
      </c>
      <c r="L63" s="447">
        <v>3502</v>
      </c>
      <c r="M63" s="447">
        <v>0.39429999999999998</v>
      </c>
    </row>
    <row r="64" spans="1:13">
      <c r="A64" s="245">
        <v>54</v>
      </c>
      <c r="B64" s="450" t="s">
        <v>59</v>
      </c>
      <c r="C64" s="447">
        <v>2190.85</v>
      </c>
      <c r="D64" s="448">
        <v>2186.6333333333337</v>
      </c>
      <c r="E64" s="448">
        <v>2163.2666666666673</v>
      </c>
      <c r="F64" s="448">
        <v>2135.6833333333338</v>
      </c>
      <c r="G64" s="448">
        <v>2112.3166666666675</v>
      </c>
      <c r="H64" s="448">
        <v>2214.2166666666672</v>
      </c>
      <c r="I64" s="448">
        <v>2237.583333333333</v>
      </c>
      <c r="J64" s="448">
        <v>2265.166666666667</v>
      </c>
      <c r="K64" s="447">
        <v>2210</v>
      </c>
      <c r="L64" s="447">
        <v>2159.0500000000002</v>
      </c>
      <c r="M64" s="447">
        <v>2.9697200000000001</v>
      </c>
    </row>
    <row r="65" spans="1:13">
      <c r="A65" s="245">
        <v>55</v>
      </c>
      <c r="B65" s="450" t="s">
        <v>308</v>
      </c>
      <c r="C65" s="447">
        <v>135.94999999999999</v>
      </c>
      <c r="D65" s="448">
        <v>136.61666666666667</v>
      </c>
      <c r="E65" s="448">
        <v>134.83333333333334</v>
      </c>
      <c r="F65" s="448">
        <v>133.71666666666667</v>
      </c>
      <c r="G65" s="448">
        <v>131.93333333333334</v>
      </c>
      <c r="H65" s="448">
        <v>137.73333333333335</v>
      </c>
      <c r="I65" s="448">
        <v>139.51666666666665</v>
      </c>
      <c r="J65" s="448">
        <v>140.63333333333335</v>
      </c>
      <c r="K65" s="447">
        <v>138.4</v>
      </c>
      <c r="L65" s="447">
        <v>135.5</v>
      </c>
      <c r="M65" s="447">
        <v>3.7932899999999998</v>
      </c>
    </row>
    <row r="66" spans="1:13">
      <c r="A66" s="245">
        <v>56</v>
      </c>
      <c r="B66" s="450" t="s">
        <v>309</v>
      </c>
      <c r="C66" s="447">
        <v>296.85000000000002</v>
      </c>
      <c r="D66" s="448">
        <v>300.61666666666667</v>
      </c>
      <c r="E66" s="448">
        <v>292.23333333333335</v>
      </c>
      <c r="F66" s="448">
        <v>287.61666666666667</v>
      </c>
      <c r="G66" s="448">
        <v>279.23333333333335</v>
      </c>
      <c r="H66" s="448">
        <v>305.23333333333335</v>
      </c>
      <c r="I66" s="448">
        <v>313.61666666666667</v>
      </c>
      <c r="J66" s="448">
        <v>318.23333333333335</v>
      </c>
      <c r="K66" s="447">
        <v>309</v>
      </c>
      <c r="L66" s="447">
        <v>296</v>
      </c>
      <c r="M66" s="447">
        <v>8.7371499999999997</v>
      </c>
    </row>
    <row r="67" spans="1:13">
      <c r="A67" s="245">
        <v>57</v>
      </c>
      <c r="B67" s="450" t="s">
        <v>229</v>
      </c>
      <c r="C67" s="447">
        <v>303.5</v>
      </c>
      <c r="D67" s="448">
        <v>301.95</v>
      </c>
      <c r="E67" s="448">
        <v>297.2</v>
      </c>
      <c r="F67" s="448">
        <v>290.89999999999998</v>
      </c>
      <c r="G67" s="448">
        <v>286.14999999999998</v>
      </c>
      <c r="H67" s="448">
        <v>308.25</v>
      </c>
      <c r="I67" s="448">
        <v>313</v>
      </c>
      <c r="J67" s="448">
        <v>319.3</v>
      </c>
      <c r="K67" s="447">
        <v>306.7</v>
      </c>
      <c r="L67" s="447">
        <v>295.64999999999998</v>
      </c>
      <c r="M67" s="447">
        <v>76.402540000000002</v>
      </c>
    </row>
    <row r="68" spans="1:13">
      <c r="A68" s="245">
        <v>58</v>
      </c>
      <c r="B68" s="450" t="s">
        <v>60</v>
      </c>
      <c r="C68" s="447">
        <v>83.85</v>
      </c>
      <c r="D68" s="448">
        <v>83.416666666666671</v>
      </c>
      <c r="E68" s="448">
        <v>82.233333333333348</v>
      </c>
      <c r="F68" s="448">
        <v>80.616666666666674</v>
      </c>
      <c r="G68" s="448">
        <v>79.433333333333351</v>
      </c>
      <c r="H68" s="448">
        <v>85.033333333333346</v>
      </c>
      <c r="I68" s="448">
        <v>86.216666666666654</v>
      </c>
      <c r="J68" s="448">
        <v>87.833333333333343</v>
      </c>
      <c r="K68" s="447">
        <v>84.6</v>
      </c>
      <c r="L68" s="447">
        <v>81.8</v>
      </c>
      <c r="M68" s="447">
        <v>933.11026000000004</v>
      </c>
    </row>
    <row r="69" spans="1:13">
      <c r="A69" s="245">
        <v>59</v>
      </c>
      <c r="B69" s="450" t="s">
        <v>61</v>
      </c>
      <c r="C69" s="447">
        <v>77.55</v>
      </c>
      <c r="D69" s="448">
        <v>77.983333333333334</v>
      </c>
      <c r="E69" s="448">
        <v>76.516666666666666</v>
      </c>
      <c r="F69" s="448">
        <v>75.483333333333334</v>
      </c>
      <c r="G69" s="448">
        <v>74.016666666666666</v>
      </c>
      <c r="H69" s="448">
        <v>79.016666666666666</v>
      </c>
      <c r="I69" s="448">
        <v>80.483333333333334</v>
      </c>
      <c r="J69" s="448">
        <v>81.516666666666666</v>
      </c>
      <c r="K69" s="447">
        <v>79.45</v>
      </c>
      <c r="L69" s="447">
        <v>76.95</v>
      </c>
      <c r="M69" s="447">
        <v>91.150660000000002</v>
      </c>
    </row>
    <row r="70" spans="1:13">
      <c r="A70" s="245">
        <v>60</v>
      </c>
      <c r="B70" s="450" t="s">
        <v>310</v>
      </c>
      <c r="C70" s="447">
        <v>24.45</v>
      </c>
      <c r="D70" s="448">
        <v>24.583333333333332</v>
      </c>
      <c r="E70" s="448">
        <v>24.166666666666664</v>
      </c>
      <c r="F70" s="448">
        <v>23.883333333333333</v>
      </c>
      <c r="G70" s="448">
        <v>23.466666666666665</v>
      </c>
      <c r="H70" s="448">
        <v>24.866666666666664</v>
      </c>
      <c r="I70" s="448">
        <v>25.283333333333328</v>
      </c>
      <c r="J70" s="448">
        <v>25.566666666666663</v>
      </c>
      <c r="K70" s="447">
        <v>25</v>
      </c>
      <c r="L70" s="447">
        <v>24.3</v>
      </c>
      <c r="M70" s="447">
        <v>41.560020000000002</v>
      </c>
    </row>
    <row r="71" spans="1:13">
      <c r="A71" s="245">
        <v>61</v>
      </c>
      <c r="B71" s="450" t="s">
        <v>62</v>
      </c>
      <c r="C71" s="447">
        <v>1545.1</v>
      </c>
      <c r="D71" s="448">
        <v>1545.0666666666666</v>
      </c>
      <c r="E71" s="448">
        <v>1536.1333333333332</v>
      </c>
      <c r="F71" s="448">
        <v>1527.1666666666665</v>
      </c>
      <c r="G71" s="448">
        <v>1518.2333333333331</v>
      </c>
      <c r="H71" s="448">
        <v>1554.0333333333333</v>
      </c>
      <c r="I71" s="448">
        <v>1562.9666666666667</v>
      </c>
      <c r="J71" s="448">
        <v>1571.9333333333334</v>
      </c>
      <c r="K71" s="447">
        <v>1554</v>
      </c>
      <c r="L71" s="447">
        <v>1536.1</v>
      </c>
      <c r="M71" s="447">
        <v>2.7012900000000002</v>
      </c>
    </row>
    <row r="72" spans="1:13">
      <c r="A72" s="245">
        <v>62</v>
      </c>
      <c r="B72" s="450" t="s">
        <v>311</v>
      </c>
      <c r="C72" s="447">
        <v>5275.6</v>
      </c>
      <c r="D72" s="448">
        <v>5272.4333333333334</v>
      </c>
      <c r="E72" s="448">
        <v>5224.8666666666668</v>
      </c>
      <c r="F72" s="448">
        <v>5174.1333333333332</v>
      </c>
      <c r="G72" s="448">
        <v>5126.5666666666666</v>
      </c>
      <c r="H72" s="448">
        <v>5323.166666666667</v>
      </c>
      <c r="I72" s="448">
        <v>5370.7333333333345</v>
      </c>
      <c r="J72" s="448">
        <v>5421.4666666666672</v>
      </c>
      <c r="K72" s="447">
        <v>5320</v>
      </c>
      <c r="L72" s="447">
        <v>5221.7</v>
      </c>
      <c r="M72" s="447">
        <v>0.55130999999999997</v>
      </c>
    </row>
    <row r="73" spans="1:13">
      <c r="A73" s="245">
        <v>63</v>
      </c>
      <c r="B73" s="450" t="s">
        <v>65</v>
      </c>
      <c r="C73" s="447">
        <v>802.25</v>
      </c>
      <c r="D73" s="448">
        <v>804.33333333333337</v>
      </c>
      <c r="E73" s="448">
        <v>795.2166666666667</v>
      </c>
      <c r="F73" s="448">
        <v>788.18333333333328</v>
      </c>
      <c r="G73" s="448">
        <v>779.06666666666661</v>
      </c>
      <c r="H73" s="448">
        <v>811.36666666666679</v>
      </c>
      <c r="I73" s="448">
        <v>820.48333333333335</v>
      </c>
      <c r="J73" s="448">
        <v>827.51666666666688</v>
      </c>
      <c r="K73" s="447">
        <v>813.45</v>
      </c>
      <c r="L73" s="447">
        <v>797.3</v>
      </c>
      <c r="M73" s="447">
        <v>14.80546</v>
      </c>
    </row>
    <row r="74" spans="1:13">
      <c r="A74" s="245">
        <v>64</v>
      </c>
      <c r="B74" s="450" t="s">
        <v>312</v>
      </c>
      <c r="C74" s="447">
        <v>357.4</v>
      </c>
      <c r="D74" s="448">
        <v>362.36666666666662</v>
      </c>
      <c r="E74" s="448">
        <v>351.08333333333326</v>
      </c>
      <c r="F74" s="448">
        <v>344.76666666666665</v>
      </c>
      <c r="G74" s="448">
        <v>333.48333333333329</v>
      </c>
      <c r="H74" s="448">
        <v>368.68333333333322</v>
      </c>
      <c r="I74" s="448">
        <v>379.96666666666664</v>
      </c>
      <c r="J74" s="448">
        <v>386.28333333333319</v>
      </c>
      <c r="K74" s="447">
        <v>373.65</v>
      </c>
      <c r="L74" s="447">
        <v>356.05</v>
      </c>
      <c r="M74" s="447">
        <v>1.69862</v>
      </c>
    </row>
    <row r="75" spans="1:13">
      <c r="A75" s="245">
        <v>65</v>
      </c>
      <c r="B75" s="450" t="s">
        <v>64</v>
      </c>
      <c r="C75" s="447">
        <v>144.85</v>
      </c>
      <c r="D75" s="448">
        <v>146.28333333333333</v>
      </c>
      <c r="E75" s="448">
        <v>142.96666666666667</v>
      </c>
      <c r="F75" s="448">
        <v>141.08333333333334</v>
      </c>
      <c r="G75" s="448">
        <v>137.76666666666668</v>
      </c>
      <c r="H75" s="448">
        <v>148.16666666666666</v>
      </c>
      <c r="I75" s="448">
        <v>151.48333333333332</v>
      </c>
      <c r="J75" s="448">
        <v>153.36666666666665</v>
      </c>
      <c r="K75" s="447">
        <v>149.6</v>
      </c>
      <c r="L75" s="447">
        <v>144.4</v>
      </c>
      <c r="M75" s="447">
        <v>148.75104999999999</v>
      </c>
    </row>
    <row r="76" spans="1:13" s="13" customFormat="1">
      <c r="A76" s="245">
        <v>66</v>
      </c>
      <c r="B76" s="450" t="s">
        <v>66</v>
      </c>
      <c r="C76" s="447">
        <v>677.55</v>
      </c>
      <c r="D76" s="448">
        <v>682.16666666666663</v>
      </c>
      <c r="E76" s="448">
        <v>669.48333333333323</v>
      </c>
      <c r="F76" s="448">
        <v>661.41666666666663</v>
      </c>
      <c r="G76" s="448">
        <v>648.73333333333323</v>
      </c>
      <c r="H76" s="448">
        <v>690.23333333333323</v>
      </c>
      <c r="I76" s="448">
        <v>702.91666666666663</v>
      </c>
      <c r="J76" s="448">
        <v>710.98333333333323</v>
      </c>
      <c r="K76" s="447">
        <v>694.85</v>
      </c>
      <c r="L76" s="447">
        <v>674.1</v>
      </c>
      <c r="M76" s="447">
        <v>41.094009999999997</v>
      </c>
    </row>
    <row r="77" spans="1:13" s="13" customFormat="1">
      <c r="A77" s="245">
        <v>67</v>
      </c>
      <c r="B77" s="450" t="s">
        <v>69</v>
      </c>
      <c r="C77" s="447">
        <v>71.900000000000006</v>
      </c>
      <c r="D77" s="448">
        <v>72.666666666666671</v>
      </c>
      <c r="E77" s="448">
        <v>70.783333333333346</v>
      </c>
      <c r="F77" s="448">
        <v>69.666666666666671</v>
      </c>
      <c r="G77" s="448">
        <v>67.783333333333346</v>
      </c>
      <c r="H77" s="448">
        <v>73.783333333333346</v>
      </c>
      <c r="I77" s="448">
        <v>75.666666666666671</v>
      </c>
      <c r="J77" s="448">
        <v>76.783333333333346</v>
      </c>
      <c r="K77" s="447">
        <v>74.55</v>
      </c>
      <c r="L77" s="447">
        <v>71.55</v>
      </c>
      <c r="M77" s="447">
        <v>518.57599000000005</v>
      </c>
    </row>
    <row r="78" spans="1:13" s="13" customFormat="1">
      <c r="A78" s="245">
        <v>68</v>
      </c>
      <c r="B78" s="450" t="s">
        <v>73</v>
      </c>
      <c r="C78" s="447">
        <v>471.5</v>
      </c>
      <c r="D78" s="448">
        <v>473.3</v>
      </c>
      <c r="E78" s="448">
        <v>466.70000000000005</v>
      </c>
      <c r="F78" s="448">
        <v>461.90000000000003</v>
      </c>
      <c r="G78" s="448">
        <v>455.30000000000007</v>
      </c>
      <c r="H78" s="448">
        <v>478.1</v>
      </c>
      <c r="I78" s="448">
        <v>484.70000000000005</v>
      </c>
      <c r="J78" s="448">
        <v>489.5</v>
      </c>
      <c r="K78" s="447">
        <v>479.9</v>
      </c>
      <c r="L78" s="447">
        <v>468.5</v>
      </c>
      <c r="M78" s="447">
        <v>146.56852000000001</v>
      </c>
    </row>
    <row r="79" spans="1:13" s="13" customFormat="1">
      <c r="A79" s="245">
        <v>69</v>
      </c>
      <c r="B79" s="450" t="s">
        <v>739</v>
      </c>
      <c r="C79" s="447">
        <v>12929.9</v>
      </c>
      <c r="D79" s="448">
        <v>12767.916666666666</v>
      </c>
      <c r="E79" s="448">
        <v>12335.833333333332</v>
      </c>
      <c r="F79" s="448">
        <v>11741.766666666666</v>
      </c>
      <c r="G79" s="448">
        <v>11309.683333333332</v>
      </c>
      <c r="H79" s="448">
        <v>13361.983333333332</v>
      </c>
      <c r="I79" s="448">
        <v>13794.066666666664</v>
      </c>
      <c r="J79" s="448">
        <v>14388.133333333331</v>
      </c>
      <c r="K79" s="447">
        <v>13200</v>
      </c>
      <c r="L79" s="447">
        <v>12173.85</v>
      </c>
      <c r="M79" s="447">
        <v>0.37179000000000001</v>
      </c>
    </row>
    <row r="80" spans="1:13" s="13" customFormat="1">
      <c r="A80" s="245">
        <v>70</v>
      </c>
      <c r="B80" s="450" t="s">
        <v>68</v>
      </c>
      <c r="C80" s="447">
        <v>523.6</v>
      </c>
      <c r="D80" s="448">
        <v>524.16666666666663</v>
      </c>
      <c r="E80" s="448">
        <v>519.83333333333326</v>
      </c>
      <c r="F80" s="448">
        <v>516.06666666666661</v>
      </c>
      <c r="G80" s="448">
        <v>511.73333333333323</v>
      </c>
      <c r="H80" s="448">
        <v>527.93333333333328</v>
      </c>
      <c r="I80" s="448">
        <v>532.26666666666654</v>
      </c>
      <c r="J80" s="448">
        <v>536.0333333333333</v>
      </c>
      <c r="K80" s="447">
        <v>528.5</v>
      </c>
      <c r="L80" s="447">
        <v>520.4</v>
      </c>
      <c r="M80" s="447">
        <v>100.6011</v>
      </c>
    </row>
    <row r="81" spans="1:13" s="13" customFormat="1">
      <c r="A81" s="245">
        <v>71</v>
      </c>
      <c r="B81" s="450" t="s">
        <v>70</v>
      </c>
      <c r="C81" s="447">
        <v>382.15</v>
      </c>
      <c r="D81" s="448">
        <v>382.81666666666661</v>
      </c>
      <c r="E81" s="448">
        <v>379.43333333333322</v>
      </c>
      <c r="F81" s="448">
        <v>376.71666666666664</v>
      </c>
      <c r="G81" s="448">
        <v>373.33333333333326</v>
      </c>
      <c r="H81" s="448">
        <v>385.53333333333319</v>
      </c>
      <c r="I81" s="448">
        <v>388.91666666666663</v>
      </c>
      <c r="J81" s="448">
        <v>391.63333333333316</v>
      </c>
      <c r="K81" s="447">
        <v>386.2</v>
      </c>
      <c r="L81" s="447">
        <v>380.1</v>
      </c>
      <c r="M81" s="447">
        <v>22.689689999999999</v>
      </c>
    </row>
    <row r="82" spans="1:13" s="13" customFormat="1">
      <c r="A82" s="245">
        <v>72</v>
      </c>
      <c r="B82" s="450" t="s">
        <v>313</v>
      </c>
      <c r="C82" s="447">
        <v>1221.8</v>
      </c>
      <c r="D82" s="448">
        <v>1222.0166666666667</v>
      </c>
      <c r="E82" s="448">
        <v>1205.7833333333333</v>
      </c>
      <c r="F82" s="448">
        <v>1189.7666666666667</v>
      </c>
      <c r="G82" s="448">
        <v>1173.5333333333333</v>
      </c>
      <c r="H82" s="448">
        <v>1238.0333333333333</v>
      </c>
      <c r="I82" s="448">
        <v>1254.2666666666664</v>
      </c>
      <c r="J82" s="448">
        <v>1270.2833333333333</v>
      </c>
      <c r="K82" s="447">
        <v>1238.25</v>
      </c>
      <c r="L82" s="447">
        <v>1206</v>
      </c>
      <c r="M82" s="447">
        <v>0.79537000000000002</v>
      </c>
    </row>
    <row r="83" spans="1:13" s="13" customFormat="1">
      <c r="A83" s="245">
        <v>73</v>
      </c>
      <c r="B83" s="450" t="s">
        <v>314</v>
      </c>
      <c r="C83" s="447">
        <v>321.7</v>
      </c>
      <c r="D83" s="448">
        <v>324.11666666666662</v>
      </c>
      <c r="E83" s="448">
        <v>315.83333333333326</v>
      </c>
      <c r="F83" s="448">
        <v>309.96666666666664</v>
      </c>
      <c r="G83" s="448">
        <v>301.68333333333328</v>
      </c>
      <c r="H83" s="448">
        <v>329.98333333333323</v>
      </c>
      <c r="I83" s="448">
        <v>338.26666666666665</v>
      </c>
      <c r="J83" s="448">
        <v>344.13333333333321</v>
      </c>
      <c r="K83" s="447">
        <v>332.4</v>
      </c>
      <c r="L83" s="447">
        <v>318.25</v>
      </c>
      <c r="M83" s="447">
        <v>20.201280000000001</v>
      </c>
    </row>
    <row r="84" spans="1:13" s="13" customFormat="1">
      <c r="A84" s="245">
        <v>74</v>
      </c>
      <c r="B84" s="450" t="s">
        <v>315</v>
      </c>
      <c r="C84" s="447">
        <v>108.2</v>
      </c>
      <c r="D84" s="448">
        <v>109.03333333333335</v>
      </c>
      <c r="E84" s="448">
        <v>107.16666666666669</v>
      </c>
      <c r="F84" s="448">
        <v>106.13333333333334</v>
      </c>
      <c r="G84" s="448">
        <v>104.26666666666668</v>
      </c>
      <c r="H84" s="448">
        <v>110.06666666666669</v>
      </c>
      <c r="I84" s="448">
        <v>111.93333333333334</v>
      </c>
      <c r="J84" s="448">
        <v>112.9666666666667</v>
      </c>
      <c r="K84" s="447">
        <v>110.9</v>
      </c>
      <c r="L84" s="447">
        <v>108</v>
      </c>
      <c r="M84" s="447">
        <v>3.31874</v>
      </c>
    </row>
    <row r="85" spans="1:13" s="13" customFormat="1">
      <c r="A85" s="245">
        <v>75</v>
      </c>
      <c r="B85" s="450" t="s">
        <v>316</v>
      </c>
      <c r="C85" s="447">
        <v>6096.45</v>
      </c>
      <c r="D85" s="448">
        <v>6087.3166666666666</v>
      </c>
      <c r="E85" s="448">
        <v>6034.6333333333332</v>
      </c>
      <c r="F85" s="448">
        <v>5972.8166666666666</v>
      </c>
      <c r="G85" s="448">
        <v>5920.1333333333332</v>
      </c>
      <c r="H85" s="448">
        <v>6149.1333333333332</v>
      </c>
      <c r="I85" s="448">
        <v>6201.8166666666657</v>
      </c>
      <c r="J85" s="448">
        <v>6263.6333333333332</v>
      </c>
      <c r="K85" s="447">
        <v>6140</v>
      </c>
      <c r="L85" s="447">
        <v>6025.5</v>
      </c>
      <c r="M85" s="447">
        <v>0.32912999999999998</v>
      </c>
    </row>
    <row r="86" spans="1:13" s="13" customFormat="1">
      <c r="A86" s="245">
        <v>76</v>
      </c>
      <c r="B86" s="450" t="s">
        <v>317</v>
      </c>
      <c r="C86" s="447">
        <v>827.2</v>
      </c>
      <c r="D86" s="448">
        <v>831.43333333333339</v>
      </c>
      <c r="E86" s="448">
        <v>819.86666666666679</v>
      </c>
      <c r="F86" s="448">
        <v>812.53333333333342</v>
      </c>
      <c r="G86" s="448">
        <v>800.96666666666681</v>
      </c>
      <c r="H86" s="448">
        <v>838.76666666666677</v>
      </c>
      <c r="I86" s="448">
        <v>850.33333333333337</v>
      </c>
      <c r="J86" s="448">
        <v>857.66666666666674</v>
      </c>
      <c r="K86" s="447">
        <v>843</v>
      </c>
      <c r="L86" s="447">
        <v>824.1</v>
      </c>
      <c r="M86" s="447">
        <v>0.74817999999999996</v>
      </c>
    </row>
    <row r="87" spans="1:13" s="13" customFormat="1">
      <c r="A87" s="245">
        <v>77</v>
      </c>
      <c r="B87" s="450" t="s">
        <v>230</v>
      </c>
      <c r="C87" s="447">
        <v>1284.1500000000001</v>
      </c>
      <c r="D87" s="448">
        <v>1300.05</v>
      </c>
      <c r="E87" s="448">
        <v>1260.0999999999999</v>
      </c>
      <c r="F87" s="448">
        <v>1236.05</v>
      </c>
      <c r="G87" s="448">
        <v>1196.0999999999999</v>
      </c>
      <c r="H87" s="448">
        <v>1324.1</v>
      </c>
      <c r="I87" s="448">
        <v>1364.0500000000002</v>
      </c>
      <c r="J87" s="448">
        <v>1388.1</v>
      </c>
      <c r="K87" s="447">
        <v>1340</v>
      </c>
      <c r="L87" s="447">
        <v>1276</v>
      </c>
      <c r="M87" s="447">
        <v>1.66689</v>
      </c>
    </row>
    <row r="88" spans="1:13" s="13" customFormat="1">
      <c r="A88" s="245">
        <v>78</v>
      </c>
      <c r="B88" s="450" t="s">
        <v>318</v>
      </c>
      <c r="C88" s="447">
        <v>79.75</v>
      </c>
      <c r="D88" s="448">
        <v>80.766666666666666</v>
      </c>
      <c r="E88" s="448">
        <v>78.083333333333329</v>
      </c>
      <c r="F88" s="448">
        <v>76.416666666666657</v>
      </c>
      <c r="G88" s="448">
        <v>73.73333333333332</v>
      </c>
      <c r="H88" s="448">
        <v>82.433333333333337</v>
      </c>
      <c r="I88" s="448">
        <v>85.116666666666674</v>
      </c>
      <c r="J88" s="448">
        <v>86.783333333333346</v>
      </c>
      <c r="K88" s="447">
        <v>83.45</v>
      </c>
      <c r="L88" s="447">
        <v>79.099999999999994</v>
      </c>
      <c r="M88" s="447">
        <v>43.121510000000001</v>
      </c>
    </row>
    <row r="89" spans="1:13" s="13" customFormat="1">
      <c r="A89" s="245">
        <v>79</v>
      </c>
      <c r="B89" s="450" t="s">
        <v>71</v>
      </c>
      <c r="C89" s="447">
        <v>15104.45</v>
      </c>
      <c r="D89" s="448">
        <v>15099</v>
      </c>
      <c r="E89" s="448">
        <v>15008.1</v>
      </c>
      <c r="F89" s="448">
        <v>14911.75</v>
      </c>
      <c r="G89" s="448">
        <v>14820.85</v>
      </c>
      <c r="H89" s="448">
        <v>15195.35</v>
      </c>
      <c r="I89" s="448">
        <v>15286.250000000002</v>
      </c>
      <c r="J89" s="448">
        <v>15382.6</v>
      </c>
      <c r="K89" s="447">
        <v>15189.9</v>
      </c>
      <c r="L89" s="447">
        <v>15002.65</v>
      </c>
      <c r="M89" s="447">
        <v>0.20108999999999999</v>
      </c>
    </row>
    <row r="90" spans="1:13" s="13" customFormat="1">
      <c r="A90" s="245">
        <v>80</v>
      </c>
      <c r="B90" s="450" t="s">
        <v>319</v>
      </c>
      <c r="C90" s="447">
        <v>265.10000000000002</v>
      </c>
      <c r="D90" s="448">
        <v>265.63333333333338</v>
      </c>
      <c r="E90" s="448">
        <v>261.96666666666675</v>
      </c>
      <c r="F90" s="448">
        <v>258.83333333333337</v>
      </c>
      <c r="G90" s="448">
        <v>255.16666666666674</v>
      </c>
      <c r="H90" s="448">
        <v>268.76666666666677</v>
      </c>
      <c r="I90" s="448">
        <v>272.43333333333339</v>
      </c>
      <c r="J90" s="448">
        <v>275.56666666666678</v>
      </c>
      <c r="K90" s="447">
        <v>269.3</v>
      </c>
      <c r="L90" s="447">
        <v>262.5</v>
      </c>
      <c r="M90" s="447">
        <v>2.6228899999999999</v>
      </c>
    </row>
    <row r="91" spans="1:13" s="13" customFormat="1">
      <c r="A91" s="245">
        <v>81</v>
      </c>
      <c r="B91" s="450" t="s">
        <v>74</v>
      </c>
      <c r="C91" s="447">
        <v>3423.45</v>
      </c>
      <c r="D91" s="448">
        <v>3427.4833333333336</v>
      </c>
      <c r="E91" s="448">
        <v>3405.9666666666672</v>
      </c>
      <c r="F91" s="448">
        <v>3388.4833333333336</v>
      </c>
      <c r="G91" s="448">
        <v>3366.9666666666672</v>
      </c>
      <c r="H91" s="448">
        <v>3444.9666666666672</v>
      </c>
      <c r="I91" s="448">
        <v>3466.4833333333336</v>
      </c>
      <c r="J91" s="448">
        <v>3483.9666666666672</v>
      </c>
      <c r="K91" s="447">
        <v>3449</v>
      </c>
      <c r="L91" s="447">
        <v>3410</v>
      </c>
      <c r="M91" s="447">
        <v>2.4952899999999998</v>
      </c>
    </row>
    <row r="92" spans="1:13" s="13" customFormat="1">
      <c r="A92" s="245">
        <v>82</v>
      </c>
      <c r="B92" s="450" t="s">
        <v>320</v>
      </c>
      <c r="C92" s="447">
        <v>575.20000000000005</v>
      </c>
      <c r="D92" s="448">
        <v>576.08333333333337</v>
      </c>
      <c r="E92" s="448">
        <v>569.06666666666672</v>
      </c>
      <c r="F92" s="448">
        <v>562.93333333333339</v>
      </c>
      <c r="G92" s="448">
        <v>555.91666666666674</v>
      </c>
      <c r="H92" s="448">
        <v>582.2166666666667</v>
      </c>
      <c r="I92" s="448">
        <v>589.23333333333335</v>
      </c>
      <c r="J92" s="448">
        <v>595.36666666666667</v>
      </c>
      <c r="K92" s="447">
        <v>583.1</v>
      </c>
      <c r="L92" s="447">
        <v>569.95000000000005</v>
      </c>
      <c r="M92" s="447">
        <v>1.5114099999999999</v>
      </c>
    </row>
    <row r="93" spans="1:13" s="13" customFormat="1">
      <c r="A93" s="245">
        <v>83</v>
      </c>
      <c r="B93" s="450" t="s">
        <v>321</v>
      </c>
      <c r="C93" s="447">
        <v>364.7</v>
      </c>
      <c r="D93" s="448">
        <v>361.98333333333335</v>
      </c>
      <c r="E93" s="448">
        <v>354.9666666666667</v>
      </c>
      <c r="F93" s="448">
        <v>345.23333333333335</v>
      </c>
      <c r="G93" s="448">
        <v>338.2166666666667</v>
      </c>
      <c r="H93" s="448">
        <v>371.7166666666667</v>
      </c>
      <c r="I93" s="448">
        <v>378.73333333333335</v>
      </c>
      <c r="J93" s="448">
        <v>388.4666666666667</v>
      </c>
      <c r="K93" s="447">
        <v>369</v>
      </c>
      <c r="L93" s="447">
        <v>352.25</v>
      </c>
      <c r="M93" s="447">
        <v>25.885639999999999</v>
      </c>
    </row>
    <row r="94" spans="1:13" s="13" customFormat="1">
      <c r="A94" s="245">
        <v>84</v>
      </c>
      <c r="B94" s="450" t="s">
        <v>80</v>
      </c>
      <c r="C94" s="447">
        <v>667</v>
      </c>
      <c r="D94" s="448">
        <v>670.98333333333335</v>
      </c>
      <c r="E94" s="448">
        <v>661.06666666666672</v>
      </c>
      <c r="F94" s="448">
        <v>655.13333333333333</v>
      </c>
      <c r="G94" s="448">
        <v>645.2166666666667</v>
      </c>
      <c r="H94" s="448">
        <v>676.91666666666674</v>
      </c>
      <c r="I94" s="448">
        <v>686.83333333333326</v>
      </c>
      <c r="J94" s="448">
        <v>692.76666666666677</v>
      </c>
      <c r="K94" s="447">
        <v>680.9</v>
      </c>
      <c r="L94" s="447">
        <v>665.05</v>
      </c>
      <c r="M94" s="447">
        <v>2.30172</v>
      </c>
    </row>
    <row r="95" spans="1:13" s="13" customFormat="1">
      <c r="A95" s="245">
        <v>85</v>
      </c>
      <c r="B95" s="450" t="s">
        <v>322</v>
      </c>
      <c r="C95" s="447">
        <v>1922.65</v>
      </c>
      <c r="D95" s="448">
        <v>1936.5666666666666</v>
      </c>
      <c r="E95" s="448">
        <v>1901.0833333333333</v>
      </c>
      <c r="F95" s="448">
        <v>1879.5166666666667</v>
      </c>
      <c r="G95" s="448">
        <v>1844.0333333333333</v>
      </c>
      <c r="H95" s="448">
        <v>1958.1333333333332</v>
      </c>
      <c r="I95" s="448">
        <v>1993.6166666666668</v>
      </c>
      <c r="J95" s="448">
        <v>2015.1833333333332</v>
      </c>
      <c r="K95" s="447">
        <v>1972.05</v>
      </c>
      <c r="L95" s="447">
        <v>1915</v>
      </c>
      <c r="M95" s="447">
        <v>0.15148</v>
      </c>
    </row>
    <row r="96" spans="1:13" s="13" customFormat="1">
      <c r="A96" s="245">
        <v>86</v>
      </c>
      <c r="B96" s="450" t="s">
        <v>783</v>
      </c>
      <c r="C96" s="447">
        <v>312.55</v>
      </c>
      <c r="D96" s="448">
        <v>314.93333333333334</v>
      </c>
      <c r="E96" s="448">
        <v>309.61666666666667</v>
      </c>
      <c r="F96" s="448">
        <v>306.68333333333334</v>
      </c>
      <c r="G96" s="448">
        <v>301.36666666666667</v>
      </c>
      <c r="H96" s="448">
        <v>317.86666666666667</v>
      </c>
      <c r="I96" s="448">
        <v>323.18333333333339</v>
      </c>
      <c r="J96" s="448">
        <v>326.11666666666667</v>
      </c>
      <c r="K96" s="447">
        <v>320.25</v>
      </c>
      <c r="L96" s="447">
        <v>312</v>
      </c>
      <c r="M96" s="447">
        <v>2.9031500000000001</v>
      </c>
    </row>
    <row r="97" spans="1:13" s="13" customFormat="1">
      <c r="A97" s="245">
        <v>87</v>
      </c>
      <c r="B97" s="450" t="s">
        <v>75</v>
      </c>
      <c r="C97" s="447">
        <v>621.29999999999995</v>
      </c>
      <c r="D97" s="448">
        <v>620.58333333333337</v>
      </c>
      <c r="E97" s="448">
        <v>613.2166666666667</v>
      </c>
      <c r="F97" s="448">
        <v>605.13333333333333</v>
      </c>
      <c r="G97" s="448">
        <v>597.76666666666665</v>
      </c>
      <c r="H97" s="448">
        <v>628.66666666666674</v>
      </c>
      <c r="I97" s="448">
        <v>636.0333333333333</v>
      </c>
      <c r="J97" s="448">
        <v>644.11666666666679</v>
      </c>
      <c r="K97" s="447">
        <v>627.95000000000005</v>
      </c>
      <c r="L97" s="447">
        <v>612.5</v>
      </c>
      <c r="M97" s="447">
        <v>64.380830000000003</v>
      </c>
    </row>
    <row r="98" spans="1:13" s="13" customFormat="1">
      <c r="A98" s="245">
        <v>88</v>
      </c>
      <c r="B98" s="450" t="s">
        <v>323</v>
      </c>
      <c r="C98" s="447">
        <v>531.04999999999995</v>
      </c>
      <c r="D98" s="448">
        <v>537.08333333333337</v>
      </c>
      <c r="E98" s="448">
        <v>522.16666666666674</v>
      </c>
      <c r="F98" s="448">
        <v>513.28333333333342</v>
      </c>
      <c r="G98" s="448">
        <v>498.36666666666679</v>
      </c>
      <c r="H98" s="448">
        <v>545.9666666666667</v>
      </c>
      <c r="I98" s="448">
        <v>560.88333333333344</v>
      </c>
      <c r="J98" s="448">
        <v>569.76666666666665</v>
      </c>
      <c r="K98" s="447">
        <v>552</v>
      </c>
      <c r="L98" s="447">
        <v>528.20000000000005</v>
      </c>
      <c r="M98" s="447">
        <v>2.4295599999999999</v>
      </c>
    </row>
    <row r="99" spans="1:13" s="13" customFormat="1">
      <c r="A99" s="245">
        <v>89</v>
      </c>
      <c r="B99" s="450" t="s">
        <v>76</v>
      </c>
      <c r="C99" s="447">
        <v>161.9</v>
      </c>
      <c r="D99" s="448">
        <v>159.86666666666667</v>
      </c>
      <c r="E99" s="448">
        <v>156.83333333333334</v>
      </c>
      <c r="F99" s="448">
        <v>151.76666666666668</v>
      </c>
      <c r="G99" s="448">
        <v>148.73333333333335</v>
      </c>
      <c r="H99" s="448">
        <v>164.93333333333334</v>
      </c>
      <c r="I99" s="448">
        <v>167.96666666666664</v>
      </c>
      <c r="J99" s="448">
        <v>173.03333333333333</v>
      </c>
      <c r="K99" s="447">
        <v>162.9</v>
      </c>
      <c r="L99" s="447">
        <v>154.80000000000001</v>
      </c>
      <c r="M99" s="447">
        <v>605.44143999999994</v>
      </c>
    </row>
    <row r="100" spans="1:13" s="13" customFormat="1">
      <c r="A100" s="245">
        <v>90</v>
      </c>
      <c r="B100" s="450" t="s">
        <v>324</v>
      </c>
      <c r="C100" s="447">
        <v>594.5</v>
      </c>
      <c r="D100" s="448">
        <v>597.4666666666667</v>
      </c>
      <c r="E100" s="448">
        <v>589.03333333333342</v>
      </c>
      <c r="F100" s="448">
        <v>583.56666666666672</v>
      </c>
      <c r="G100" s="448">
        <v>575.13333333333344</v>
      </c>
      <c r="H100" s="448">
        <v>602.93333333333339</v>
      </c>
      <c r="I100" s="448">
        <v>611.36666666666679</v>
      </c>
      <c r="J100" s="448">
        <v>616.83333333333337</v>
      </c>
      <c r="K100" s="447">
        <v>605.9</v>
      </c>
      <c r="L100" s="447">
        <v>592</v>
      </c>
      <c r="M100" s="447">
        <v>1.12887</v>
      </c>
    </row>
    <row r="101" spans="1:13">
      <c r="A101" s="245">
        <v>91</v>
      </c>
      <c r="B101" s="450" t="s">
        <v>325</v>
      </c>
      <c r="C101" s="447">
        <v>462.7</v>
      </c>
      <c r="D101" s="448">
        <v>472.90000000000003</v>
      </c>
      <c r="E101" s="448">
        <v>448.80000000000007</v>
      </c>
      <c r="F101" s="448">
        <v>434.90000000000003</v>
      </c>
      <c r="G101" s="448">
        <v>410.80000000000007</v>
      </c>
      <c r="H101" s="448">
        <v>486.80000000000007</v>
      </c>
      <c r="I101" s="448">
        <v>510.90000000000009</v>
      </c>
      <c r="J101" s="448">
        <v>524.80000000000007</v>
      </c>
      <c r="K101" s="447">
        <v>497</v>
      </c>
      <c r="L101" s="447">
        <v>459</v>
      </c>
      <c r="M101" s="447">
        <v>1.19668</v>
      </c>
    </row>
    <row r="102" spans="1:13">
      <c r="A102" s="245">
        <v>92</v>
      </c>
      <c r="B102" s="450" t="s">
        <v>326</v>
      </c>
      <c r="C102" s="447">
        <v>602.04999999999995</v>
      </c>
      <c r="D102" s="448">
        <v>601.7833333333333</v>
      </c>
      <c r="E102" s="448">
        <v>595.51666666666665</v>
      </c>
      <c r="F102" s="448">
        <v>588.98333333333335</v>
      </c>
      <c r="G102" s="448">
        <v>582.7166666666667</v>
      </c>
      <c r="H102" s="448">
        <v>608.31666666666661</v>
      </c>
      <c r="I102" s="448">
        <v>614.58333333333326</v>
      </c>
      <c r="J102" s="448">
        <v>621.11666666666656</v>
      </c>
      <c r="K102" s="447">
        <v>608.04999999999995</v>
      </c>
      <c r="L102" s="447">
        <v>595.25</v>
      </c>
      <c r="M102" s="447">
        <v>1.1650199999999999</v>
      </c>
    </row>
    <row r="103" spans="1:13">
      <c r="A103" s="245">
        <v>93</v>
      </c>
      <c r="B103" s="450" t="s">
        <v>77</v>
      </c>
      <c r="C103" s="447">
        <v>134.65</v>
      </c>
      <c r="D103" s="448">
        <v>135.61666666666667</v>
      </c>
      <c r="E103" s="448">
        <v>133.13333333333335</v>
      </c>
      <c r="F103" s="448">
        <v>131.61666666666667</v>
      </c>
      <c r="G103" s="448">
        <v>129.13333333333335</v>
      </c>
      <c r="H103" s="448">
        <v>137.13333333333335</v>
      </c>
      <c r="I103" s="448">
        <v>139.6166666666667</v>
      </c>
      <c r="J103" s="448">
        <v>141.13333333333335</v>
      </c>
      <c r="K103" s="447">
        <v>138.1</v>
      </c>
      <c r="L103" s="447">
        <v>134.1</v>
      </c>
      <c r="M103" s="447">
        <v>15.52609</v>
      </c>
    </row>
    <row r="104" spans="1:13">
      <c r="A104" s="245">
        <v>94</v>
      </c>
      <c r="B104" s="450" t="s">
        <v>327</v>
      </c>
      <c r="C104" s="447">
        <v>1319.25</v>
      </c>
      <c r="D104" s="448">
        <v>1318.4833333333333</v>
      </c>
      <c r="E104" s="448">
        <v>1308.9666666666667</v>
      </c>
      <c r="F104" s="448">
        <v>1298.6833333333334</v>
      </c>
      <c r="G104" s="448">
        <v>1289.1666666666667</v>
      </c>
      <c r="H104" s="448">
        <v>1328.7666666666667</v>
      </c>
      <c r="I104" s="448">
        <v>1338.2833333333335</v>
      </c>
      <c r="J104" s="448">
        <v>1348.5666666666666</v>
      </c>
      <c r="K104" s="447">
        <v>1328</v>
      </c>
      <c r="L104" s="447">
        <v>1308.2</v>
      </c>
      <c r="M104" s="447">
        <v>1.5322</v>
      </c>
    </row>
    <row r="105" spans="1:13">
      <c r="A105" s="245">
        <v>95</v>
      </c>
      <c r="B105" s="450" t="s">
        <v>328</v>
      </c>
      <c r="C105" s="447">
        <v>19.25</v>
      </c>
      <c r="D105" s="448">
        <v>19.366666666666664</v>
      </c>
      <c r="E105" s="448">
        <v>19.083333333333329</v>
      </c>
      <c r="F105" s="448">
        <v>18.916666666666664</v>
      </c>
      <c r="G105" s="448">
        <v>18.633333333333329</v>
      </c>
      <c r="H105" s="448">
        <v>19.533333333333328</v>
      </c>
      <c r="I105" s="448">
        <v>19.816666666666666</v>
      </c>
      <c r="J105" s="448">
        <v>19.983333333333327</v>
      </c>
      <c r="K105" s="447">
        <v>19.649999999999999</v>
      </c>
      <c r="L105" s="447">
        <v>19.2</v>
      </c>
      <c r="M105" s="447">
        <v>92.972470000000001</v>
      </c>
    </row>
    <row r="106" spans="1:13">
      <c r="A106" s="245">
        <v>96</v>
      </c>
      <c r="B106" s="450" t="s">
        <v>329</v>
      </c>
      <c r="C106" s="447">
        <v>971.65</v>
      </c>
      <c r="D106" s="448">
        <v>951.19999999999993</v>
      </c>
      <c r="E106" s="448">
        <v>915.49999999999989</v>
      </c>
      <c r="F106" s="448">
        <v>859.34999999999991</v>
      </c>
      <c r="G106" s="448">
        <v>823.64999999999986</v>
      </c>
      <c r="H106" s="448">
        <v>1007.3499999999999</v>
      </c>
      <c r="I106" s="448">
        <v>1043.05</v>
      </c>
      <c r="J106" s="448">
        <v>1099.1999999999998</v>
      </c>
      <c r="K106" s="447">
        <v>986.9</v>
      </c>
      <c r="L106" s="447">
        <v>895.05</v>
      </c>
      <c r="M106" s="447">
        <v>30.988240000000001</v>
      </c>
    </row>
    <row r="107" spans="1:13">
      <c r="A107" s="245">
        <v>97</v>
      </c>
      <c r="B107" s="450" t="s">
        <v>330</v>
      </c>
      <c r="C107" s="447">
        <v>411.15</v>
      </c>
      <c r="D107" s="448">
        <v>412.81666666666666</v>
      </c>
      <c r="E107" s="448">
        <v>401.38333333333333</v>
      </c>
      <c r="F107" s="448">
        <v>391.61666666666667</v>
      </c>
      <c r="G107" s="448">
        <v>380.18333333333334</v>
      </c>
      <c r="H107" s="448">
        <v>422.58333333333331</v>
      </c>
      <c r="I107" s="448">
        <v>434.01666666666659</v>
      </c>
      <c r="J107" s="448">
        <v>443.7833333333333</v>
      </c>
      <c r="K107" s="447">
        <v>424.25</v>
      </c>
      <c r="L107" s="447">
        <v>403.05</v>
      </c>
      <c r="M107" s="447">
        <v>4.5345700000000004</v>
      </c>
    </row>
    <row r="108" spans="1:13">
      <c r="A108" s="245">
        <v>98</v>
      </c>
      <c r="B108" s="450" t="s">
        <v>79</v>
      </c>
      <c r="C108" s="447">
        <v>501.5</v>
      </c>
      <c r="D108" s="448">
        <v>504.93333333333334</v>
      </c>
      <c r="E108" s="448">
        <v>494.86666666666667</v>
      </c>
      <c r="F108" s="448">
        <v>488.23333333333335</v>
      </c>
      <c r="G108" s="448">
        <v>478.16666666666669</v>
      </c>
      <c r="H108" s="448">
        <v>511.56666666666666</v>
      </c>
      <c r="I108" s="448">
        <v>521.63333333333344</v>
      </c>
      <c r="J108" s="448">
        <v>528.26666666666665</v>
      </c>
      <c r="K108" s="447">
        <v>515</v>
      </c>
      <c r="L108" s="447">
        <v>498.3</v>
      </c>
      <c r="M108" s="447">
        <v>4.2587200000000003</v>
      </c>
    </row>
    <row r="109" spans="1:13">
      <c r="A109" s="245">
        <v>99</v>
      </c>
      <c r="B109" s="450" t="s">
        <v>331</v>
      </c>
      <c r="C109" s="447">
        <v>3995.5</v>
      </c>
      <c r="D109" s="448">
        <v>4028.8166666666671</v>
      </c>
      <c r="E109" s="448">
        <v>3921.6833333333343</v>
      </c>
      <c r="F109" s="448">
        <v>3847.8666666666672</v>
      </c>
      <c r="G109" s="448">
        <v>3740.7333333333345</v>
      </c>
      <c r="H109" s="448">
        <v>4102.6333333333341</v>
      </c>
      <c r="I109" s="448">
        <v>4209.7666666666664</v>
      </c>
      <c r="J109" s="448">
        <v>4283.5833333333339</v>
      </c>
      <c r="K109" s="447">
        <v>4135.95</v>
      </c>
      <c r="L109" s="447">
        <v>3955</v>
      </c>
      <c r="M109" s="447">
        <v>5.2089999999999997E-2</v>
      </c>
    </row>
    <row r="110" spans="1:13">
      <c r="A110" s="245">
        <v>100</v>
      </c>
      <c r="B110" s="450" t="s">
        <v>332</v>
      </c>
      <c r="C110" s="447">
        <v>178.45</v>
      </c>
      <c r="D110" s="448">
        <v>177.45000000000002</v>
      </c>
      <c r="E110" s="448">
        <v>174.40000000000003</v>
      </c>
      <c r="F110" s="448">
        <v>170.35000000000002</v>
      </c>
      <c r="G110" s="448">
        <v>167.30000000000004</v>
      </c>
      <c r="H110" s="448">
        <v>181.50000000000003</v>
      </c>
      <c r="I110" s="448">
        <v>184.55000000000004</v>
      </c>
      <c r="J110" s="448">
        <v>188.60000000000002</v>
      </c>
      <c r="K110" s="447">
        <v>180.5</v>
      </c>
      <c r="L110" s="447">
        <v>173.4</v>
      </c>
      <c r="M110" s="447">
        <v>4.6074200000000003</v>
      </c>
    </row>
    <row r="111" spans="1:13">
      <c r="A111" s="245">
        <v>101</v>
      </c>
      <c r="B111" s="450" t="s">
        <v>333</v>
      </c>
      <c r="C111" s="447">
        <v>284.14999999999998</v>
      </c>
      <c r="D111" s="448">
        <v>288.59999999999997</v>
      </c>
      <c r="E111" s="448">
        <v>278.74999999999994</v>
      </c>
      <c r="F111" s="448">
        <v>273.34999999999997</v>
      </c>
      <c r="G111" s="448">
        <v>263.49999999999994</v>
      </c>
      <c r="H111" s="448">
        <v>293.99999999999994</v>
      </c>
      <c r="I111" s="448">
        <v>303.84999999999997</v>
      </c>
      <c r="J111" s="448">
        <v>309.24999999999994</v>
      </c>
      <c r="K111" s="447">
        <v>298.45</v>
      </c>
      <c r="L111" s="447">
        <v>283.2</v>
      </c>
      <c r="M111" s="447">
        <v>9.1315000000000008</v>
      </c>
    </row>
    <row r="112" spans="1:13">
      <c r="A112" s="245">
        <v>102</v>
      </c>
      <c r="B112" s="450" t="s">
        <v>334</v>
      </c>
      <c r="C112" s="447">
        <v>133.4</v>
      </c>
      <c r="D112" s="448">
        <v>134.9</v>
      </c>
      <c r="E112" s="448">
        <v>131</v>
      </c>
      <c r="F112" s="448">
        <v>128.6</v>
      </c>
      <c r="G112" s="448">
        <v>124.69999999999999</v>
      </c>
      <c r="H112" s="448">
        <v>137.30000000000001</v>
      </c>
      <c r="I112" s="448">
        <v>141.20000000000005</v>
      </c>
      <c r="J112" s="448">
        <v>143.60000000000002</v>
      </c>
      <c r="K112" s="447">
        <v>138.80000000000001</v>
      </c>
      <c r="L112" s="447">
        <v>132.5</v>
      </c>
      <c r="M112" s="447">
        <v>15.494910000000001</v>
      </c>
    </row>
    <row r="113" spans="1:13">
      <c r="A113" s="245">
        <v>103</v>
      </c>
      <c r="B113" s="450" t="s">
        <v>335</v>
      </c>
      <c r="C113" s="447">
        <v>643.5</v>
      </c>
      <c r="D113" s="448">
        <v>644.93333333333328</v>
      </c>
      <c r="E113" s="448">
        <v>634.86666666666656</v>
      </c>
      <c r="F113" s="448">
        <v>626.23333333333323</v>
      </c>
      <c r="G113" s="448">
        <v>616.16666666666652</v>
      </c>
      <c r="H113" s="448">
        <v>653.56666666666661</v>
      </c>
      <c r="I113" s="448">
        <v>663.63333333333344</v>
      </c>
      <c r="J113" s="448">
        <v>672.26666666666665</v>
      </c>
      <c r="K113" s="447">
        <v>655</v>
      </c>
      <c r="L113" s="447">
        <v>636.29999999999995</v>
      </c>
      <c r="M113" s="447">
        <v>1.77413</v>
      </c>
    </row>
    <row r="114" spans="1:13">
      <c r="A114" s="245">
        <v>104</v>
      </c>
      <c r="B114" s="450" t="s">
        <v>81</v>
      </c>
      <c r="C114" s="447">
        <v>544.04999999999995</v>
      </c>
      <c r="D114" s="448">
        <v>540.73333333333323</v>
      </c>
      <c r="E114" s="448">
        <v>534.46666666666647</v>
      </c>
      <c r="F114" s="448">
        <v>524.88333333333321</v>
      </c>
      <c r="G114" s="448">
        <v>518.61666666666645</v>
      </c>
      <c r="H114" s="448">
        <v>550.31666666666649</v>
      </c>
      <c r="I114" s="448">
        <v>556.58333333333314</v>
      </c>
      <c r="J114" s="448">
        <v>566.16666666666652</v>
      </c>
      <c r="K114" s="447">
        <v>547</v>
      </c>
      <c r="L114" s="447">
        <v>531.15</v>
      </c>
      <c r="M114" s="447">
        <v>34.014650000000003</v>
      </c>
    </row>
    <row r="115" spans="1:13">
      <c r="A115" s="245">
        <v>105</v>
      </c>
      <c r="B115" s="450" t="s">
        <v>82</v>
      </c>
      <c r="C115" s="447">
        <v>934.35</v>
      </c>
      <c r="D115" s="448">
        <v>937.56666666666661</v>
      </c>
      <c r="E115" s="448">
        <v>927.78333333333319</v>
      </c>
      <c r="F115" s="448">
        <v>921.21666666666658</v>
      </c>
      <c r="G115" s="448">
        <v>911.43333333333317</v>
      </c>
      <c r="H115" s="448">
        <v>944.13333333333321</v>
      </c>
      <c r="I115" s="448">
        <v>953.91666666666652</v>
      </c>
      <c r="J115" s="448">
        <v>960.48333333333323</v>
      </c>
      <c r="K115" s="447">
        <v>947.35</v>
      </c>
      <c r="L115" s="447">
        <v>931</v>
      </c>
      <c r="M115" s="447">
        <v>21.56991</v>
      </c>
    </row>
    <row r="116" spans="1:13">
      <c r="A116" s="245">
        <v>106</v>
      </c>
      <c r="B116" s="450" t="s">
        <v>231</v>
      </c>
      <c r="C116" s="447">
        <v>173.75</v>
      </c>
      <c r="D116" s="448">
        <v>173.79999999999998</v>
      </c>
      <c r="E116" s="448">
        <v>172.19999999999996</v>
      </c>
      <c r="F116" s="448">
        <v>170.64999999999998</v>
      </c>
      <c r="G116" s="448">
        <v>169.04999999999995</v>
      </c>
      <c r="H116" s="448">
        <v>175.34999999999997</v>
      </c>
      <c r="I116" s="448">
        <v>176.95</v>
      </c>
      <c r="J116" s="448">
        <v>178.49999999999997</v>
      </c>
      <c r="K116" s="447">
        <v>175.4</v>
      </c>
      <c r="L116" s="447">
        <v>172.25</v>
      </c>
      <c r="M116" s="447">
        <v>9.5038</v>
      </c>
    </row>
    <row r="117" spans="1:13">
      <c r="A117" s="245">
        <v>107</v>
      </c>
      <c r="B117" s="450" t="s">
        <v>83</v>
      </c>
      <c r="C117" s="447">
        <v>146.9</v>
      </c>
      <c r="D117" s="448">
        <v>146.81666666666669</v>
      </c>
      <c r="E117" s="448">
        <v>144.83333333333337</v>
      </c>
      <c r="F117" s="448">
        <v>142.76666666666668</v>
      </c>
      <c r="G117" s="448">
        <v>140.78333333333336</v>
      </c>
      <c r="H117" s="448">
        <v>148.88333333333338</v>
      </c>
      <c r="I117" s="448">
        <v>150.86666666666667</v>
      </c>
      <c r="J117" s="448">
        <v>152.93333333333339</v>
      </c>
      <c r="K117" s="447">
        <v>148.80000000000001</v>
      </c>
      <c r="L117" s="447">
        <v>144.75</v>
      </c>
      <c r="M117" s="447">
        <v>164.65504000000001</v>
      </c>
    </row>
    <row r="118" spans="1:13">
      <c r="A118" s="245">
        <v>108</v>
      </c>
      <c r="B118" s="450" t="s">
        <v>336</v>
      </c>
      <c r="C118" s="447">
        <v>379.55</v>
      </c>
      <c r="D118" s="448">
        <v>381.01666666666671</v>
      </c>
      <c r="E118" s="448">
        <v>376.68333333333339</v>
      </c>
      <c r="F118" s="448">
        <v>373.81666666666666</v>
      </c>
      <c r="G118" s="448">
        <v>369.48333333333335</v>
      </c>
      <c r="H118" s="448">
        <v>383.88333333333344</v>
      </c>
      <c r="I118" s="448">
        <v>388.21666666666681</v>
      </c>
      <c r="J118" s="448">
        <v>391.08333333333348</v>
      </c>
      <c r="K118" s="447">
        <v>385.35</v>
      </c>
      <c r="L118" s="447">
        <v>378.15</v>
      </c>
      <c r="M118" s="447">
        <v>1.29843</v>
      </c>
    </row>
    <row r="119" spans="1:13">
      <c r="A119" s="245">
        <v>109</v>
      </c>
      <c r="B119" s="450" t="s">
        <v>821</v>
      </c>
      <c r="C119" s="447">
        <v>3543.05</v>
      </c>
      <c r="D119" s="448">
        <v>3542.6833333333329</v>
      </c>
      <c r="E119" s="448">
        <v>3500.3666666666659</v>
      </c>
      <c r="F119" s="448">
        <v>3457.6833333333329</v>
      </c>
      <c r="G119" s="448">
        <v>3415.3666666666659</v>
      </c>
      <c r="H119" s="448">
        <v>3585.3666666666659</v>
      </c>
      <c r="I119" s="448">
        <v>3627.6833333333325</v>
      </c>
      <c r="J119" s="448">
        <v>3670.3666666666659</v>
      </c>
      <c r="K119" s="447">
        <v>3585</v>
      </c>
      <c r="L119" s="447">
        <v>3500</v>
      </c>
      <c r="M119" s="447">
        <v>6.4997800000000003</v>
      </c>
    </row>
    <row r="120" spans="1:13">
      <c r="A120" s="245">
        <v>110</v>
      </c>
      <c r="B120" s="450" t="s">
        <v>84</v>
      </c>
      <c r="C120" s="447">
        <v>1711.15</v>
      </c>
      <c r="D120" s="448">
        <v>1706.25</v>
      </c>
      <c r="E120" s="448">
        <v>1689.75</v>
      </c>
      <c r="F120" s="448">
        <v>1668.35</v>
      </c>
      <c r="G120" s="448">
        <v>1651.85</v>
      </c>
      <c r="H120" s="448">
        <v>1727.65</v>
      </c>
      <c r="I120" s="448">
        <v>1744.15</v>
      </c>
      <c r="J120" s="448">
        <v>1765.5500000000002</v>
      </c>
      <c r="K120" s="447">
        <v>1722.75</v>
      </c>
      <c r="L120" s="447">
        <v>1684.85</v>
      </c>
      <c r="M120" s="447">
        <v>7.7474800000000004</v>
      </c>
    </row>
    <row r="121" spans="1:13">
      <c r="A121" s="245">
        <v>111</v>
      </c>
      <c r="B121" s="450" t="s">
        <v>85</v>
      </c>
      <c r="C121" s="447">
        <v>667.65</v>
      </c>
      <c r="D121" s="448">
        <v>668.66666666666663</v>
      </c>
      <c r="E121" s="448">
        <v>660.7833333333333</v>
      </c>
      <c r="F121" s="448">
        <v>653.91666666666663</v>
      </c>
      <c r="G121" s="448">
        <v>646.0333333333333</v>
      </c>
      <c r="H121" s="448">
        <v>675.5333333333333</v>
      </c>
      <c r="I121" s="448">
        <v>683.41666666666674</v>
      </c>
      <c r="J121" s="448">
        <v>690.2833333333333</v>
      </c>
      <c r="K121" s="447">
        <v>676.55</v>
      </c>
      <c r="L121" s="447">
        <v>661.8</v>
      </c>
      <c r="M121" s="447">
        <v>37.14443</v>
      </c>
    </row>
    <row r="122" spans="1:13">
      <c r="A122" s="245">
        <v>112</v>
      </c>
      <c r="B122" s="450" t="s">
        <v>232</v>
      </c>
      <c r="C122" s="447">
        <v>811.05</v>
      </c>
      <c r="D122" s="448">
        <v>818.08333333333337</v>
      </c>
      <c r="E122" s="448">
        <v>801.9666666666667</v>
      </c>
      <c r="F122" s="448">
        <v>792.88333333333333</v>
      </c>
      <c r="G122" s="448">
        <v>776.76666666666665</v>
      </c>
      <c r="H122" s="448">
        <v>827.16666666666674</v>
      </c>
      <c r="I122" s="448">
        <v>843.2833333333333</v>
      </c>
      <c r="J122" s="448">
        <v>852.36666666666679</v>
      </c>
      <c r="K122" s="447">
        <v>834.2</v>
      </c>
      <c r="L122" s="447">
        <v>809</v>
      </c>
      <c r="M122" s="447">
        <v>2.9976799999999999</v>
      </c>
    </row>
    <row r="123" spans="1:13">
      <c r="A123" s="245">
        <v>113</v>
      </c>
      <c r="B123" s="450" t="s">
        <v>337</v>
      </c>
      <c r="C123" s="447">
        <v>647.29999999999995</v>
      </c>
      <c r="D123" s="448">
        <v>653.7833333333333</v>
      </c>
      <c r="E123" s="448">
        <v>634.01666666666665</v>
      </c>
      <c r="F123" s="448">
        <v>620.73333333333335</v>
      </c>
      <c r="G123" s="448">
        <v>600.9666666666667</v>
      </c>
      <c r="H123" s="448">
        <v>667.06666666666661</v>
      </c>
      <c r="I123" s="448">
        <v>686.83333333333326</v>
      </c>
      <c r="J123" s="448">
        <v>700.11666666666656</v>
      </c>
      <c r="K123" s="447">
        <v>673.55</v>
      </c>
      <c r="L123" s="447">
        <v>640.5</v>
      </c>
      <c r="M123" s="447">
        <v>0.77392000000000005</v>
      </c>
    </row>
    <row r="124" spans="1:13">
      <c r="A124" s="245">
        <v>114</v>
      </c>
      <c r="B124" s="450" t="s">
        <v>233</v>
      </c>
      <c r="C124" s="447">
        <v>394.05</v>
      </c>
      <c r="D124" s="448">
        <v>396.7</v>
      </c>
      <c r="E124" s="448">
        <v>389.4</v>
      </c>
      <c r="F124" s="448">
        <v>384.75</v>
      </c>
      <c r="G124" s="448">
        <v>377.45</v>
      </c>
      <c r="H124" s="448">
        <v>401.34999999999997</v>
      </c>
      <c r="I124" s="448">
        <v>408.65000000000003</v>
      </c>
      <c r="J124" s="448">
        <v>413.29999999999995</v>
      </c>
      <c r="K124" s="447">
        <v>404</v>
      </c>
      <c r="L124" s="447">
        <v>392.05</v>
      </c>
      <c r="M124" s="447">
        <v>5.80586</v>
      </c>
    </row>
    <row r="125" spans="1:13">
      <c r="A125" s="245">
        <v>115</v>
      </c>
      <c r="B125" s="450" t="s">
        <v>86</v>
      </c>
      <c r="C125" s="447">
        <v>791.05</v>
      </c>
      <c r="D125" s="448">
        <v>790.7166666666667</v>
      </c>
      <c r="E125" s="448">
        <v>776.43333333333339</v>
      </c>
      <c r="F125" s="448">
        <v>761.81666666666672</v>
      </c>
      <c r="G125" s="448">
        <v>747.53333333333342</v>
      </c>
      <c r="H125" s="448">
        <v>805.33333333333337</v>
      </c>
      <c r="I125" s="448">
        <v>819.61666666666667</v>
      </c>
      <c r="J125" s="448">
        <v>834.23333333333335</v>
      </c>
      <c r="K125" s="447">
        <v>805</v>
      </c>
      <c r="L125" s="447">
        <v>776.1</v>
      </c>
      <c r="M125" s="447">
        <v>32.725529999999999</v>
      </c>
    </row>
    <row r="126" spans="1:13">
      <c r="A126" s="245">
        <v>116</v>
      </c>
      <c r="B126" s="450" t="s">
        <v>338</v>
      </c>
      <c r="C126" s="447">
        <v>816.85</v>
      </c>
      <c r="D126" s="448">
        <v>817.58333333333337</v>
      </c>
      <c r="E126" s="448">
        <v>810.26666666666677</v>
      </c>
      <c r="F126" s="448">
        <v>803.68333333333339</v>
      </c>
      <c r="G126" s="448">
        <v>796.36666666666679</v>
      </c>
      <c r="H126" s="448">
        <v>824.16666666666674</v>
      </c>
      <c r="I126" s="448">
        <v>831.48333333333335</v>
      </c>
      <c r="J126" s="448">
        <v>838.06666666666672</v>
      </c>
      <c r="K126" s="447">
        <v>824.9</v>
      </c>
      <c r="L126" s="447">
        <v>811</v>
      </c>
      <c r="M126" s="447">
        <v>1.1897599999999999</v>
      </c>
    </row>
    <row r="127" spans="1:13">
      <c r="A127" s="245">
        <v>117</v>
      </c>
      <c r="B127" s="450" t="s">
        <v>339</v>
      </c>
      <c r="C127" s="447">
        <v>94.95</v>
      </c>
      <c r="D127" s="448">
        <v>95.933333333333337</v>
      </c>
      <c r="E127" s="448">
        <v>93.51666666666668</v>
      </c>
      <c r="F127" s="448">
        <v>92.083333333333343</v>
      </c>
      <c r="G127" s="448">
        <v>89.666666666666686</v>
      </c>
      <c r="H127" s="448">
        <v>97.366666666666674</v>
      </c>
      <c r="I127" s="448">
        <v>99.783333333333331</v>
      </c>
      <c r="J127" s="448">
        <v>101.21666666666667</v>
      </c>
      <c r="K127" s="447">
        <v>98.35</v>
      </c>
      <c r="L127" s="447">
        <v>94.5</v>
      </c>
      <c r="M127" s="447">
        <v>2.79243</v>
      </c>
    </row>
    <row r="128" spans="1:13">
      <c r="A128" s="245">
        <v>118</v>
      </c>
      <c r="B128" s="450" t="s">
        <v>340</v>
      </c>
      <c r="C128" s="447">
        <v>104.15</v>
      </c>
      <c r="D128" s="448">
        <v>104.66666666666667</v>
      </c>
      <c r="E128" s="448">
        <v>103.33333333333334</v>
      </c>
      <c r="F128" s="448">
        <v>102.51666666666667</v>
      </c>
      <c r="G128" s="448">
        <v>101.18333333333334</v>
      </c>
      <c r="H128" s="448">
        <v>105.48333333333335</v>
      </c>
      <c r="I128" s="448">
        <v>106.81666666666669</v>
      </c>
      <c r="J128" s="448">
        <v>107.63333333333335</v>
      </c>
      <c r="K128" s="447">
        <v>106</v>
      </c>
      <c r="L128" s="447">
        <v>103.85</v>
      </c>
      <c r="M128" s="447">
        <v>15.285909999999999</v>
      </c>
    </row>
    <row r="129" spans="1:13">
      <c r="A129" s="245">
        <v>119</v>
      </c>
      <c r="B129" s="450" t="s">
        <v>341</v>
      </c>
      <c r="C129" s="447">
        <v>689.55</v>
      </c>
      <c r="D129" s="448">
        <v>693.23333333333323</v>
      </c>
      <c r="E129" s="448">
        <v>670.46666666666647</v>
      </c>
      <c r="F129" s="448">
        <v>651.38333333333321</v>
      </c>
      <c r="G129" s="448">
        <v>628.61666666666645</v>
      </c>
      <c r="H129" s="448">
        <v>712.31666666666649</v>
      </c>
      <c r="I129" s="448">
        <v>735.08333333333314</v>
      </c>
      <c r="J129" s="448">
        <v>754.16666666666652</v>
      </c>
      <c r="K129" s="447">
        <v>716</v>
      </c>
      <c r="L129" s="447">
        <v>674.15</v>
      </c>
      <c r="M129" s="447">
        <v>4.8767699999999996</v>
      </c>
    </row>
    <row r="130" spans="1:13">
      <c r="A130" s="245">
        <v>120</v>
      </c>
      <c r="B130" s="450" t="s">
        <v>92</v>
      </c>
      <c r="C130" s="447">
        <v>286.3</v>
      </c>
      <c r="D130" s="448">
        <v>286.13333333333338</v>
      </c>
      <c r="E130" s="448">
        <v>283.66666666666674</v>
      </c>
      <c r="F130" s="448">
        <v>281.03333333333336</v>
      </c>
      <c r="G130" s="448">
        <v>278.56666666666672</v>
      </c>
      <c r="H130" s="448">
        <v>288.76666666666677</v>
      </c>
      <c r="I130" s="448">
        <v>291.23333333333335</v>
      </c>
      <c r="J130" s="448">
        <v>293.86666666666679</v>
      </c>
      <c r="K130" s="447">
        <v>288.60000000000002</v>
      </c>
      <c r="L130" s="447">
        <v>283.5</v>
      </c>
      <c r="M130" s="447">
        <v>62.761899999999997</v>
      </c>
    </row>
    <row r="131" spans="1:13">
      <c r="A131" s="245">
        <v>121</v>
      </c>
      <c r="B131" s="450" t="s">
        <v>87</v>
      </c>
      <c r="C131" s="447">
        <v>530.4</v>
      </c>
      <c r="D131" s="448">
        <v>530.44999999999993</v>
      </c>
      <c r="E131" s="448">
        <v>527.99999999999989</v>
      </c>
      <c r="F131" s="448">
        <v>525.59999999999991</v>
      </c>
      <c r="G131" s="448">
        <v>523.14999999999986</v>
      </c>
      <c r="H131" s="448">
        <v>532.84999999999991</v>
      </c>
      <c r="I131" s="448">
        <v>535.29999999999995</v>
      </c>
      <c r="J131" s="448">
        <v>537.69999999999993</v>
      </c>
      <c r="K131" s="447">
        <v>532.9</v>
      </c>
      <c r="L131" s="447">
        <v>528.04999999999995</v>
      </c>
      <c r="M131" s="447">
        <v>13.228120000000001</v>
      </c>
    </row>
    <row r="132" spans="1:13">
      <c r="A132" s="245">
        <v>122</v>
      </c>
      <c r="B132" s="450" t="s">
        <v>234</v>
      </c>
      <c r="C132" s="447">
        <v>1776.1</v>
      </c>
      <c r="D132" s="448">
        <v>1790.7</v>
      </c>
      <c r="E132" s="448">
        <v>1752.4</v>
      </c>
      <c r="F132" s="448">
        <v>1728.7</v>
      </c>
      <c r="G132" s="448">
        <v>1690.4</v>
      </c>
      <c r="H132" s="448">
        <v>1814.4</v>
      </c>
      <c r="I132" s="448">
        <v>1852.6999999999998</v>
      </c>
      <c r="J132" s="448">
        <v>1876.4</v>
      </c>
      <c r="K132" s="447">
        <v>1829</v>
      </c>
      <c r="L132" s="447">
        <v>1767</v>
      </c>
      <c r="M132" s="447">
        <v>0.71606000000000003</v>
      </c>
    </row>
    <row r="133" spans="1:13">
      <c r="A133" s="245">
        <v>123</v>
      </c>
      <c r="B133" s="450" t="s">
        <v>342</v>
      </c>
      <c r="C133" s="447">
        <v>1794.3</v>
      </c>
      <c r="D133" s="448">
        <v>1788.2333333333336</v>
      </c>
      <c r="E133" s="448">
        <v>1776.4666666666672</v>
      </c>
      <c r="F133" s="448">
        <v>1758.6333333333337</v>
      </c>
      <c r="G133" s="448">
        <v>1746.8666666666672</v>
      </c>
      <c r="H133" s="448">
        <v>1806.0666666666671</v>
      </c>
      <c r="I133" s="448">
        <v>1817.8333333333335</v>
      </c>
      <c r="J133" s="448">
        <v>1835.666666666667</v>
      </c>
      <c r="K133" s="447">
        <v>1800</v>
      </c>
      <c r="L133" s="447">
        <v>1770.4</v>
      </c>
      <c r="M133" s="447">
        <v>6.7957999999999998</v>
      </c>
    </row>
    <row r="134" spans="1:13">
      <c r="A134" s="245">
        <v>124</v>
      </c>
      <c r="B134" s="450" t="s">
        <v>343</v>
      </c>
      <c r="C134" s="447">
        <v>171.7</v>
      </c>
      <c r="D134" s="448">
        <v>172.85</v>
      </c>
      <c r="E134" s="448">
        <v>169.7</v>
      </c>
      <c r="F134" s="448">
        <v>167.7</v>
      </c>
      <c r="G134" s="448">
        <v>164.54999999999998</v>
      </c>
      <c r="H134" s="448">
        <v>174.85</v>
      </c>
      <c r="I134" s="448">
        <v>178.00000000000003</v>
      </c>
      <c r="J134" s="448">
        <v>180</v>
      </c>
      <c r="K134" s="447">
        <v>176</v>
      </c>
      <c r="L134" s="447">
        <v>170.85</v>
      </c>
      <c r="M134" s="447">
        <v>19.972719999999999</v>
      </c>
    </row>
    <row r="135" spans="1:13">
      <c r="A135" s="245">
        <v>125</v>
      </c>
      <c r="B135" s="450" t="s">
        <v>830</v>
      </c>
      <c r="C135" s="447">
        <v>171.95</v>
      </c>
      <c r="D135" s="448">
        <v>173.73333333333335</v>
      </c>
      <c r="E135" s="448">
        <v>169.7166666666667</v>
      </c>
      <c r="F135" s="448">
        <v>167.48333333333335</v>
      </c>
      <c r="G135" s="448">
        <v>163.4666666666667</v>
      </c>
      <c r="H135" s="448">
        <v>175.9666666666667</v>
      </c>
      <c r="I135" s="448">
        <v>179.98333333333335</v>
      </c>
      <c r="J135" s="448">
        <v>182.2166666666667</v>
      </c>
      <c r="K135" s="447">
        <v>177.75</v>
      </c>
      <c r="L135" s="447">
        <v>171.5</v>
      </c>
      <c r="M135" s="447">
        <v>8.6170399999999994</v>
      </c>
    </row>
    <row r="136" spans="1:13">
      <c r="A136" s="245">
        <v>126</v>
      </c>
      <c r="B136" s="450" t="s">
        <v>740</v>
      </c>
      <c r="C136" s="447">
        <v>905.65</v>
      </c>
      <c r="D136" s="448">
        <v>904.2166666666667</v>
      </c>
      <c r="E136" s="448">
        <v>873.43333333333339</v>
      </c>
      <c r="F136" s="448">
        <v>841.2166666666667</v>
      </c>
      <c r="G136" s="448">
        <v>810.43333333333339</v>
      </c>
      <c r="H136" s="448">
        <v>936.43333333333339</v>
      </c>
      <c r="I136" s="448">
        <v>967.2166666666667</v>
      </c>
      <c r="J136" s="448">
        <v>999.43333333333339</v>
      </c>
      <c r="K136" s="447">
        <v>935</v>
      </c>
      <c r="L136" s="447">
        <v>872</v>
      </c>
      <c r="M136" s="447">
        <v>9.0191300000000005</v>
      </c>
    </row>
    <row r="137" spans="1:13">
      <c r="A137" s="245">
        <v>127</v>
      </c>
      <c r="B137" s="450" t="s">
        <v>345</v>
      </c>
      <c r="C137" s="447">
        <v>544.35</v>
      </c>
      <c r="D137" s="448">
        <v>542.51666666666677</v>
      </c>
      <c r="E137" s="448">
        <v>514.93333333333351</v>
      </c>
      <c r="F137" s="448">
        <v>485.51666666666677</v>
      </c>
      <c r="G137" s="448">
        <v>457.93333333333351</v>
      </c>
      <c r="H137" s="448">
        <v>571.93333333333351</v>
      </c>
      <c r="I137" s="448">
        <v>599.51666666666677</v>
      </c>
      <c r="J137" s="448">
        <v>628.93333333333351</v>
      </c>
      <c r="K137" s="447">
        <v>570.1</v>
      </c>
      <c r="L137" s="447">
        <v>513.1</v>
      </c>
      <c r="M137" s="447">
        <v>3.27521</v>
      </c>
    </row>
    <row r="138" spans="1:13">
      <c r="A138" s="245">
        <v>128</v>
      </c>
      <c r="B138" s="450" t="s">
        <v>89</v>
      </c>
      <c r="C138" s="447">
        <v>15.9</v>
      </c>
      <c r="D138" s="448">
        <v>16.116666666666664</v>
      </c>
      <c r="E138" s="448">
        <v>14.583333333333329</v>
      </c>
      <c r="F138" s="448">
        <v>13.266666666666666</v>
      </c>
      <c r="G138" s="448">
        <v>11.733333333333331</v>
      </c>
      <c r="H138" s="448">
        <v>17.433333333333326</v>
      </c>
      <c r="I138" s="448">
        <v>18.966666666666665</v>
      </c>
      <c r="J138" s="448">
        <v>20.283333333333324</v>
      </c>
      <c r="K138" s="447">
        <v>17.649999999999999</v>
      </c>
      <c r="L138" s="447">
        <v>14.8</v>
      </c>
      <c r="M138" s="447">
        <v>651.85353999999995</v>
      </c>
    </row>
    <row r="139" spans="1:13">
      <c r="A139" s="245">
        <v>129</v>
      </c>
      <c r="B139" s="450" t="s">
        <v>346</v>
      </c>
      <c r="C139" s="447">
        <v>208.55</v>
      </c>
      <c r="D139" s="448">
        <v>210.91666666666666</v>
      </c>
      <c r="E139" s="448">
        <v>203.13333333333333</v>
      </c>
      <c r="F139" s="448">
        <v>197.71666666666667</v>
      </c>
      <c r="G139" s="448">
        <v>189.93333333333334</v>
      </c>
      <c r="H139" s="448">
        <v>216.33333333333331</v>
      </c>
      <c r="I139" s="448">
        <v>224.11666666666667</v>
      </c>
      <c r="J139" s="448">
        <v>229.5333333333333</v>
      </c>
      <c r="K139" s="447">
        <v>218.7</v>
      </c>
      <c r="L139" s="447">
        <v>205.5</v>
      </c>
      <c r="M139" s="447">
        <v>10.629300000000001</v>
      </c>
    </row>
    <row r="140" spans="1:13">
      <c r="A140" s="245">
        <v>130</v>
      </c>
      <c r="B140" s="450" t="s">
        <v>90</v>
      </c>
      <c r="C140" s="447">
        <v>4120.25</v>
      </c>
      <c r="D140" s="448">
        <v>4115.4833333333336</v>
      </c>
      <c r="E140" s="448">
        <v>4083.3166666666675</v>
      </c>
      <c r="F140" s="448">
        <v>4046.3833333333341</v>
      </c>
      <c r="G140" s="448">
        <v>4014.2166666666681</v>
      </c>
      <c r="H140" s="448">
        <v>4152.416666666667</v>
      </c>
      <c r="I140" s="448">
        <v>4184.583333333333</v>
      </c>
      <c r="J140" s="448">
        <v>4221.5166666666664</v>
      </c>
      <c r="K140" s="447">
        <v>4147.6499999999996</v>
      </c>
      <c r="L140" s="447">
        <v>4078.55</v>
      </c>
      <c r="M140" s="447">
        <v>4.8359500000000004</v>
      </c>
    </row>
    <row r="141" spans="1:13">
      <c r="A141" s="245">
        <v>131</v>
      </c>
      <c r="B141" s="450" t="s">
        <v>347</v>
      </c>
      <c r="C141" s="447">
        <v>3996.65</v>
      </c>
      <c r="D141" s="448">
        <v>3982.2166666666667</v>
      </c>
      <c r="E141" s="448">
        <v>3864.4333333333334</v>
      </c>
      <c r="F141" s="448">
        <v>3732.2166666666667</v>
      </c>
      <c r="G141" s="448">
        <v>3614.4333333333334</v>
      </c>
      <c r="H141" s="448">
        <v>4114.4333333333334</v>
      </c>
      <c r="I141" s="448">
        <v>4232.2166666666672</v>
      </c>
      <c r="J141" s="448">
        <v>4364.4333333333334</v>
      </c>
      <c r="K141" s="447">
        <v>4100</v>
      </c>
      <c r="L141" s="447">
        <v>3850</v>
      </c>
      <c r="M141" s="447">
        <v>3.95716</v>
      </c>
    </row>
    <row r="142" spans="1:13">
      <c r="A142" s="245">
        <v>132</v>
      </c>
      <c r="B142" s="450" t="s">
        <v>348</v>
      </c>
      <c r="C142" s="447">
        <v>2805.8</v>
      </c>
      <c r="D142" s="448">
        <v>2810.4166666666665</v>
      </c>
      <c r="E142" s="448">
        <v>2762.833333333333</v>
      </c>
      <c r="F142" s="448">
        <v>2719.8666666666663</v>
      </c>
      <c r="G142" s="448">
        <v>2672.2833333333328</v>
      </c>
      <c r="H142" s="448">
        <v>2853.3833333333332</v>
      </c>
      <c r="I142" s="448">
        <v>2900.9666666666662</v>
      </c>
      <c r="J142" s="448">
        <v>2943.9333333333334</v>
      </c>
      <c r="K142" s="447">
        <v>2858</v>
      </c>
      <c r="L142" s="447">
        <v>2767.45</v>
      </c>
      <c r="M142" s="447">
        <v>2.8198099999999999</v>
      </c>
    </row>
    <row r="143" spans="1:13">
      <c r="A143" s="245">
        <v>133</v>
      </c>
      <c r="B143" s="450" t="s">
        <v>93</v>
      </c>
      <c r="C143" s="447">
        <v>5194.55</v>
      </c>
      <c r="D143" s="448">
        <v>5208.1833333333334</v>
      </c>
      <c r="E143" s="448">
        <v>5136.3666666666668</v>
      </c>
      <c r="F143" s="448">
        <v>5078.1833333333334</v>
      </c>
      <c r="G143" s="448">
        <v>5006.3666666666668</v>
      </c>
      <c r="H143" s="448">
        <v>5266.3666666666668</v>
      </c>
      <c r="I143" s="448">
        <v>5338.1833333333343</v>
      </c>
      <c r="J143" s="448">
        <v>5396.3666666666668</v>
      </c>
      <c r="K143" s="447">
        <v>5280</v>
      </c>
      <c r="L143" s="447">
        <v>5150</v>
      </c>
      <c r="M143" s="447">
        <v>8.7474500000000006</v>
      </c>
    </row>
    <row r="144" spans="1:13">
      <c r="A144" s="245">
        <v>134</v>
      </c>
      <c r="B144" s="450" t="s">
        <v>349</v>
      </c>
      <c r="C144" s="447">
        <v>415.7</v>
      </c>
      <c r="D144" s="448">
        <v>418.18333333333334</v>
      </c>
      <c r="E144" s="448">
        <v>412.31666666666666</v>
      </c>
      <c r="F144" s="448">
        <v>408.93333333333334</v>
      </c>
      <c r="G144" s="448">
        <v>403.06666666666666</v>
      </c>
      <c r="H144" s="448">
        <v>421.56666666666666</v>
      </c>
      <c r="I144" s="448">
        <v>427.43333333333334</v>
      </c>
      <c r="J144" s="448">
        <v>430.81666666666666</v>
      </c>
      <c r="K144" s="447">
        <v>424.05</v>
      </c>
      <c r="L144" s="447">
        <v>414.8</v>
      </c>
      <c r="M144" s="447">
        <v>1.52782</v>
      </c>
    </row>
    <row r="145" spans="1:13">
      <c r="A145" s="245">
        <v>135</v>
      </c>
      <c r="B145" s="450" t="s">
        <v>350</v>
      </c>
      <c r="C145" s="447">
        <v>110.45</v>
      </c>
      <c r="D145" s="448">
        <v>111.46666666666668</v>
      </c>
      <c r="E145" s="448">
        <v>108.53333333333336</v>
      </c>
      <c r="F145" s="448">
        <v>106.61666666666667</v>
      </c>
      <c r="G145" s="448">
        <v>103.68333333333335</v>
      </c>
      <c r="H145" s="448">
        <v>113.38333333333337</v>
      </c>
      <c r="I145" s="448">
        <v>116.31666666666668</v>
      </c>
      <c r="J145" s="448">
        <v>118.23333333333338</v>
      </c>
      <c r="K145" s="447">
        <v>114.4</v>
      </c>
      <c r="L145" s="447">
        <v>109.55</v>
      </c>
      <c r="M145" s="447">
        <v>11.74802</v>
      </c>
    </row>
    <row r="146" spans="1:13">
      <c r="A146" s="245">
        <v>136</v>
      </c>
      <c r="B146" s="450" t="s">
        <v>831</v>
      </c>
      <c r="C146" s="447">
        <v>227.05</v>
      </c>
      <c r="D146" s="448">
        <v>228.08333333333334</v>
      </c>
      <c r="E146" s="448">
        <v>225.16666666666669</v>
      </c>
      <c r="F146" s="448">
        <v>223.28333333333333</v>
      </c>
      <c r="G146" s="448">
        <v>220.36666666666667</v>
      </c>
      <c r="H146" s="448">
        <v>229.9666666666667</v>
      </c>
      <c r="I146" s="448">
        <v>232.88333333333338</v>
      </c>
      <c r="J146" s="448">
        <v>234.76666666666671</v>
      </c>
      <c r="K146" s="447">
        <v>231</v>
      </c>
      <c r="L146" s="447">
        <v>226.2</v>
      </c>
      <c r="M146" s="447">
        <v>6.14222</v>
      </c>
    </row>
    <row r="147" spans="1:13">
      <c r="A147" s="245">
        <v>137</v>
      </c>
      <c r="B147" s="450" t="s">
        <v>742</v>
      </c>
      <c r="C147" s="447">
        <v>1804.85</v>
      </c>
      <c r="D147" s="448">
        <v>1815.6833333333334</v>
      </c>
      <c r="E147" s="448">
        <v>1789.1166666666668</v>
      </c>
      <c r="F147" s="448">
        <v>1773.3833333333334</v>
      </c>
      <c r="G147" s="448">
        <v>1746.8166666666668</v>
      </c>
      <c r="H147" s="448">
        <v>1831.4166666666667</v>
      </c>
      <c r="I147" s="448">
        <v>1857.9833333333333</v>
      </c>
      <c r="J147" s="448">
        <v>1873.7166666666667</v>
      </c>
      <c r="K147" s="447">
        <v>1842.25</v>
      </c>
      <c r="L147" s="447">
        <v>1799.95</v>
      </c>
      <c r="M147" s="447">
        <v>5.4420000000000003E-2</v>
      </c>
    </row>
    <row r="148" spans="1:13">
      <c r="A148" s="245">
        <v>138</v>
      </c>
      <c r="B148" s="450" t="s">
        <v>235</v>
      </c>
      <c r="C148" s="447">
        <v>64.8</v>
      </c>
      <c r="D148" s="448">
        <v>65.55</v>
      </c>
      <c r="E148" s="448">
        <v>63.75</v>
      </c>
      <c r="F148" s="448">
        <v>62.7</v>
      </c>
      <c r="G148" s="448">
        <v>60.900000000000006</v>
      </c>
      <c r="H148" s="448">
        <v>66.599999999999994</v>
      </c>
      <c r="I148" s="448">
        <v>68.399999999999977</v>
      </c>
      <c r="J148" s="448">
        <v>69.449999999999989</v>
      </c>
      <c r="K148" s="447">
        <v>67.349999999999994</v>
      </c>
      <c r="L148" s="447">
        <v>64.5</v>
      </c>
      <c r="M148" s="447">
        <v>19.57573</v>
      </c>
    </row>
    <row r="149" spans="1:13">
      <c r="A149" s="245">
        <v>139</v>
      </c>
      <c r="B149" s="450" t="s">
        <v>94</v>
      </c>
      <c r="C149" s="447">
        <v>2638.45</v>
      </c>
      <c r="D149" s="448">
        <v>2658.1833333333329</v>
      </c>
      <c r="E149" s="448">
        <v>2606.3666666666659</v>
      </c>
      <c r="F149" s="448">
        <v>2574.2833333333328</v>
      </c>
      <c r="G149" s="448">
        <v>2522.4666666666658</v>
      </c>
      <c r="H149" s="448">
        <v>2690.266666666666</v>
      </c>
      <c r="I149" s="448">
        <v>2742.0833333333326</v>
      </c>
      <c r="J149" s="448">
        <v>2774.1666666666661</v>
      </c>
      <c r="K149" s="447">
        <v>2710</v>
      </c>
      <c r="L149" s="447">
        <v>2626.1</v>
      </c>
      <c r="M149" s="447">
        <v>22.843419999999998</v>
      </c>
    </row>
    <row r="150" spans="1:13">
      <c r="A150" s="245">
        <v>140</v>
      </c>
      <c r="B150" s="450" t="s">
        <v>351</v>
      </c>
      <c r="C150" s="447">
        <v>209.2</v>
      </c>
      <c r="D150" s="448">
        <v>211.0333333333333</v>
      </c>
      <c r="E150" s="448">
        <v>205.86666666666662</v>
      </c>
      <c r="F150" s="448">
        <v>202.5333333333333</v>
      </c>
      <c r="G150" s="448">
        <v>197.36666666666662</v>
      </c>
      <c r="H150" s="448">
        <v>214.36666666666662</v>
      </c>
      <c r="I150" s="448">
        <v>219.5333333333333</v>
      </c>
      <c r="J150" s="448">
        <v>222.86666666666662</v>
      </c>
      <c r="K150" s="447">
        <v>216.2</v>
      </c>
      <c r="L150" s="447">
        <v>207.7</v>
      </c>
      <c r="M150" s="447">
        <v>1.04593</v>
      </c>
    </row>
    <row r="151" spans="1:13">
      <c r="A151" s="245">
        <v>141</v>
      </c>
      <c r="B151" s="450" t="s">
        <v>236</v>
      </c>
      <c r="C151" s="447">
        <v>503.35</v>
      </c>
      <c r="D151" s="448">
        <v>503.2833333333333</v>
      </c>
      <c r="E151" s="448">
        <v>499.66666666666663</v>
      </c>
      <c r="F151" s="448">
        <v>495.98333333333335</v>
      </c>
      <c r="G151" s="448">
        <v>492.36666666666667</v>
      </c>
      <c r="H151" s="448">
        <v>506.96666666666658</v>
      </c>
      <c r="I151" s="448">
        <v>510.58333333333326</v>
      </c>
      <c r="J151" s="448">
        <v>514.26666666666654</v>
      </c>
      <c r="K151" s="447">
        <v>506.9</v>
      </c>
      <c r="L151" s="447">
        <v>499.6</v>
      </c>
      <c r="M151" s="447">
        <v>2.6726100000000002</v>
      </c>
    </row>
    <row r="152" spans="1:13">
      <c r="A152" s="245">
        <v>142</v>
      </c>
      <c r="B152" s="450" t="s">
        <v>237</v>
      </c>
      <c r="C152" s="447">
        <v>1490.75</v>
      </c>
      <c r="D152" s="448">
        <v>1490.9666666666665</v>
      </c>
      <c r="E152" s="448">
        <v>1476.083333333333</v>
      </c>
      <c r="F152" s="448">
        <v>1461.4166666666665</v>
      </c>
      <c r="G152" s="448">
        <v>1446.5333333333331</v>
      </c>
      <c r="H152" s="448">
        <v>1505.633333333333</v>
      </c>
      <c r="I152" s="448">
        <v>1520.5166666666667</v>
      </c>
      <c r="J152" s="448">
        <v>1535.1833333333329</v>
      </c>
      <c r="K152" s="447">
        <v>1505.85</v>
      </c>
      <c r="L152" s="447">
        <v>1476.3</v>
      </c>
      <c r="M152" s="447">
        <v>0.95942000000000005</v>
      </c>
    </row>
    <row r="153" spans="1:13">
      <c r="A153" s="245">
        <v>143</v>
      </c>
      <c r="B153" s="450" t="s">
        <v>238</v>
      </c>
      <c r="C153" s="447">
        <v>84.25</v>
      </c>
      <c r="D153" s="448">
        <v>85.149999999999991</v>
      </c>
      <c r="E153" s="448">
        <v>83.09999999999998</v>
      </c>
      <c r="F153" s="448">
        <v>81.949999999999989</v>
      </c>
      <c r="G153" s="448">
        <v>79.899999999999977</v>
      </c>
      <c r="H153" s="448">
        <v>86.299999999999983</v>
      </c>
      <c r="I153" s="448">
        <v>88.35</v>
      </c>
      <c r="J153" s="448">
        <v>89.499999999999986</v>
      </c>
      <c r="K153" s="447">
        <v>87.2</v>
      </c>
      <c r="L153" s="447">
        <v>84</v>
      </c>
      <c r="M153" s="447">
        <v>43.637009999999997</v>
      </c>
    </row>
    <row r="154" spans="1:13">
      <c r="A154" s="245">
        <v>144</v>
      </c>
      <c r="B154" s="450" t="s">
        <v>95</v>
      </c>
      <c r="C154" s="447">
        <v>92.5</v>
      </c>
      <c r="D154" s="448">
        <v>92.933333333333337</v>
      </c>
      <c r="E154" s="448">
        <v>91.466666666666669</v>
      </c>
      <c r="F154" s="448">
        <v>90.433333333333337</v>
      </c>
      <c r="G154" s="448">
        <v>88.966666666666669</v>
      </c>
      <c r="H154" s="448">
        <v>93.966666666666669</v>
      </c>
      <c r="I154" s="448">
        <v>95.433333333333337</v>
      </c>
      <c r="J154" s="448">
        <v>96.466666666666669</v>
      </c>
      <c r="K154" s="447">
        <v>94.4</v>
      </c>
      <c r="L154" s="447">
        <v>91.9</v>
      </c>
      <c r="M154" s="447">
        <v>13.8017</v>
      </c>
    </row>
    <row r="155" spans="1:13">
      <c r="A155" s="245">
        <v>145</v>
      </c>
      <c r="B155" s="450" t="s">
        <v>352</v>
      </c>
      <c r="C155" s="447">
        <v>702</v>
      </c>
      <c r="D155" s="448">
        <v>702.01666666666677</v>
      </c>
      <c r="E155" s="448">
        <v>689.58333333333348</v>
      </c>
      <c r="F155" s="448">
        <v>677.16666666666674</v>
      </c>
      <c r="G155" s="448">
        <v>664.73333333333346</v>
      </c>
      <c r="H155" s="448">
        <v>714.43333333333351</v>
      </c>
      <c r="I155" s="448">
        <v>726.86666666666667</v>
      </c>
      <c r="J155" s="448">
        <v>739.28333333333353</v>
      </c>
      <c r="K155" s="447">
        <v>714.45</v>
      </c>
      <c r="L155" s="447">
        <v>689.6</v>
      </c>
      <c r="M155" s="447">
        <v>1.14533</v>
      </c>
    </row>
    <row r="156" spans="1:13">
      <c r="A156" s="245">
        <v>146</v>
      </c>
      <c r="B156" s="450" t="s">
        <v>96</v>
      </c>
      <c r="C156" s="447">
        <v>1162.3499999999999</v>
      </c>
      <c r="D156" s="448">
        <v>1156.8166666666666</v>
      </c>
      <c r="E156" s="448">
        <v>1142.7833333333333</v>
      </c>
      <c r="F156" s="448">
        <v>1123.2166666666667</v>
      </c>
      <c r="G156" s="448">
        <v>1109.1833333333334</v>
      </c>
      <c r="H156" s="448">
        <v>1176.3833333333332</v>
      </c>
      <c r="I156" s="448">
        <v>1190.4166666666665</v>
      </c>
      <c r="J156" s="448">
        <v>1209.9833333333331</v>
      </c>
      <c r="K156" s="447">
        <v>1170.8499999999999</v>
      </c>
      <c r="L156" s="447">
        <v>1137.25</v>
      </c>
      <c r="M156" s="447">
        <v>16.86225</v>
      </c>
    </row>
    <row r="157" spans="1:13">
      <c r="A157" s="245">
        <v>147</v>
      </c>
      <c r="B157" s="450" t="s">
        <v>97</v>
      </c>
      <c r="C157" s="447">
        <v>191.9</v>
      </c>
      <c r="D157" s="448">
        <v>191.33333333333334</v>
      </c>
      <c r="E157" s="448">
        <v>190.16666666666669</v>
      </c>
      <c r="F157" s="448">
        <v>188.43333333333334</v>
      </c>
      <c r="G157" s="448">
        <v>187.26666666666668</v>
      </c>
      <c r="H157" s="448">
        <v>193.06666666666669</v>
      </c>
      <c r="I157" s="448">
        <v>194.23333333333338</v>
      </c>
      <c r="J157" s="448">
        <v>195.9666666666667</v>
      </c>
      <c r="K157" s="447">
        <v>192.5</v>
      </c>
      <c r="L157" s="447">
        <v>189.6</v>
      </c>
      <c r="M157" s="447">
        <v>31.128080000000001</v>
      </c>
    </row>
    <row r="158" spans="1:13">
      <c r="A158" s="245">
        <v>148</v>
      </c>
      <c r="B158" s="450" t="s">
        <v>354</v>
      </c>
      <c r="C158" s="447">
        <v>335.6</v>
      </c>
      <c r="D158" s="448">
        <v>335.33333333333331</v>
      </c>
      <c r="E158" s="448">
        <v>330.66666666666663</v>
      </c>
      <c r="F158" s="448">
        <v>325.73333333333329</v>
      </c>
      <c r="G158" s="448">
        <v>321.06666666666661</v>
      </c>
      <c r="H158" s="448">
        <v>340.26666666666665</v>
      </c>
      <c r="I158" s="448">
        <v>344.93333333333328</v>
      </c>
      <c r="J158" s="448">
        <v>349.86666666666667</v>
      </c>
      <c r="K158" s="447">
        <v>340</v>
      </c>
      <c r="L158" s="447">
        <v>330.4</v>
      </c>
      <c r="M158" s="447">
        <v>6.1823800000000002</v>
      </c>
    </row>
    <row r="159" spans="1:13">
      <c r="A159" s="245">
        <v>149</v>
      </c>
      <c r="B159" s="450" t="s">
        <v>98</v>
      </c>
      <c r="C159" s="447">
        <v>89</v>
      </c>
      <c r="D159" s="448">
        <v>88.683333333333337</v>
      </c>
      <c r="E159" s="448">
        <v>87.966666666666669</v>
      </c>
      <c r="F159" s="448">
        <v>86.933333333333337</v>
      </c>
      <c r="G159" s="448">
        <v>86.216666666666669</v>
      </c>
      <c r="H159" s="448">
        <v>89.716666666666669</v>
      </c>
      <c r="I159" s="448">
        <v>90.433333333333337</v>
      </c>
      <c r="J159" s="448">
        <v>91.466666666666669</v>
      </c>
      <c r="K159" s="447">
        <v>89.4</v>
      </c>
      <c r="L159" s="447">
        <v>87.65</v>
      </c>
      <c r="M159" s="447">
        <v>248.97756000000001</v>
      </c>
    </row>
    <row r="160" spans="1:13">
      <c r="A160" s="245">
        <v>150</v>
      </c>
      <c r="B160" s="450" t="s">
        <v>355</v>
      </c>
      <c r="C160" s="447">
        <v>3003.1</v>
      </c>
      <c r="D160" s="448">
        <v>3056.0500000000006</v>
      </c>
      <c r="E160" s="448">
        <v>2937.1000000000013</v>
      </c>
      <c r="F160" s="448">
        <v>2871.1000000000008</v>
      </c>
      <c r="G160" s="448">
        <v>2752.1500000000015</v>
      </c>
      <c r="H160" s="448">
        <v>3122.0500000000011</v>
      </c>
      <c r="I160" s="448">
        <v>3241.0000000000009</v>
      </c>
      <c r="J160" s="448">
        <v>3307.0000000000009</v>
      </c>
      <c r="K160" s="447">
        <v>3175</v>
      </c>
      <c r="L160" s="447">
        <v>2990.05</v>
      </c>
      <c r="M160" s="447">
        <v>1.86067</v>
      </c>
    </row>
    <row r="161" spans="1:13">
      <c r="A161" s="245">
        <v>151</v>
      </c>
      <c r="B161" s="450" t="s">
        <v>356</v>
      </c>
      <c r="C161" s="447">
        <v>449.95</v>
      </c>
      <c r="D161" s="448">
        <v>453.75</v>
      </c>
      <c r="E161" s="448">
        <v>442.5</v>
      </c>
      <c r="F161" s="448">
        <v>435.05</v>
      </c>
      <c r="G161" s="448">
        <v>423.8</v>
      </c>
      <c r="H161" s="448">
        <v>461.2</v>
      </c>
      <c r="I161" s="448">
        <v>472.45</v>
      </c>
      <c r="J161" s="448">
        <v>479.9</v>
      </c>
      <c r="K161" s="447">
        <v>465</v>
      </c>
      <c r="L161" s="447">
        <v>446.3</v>
      </c>
      <c r="M161" s="447">
        <v>5.8619599999999998</v>
      </c>
    </row>
    <row r="162" spans="1:13">
      <c r="A162" s="245">
        <v>152</v>
      </c>
      <c r="B162" s="450" t="s">
        <v>357</v>
      </c>
      <c r="C162" s="447">
        <v>171.25</v>
      </c>
      <c r="D162" s="448">
        <v>172.61666666666667</v>
      </c>
      <c r="E162" s="448">
        <v>168.93333333333334</v>
      </c>
      <c r="F162" s="448">
        <v>166.61666666666667</v>
      </c>
      <c r="G162" s="448">
        <v>162.93333333333334</v>
      </c>
      <c r="H162" s="448">
        <v>174.93333333333334</v>
      </c>
      <c r="I162" s="448">
        <v>178.61666666666667</v>
      </c>
      <c r="J162" s="448">
        <v>180.93333333333334</v>
      </c>
      <c r="K162" s="447">
        <v>176.3</v>
      </c>
      <c r="L162" s="447">
        <v>170.3</v>
      </c>
      <c r="M162" s="447">
        <v>6.4499700000000004</v>
      </c>
    </row>
    <row r="163" spans="1:13">
      <c r="A163" s="245">
        <v>153</v>
      </c>
      <c r="B163" s="450" t="s">
        <v>358</v>
      </c>
      <c r="C163" s="447">
        <v>141.4</v>
      </c>
      <c r="D163" s="448">
        <v>140.75</v>
      </c>
      <c r="E163" s="448">
        <v>139.1</v>
      </c>
      <c r="F163" s="448">
        <v>136.79999999999998</v>
      </c>
      <c r="G163" s="448">
        <v>135.14999999999998</v>
      </c>
      <c r="H163" s="448">
        <v>143.05000000000001</v>
      </c>
      <c r="I163" s="448">
        <v>144.69999999999999</v>
      </c>
      <c r="J163" s="448">
        <v>147.00000000000003</v>
      </c>
      <c r="K163" s="447">
        <v>142.4</v>
      </c>
      <c r="L163" s="447">
        <v>138.44999999999999</v>
      </c>
      <c r="M163" s="447">
        <v>24.79186</v>
      </c>
    </row>
    <row r="164" spans="1:13">
      <c r="A164" s="245">
        <v>154</v>
      </c>
      <c r="B164" s="450" t="s">
        <v>359</v>
      </c>
      <c r="C164" s="447">
        <v>230.1</v>
      </c>
      <c r="D164" s="448">
        <v>230.25</v>
      </c>
      <c r="E164" s="448">
        <v>225.5</v>
      </c>
      <c r="F164" s="448">
        <v>220.9</v>
      </c>
      <c r="G164" s="448">
        <v>216.15</v>
      </c>
      <c r="H164" s="448">
        <v>234.85</v>
      </c>
      <c r="I164" s="448">
        <v>239.6</v>
      </c>
      <c r="J164" s="448">
        <v>244.2</v>
      </c>
      <c r="K164" s="447">
        <v>235</v>
      </c>
      <c r="L164" s="447">
        <v>225.65</v>
      </c>
      <c r="M164" s="447">
        <v>56.462159999999997</v>
      </c>
    </row>
    <row r="165" spans="1:13">
      <c r="A165" s="245">
        <v>155</v>
      </c>
      <c r="B165" s="450" t="s">
        <v>239</v>
      </c>
      <c r="C165" s="447">
        <v>6.85</v>
      </c>
      <c r="D165" s="448">
        <v>6.8666666666666671</v>
      </c>
      <c r="E165" s="448">
        <v>6.7833333333333341</v>
      </c>
      <c r="F165" s="448">
        <v>6.7166666666666668</v>
      </c>
      <c r="G165" s="448">
        <v>6.6333333333333337</v>
      </c>
      <c r="H165" s="448">
        <v>6.9333333333333345</v>
      </c>
      <c r="I165" s="448">
        <v>7.0166666666666666</v>
      </c>
      <c r="J165" s="448">
        <v>7.0833333333333348</v>
      </c>
      <c r="K165" s="447">
        <v>6.95</v>
      </c>
      <c r="L165" s="447">
        <v>6.8</v>
      </c>
      <c r="M165" s="447">
        <v>28.571560000000002</v>
      </c>
    </row>
    <row r="166" spans="1:13">
      <c r="A166" s="245">
        <v>156</v>
      </c>
      <c r="B166" s="450" t="s">
        <v>240</v>
      </c>
      <c r="C166" s="447">
        <v>45.45</v>
      </c>
      <c r="D166" s="448">
        <v>45.483333333333327</v>
      </c>
      <c r="E166" s="448">
        <v>45.216666666666654</v>
      </c>
      <c r="F166" s="448">
        <v>44.983333333333327</v>
      </c>
      <c r="G166" s="448">
        <v>44.716666666666654</v>
      </c>
      <c r="H166" s="448">
        <v>45.716666666666654</v>
      </c>
      <c r="I166" s="448">
        <v>45.98333333333332</v>
      </c>
      <c r="J166" s="448">
        <v>46.216666666666654</v>
      </c>
      <c r="K166" s="447">
        <v>45.75</v>
      </c>
      <c r="L166" s="447">
        <v>45.25</v>
      </c>
      <c r="M166" s="447">
        <v>17.81934</v>
      </c>
    </row>
    <row r="167" spans="1:13">
      <c r="A167" s="245">
        <v>157</v>
      </c>
      <c r="B167" s="450" t="s">
        <v>99</v>
      </c>
      <c r="C167" s="447">
        <v>152.94999999999999</v>
      </c>
      <c r="D167" s="448">
        <v>154.13333333333335</v>
      </c>
      <c r="E167" s="448">
        <v>150.8666666666667</v>
      </c>
      <c r="F167" s="448">
        <v>148.78333333333336</v>
      </c>
      <c r="G167" s="448">
        <v>145.51666666666671</v>
      </c>
      <c r="H167" s="448">
        <v>156.2166666666667</v>
      </c>
      <c r="I167" s="448">
        <v>159.48333333333335</v>
      </c>
      <c r="J167" s="448">
        <v>161.56666666666669</v>
      </c>
      <c r="K167" s="447">
        <v>157.4</v>
      </c>
      <c r="L167" s="447">
        <v>152.05000000000001</v>
      </c>
      <c r="M167" s="447">
        <v>153.57906</v>
      </c>
    </row>
    <row r="168" spans="1:13">
      <c r="A168" s="245">
        <v>158</v>
      </c>
      <c r="B168" s="450" t="s">
        <v>360</v>
      </c>
      <c r="C168" s="447">
        <v>289.5</v>
      </c>
      <c r="D168" s="448">
        <v>291.25</v>
      </c>
      <c r="E168" s="448">
        <v>283.60000000000002</v>
      </c>
      <c r="F168" s="448">
        <v>277.70000000000005</v>
      </c>
      <c r="G168" s="448">
        <v>270.05000000000007</v>
      </c>
      <c r="H168" s="448">
        <v>297.14999999999998</v>
      </c>
      <c r="I168" s="448">
        <v>304.79999999999995</v>
      </c>
      <c r="J168" s="448">
        <v>310.69999999999993</v>
      </c>
      <c r="K168" s="447">
        <v>298.89999999999998</v>
      </c>
      <c r="L168" s="447">
        <v>285.35000000000002</v>
      </c>
      <c r="M168" s="447">
        <v>3.1395300000000002</v>
      </c>
    </row>
    <row r="169" spans="1:13">
      <c r="A169" s="245">
        <v>159</v>
      </c>
      <c r="B169" s="450" t="s">
        <v>361</v>
      </c>
      <c r="C169" s="447">
        <v>264.8</v>
      </c>
      <c r="D169" s="448">
        <v>267.59999999999997</v>
      </c>
      <c r="E169" s="448">
        <v>261.19999999999993</v>
      </c>
      <c r="F169" s="448">
        <v>257.59999999999997</v>
      </c>
      <c r="G169" s="448">
        <v>251.19999999999993</v>
      </c>
      <c r="H169" s="448">
        <v>271.19999999999993</v>
      </c>
      <c r="I169" s="448">
        <v>277.59999999999991</v>
      </c>
      <c r="J169" s="448">
        <v>281.19999999999993</v>
      </c>
      <c r="K169" s="447">
        <v>274</v>
      </c>
      <c r="L169" s="447">
        <v>264</v>
      </c>
      <c r="M169" s="447">
        <v>5.7761899999999997</v>
      </c>
    </row>
    <row r="170" spans="1:13">
      <c r="A170" s="245">
        <v>160</v>
      </c>
      <c r="B170" s="450" t="s">
        <v>744</v>
      </c>
      <c r="C170" s="447">
        <v>5042.55</v>
      </c>
      <c r="D170" s="448">
        <v>5095.6000000000004</v>
      </c>
      <c r="E170" s="448">
        <v>4951.5500000000011</v>
      </c>
      <c r="F170" s="448">
        <v>4860.5500000000011</v>
      </c>
      <c r="G170" s="448">
        <v>4716.5000000000018</v>
      </c>
      <c r="H170" s="448">
        <v>5186.6000000000004</v>
      </c>
      <c r="I170" s="448">
        <v>5330.65</v>
      </c>
      <c r="J170" s="448">
        <v>5421.65</v>
      </c>
      <c r="K170" s="447">
        <v>5239.6499999999996</v>
      </c>
      <c r="L170" s="447">
        <v>5004.6000000000004</v>
      </c>
      <c r="M170" s="447">
        <v>0.89917000000000002</v>
      </c>
    </row>
    <row r="171" spans="1:13">
      <c r="A171" s="245">
        <v>161</v>
      </c>
      <c r="B171" s="450" t="s">
        <v>102</v>
      </c>
      <c r="C171" s="447">
        <v>26.15</v>
      </c>
      <c r="D171" s="448">
        <v>26.366666666666664</v>
      </c>
      <c r="E171" s="448">
        <v>25.833333333333329</v>
      </c>
      <c r="F171" s="448">
        <v>25.516666666666666</v>
      </c>
      <c r="G171" s="448">
        <v>24.983333333333331</v>
      </c>
      <c r="H171" s="448">
        <v>26.683333333333326</v>
      </c>
      <c r="I171" s="448">
        <v>27.216666666666665</v>
      </c>
      <c r="J171" s="448">
        <v>27.533333333333324</v>
      </c>
      <c r="K171" s="447">
        <v>26.9</v>
      </c>
      <c r="L171" s="447">
        <v>26.05</v>
      </c>
      <c r="M171" s="447">
        <v>131.78710000000001</v>
      </c>
    </row>
    <row r="172" spans="1:13">
      <c r="A172" s="245">
        <v>162</v>
      </c>
      <c r="B172" s="450" t="s">
        <v>362</v>
      </c>
      <c r="C172" s="447">
        <v>2971</v>
      </c>
      <c r="D172" s="448">
        <v>2999.5</v>
      </c>
      <c r="E172" s="448">
        <v>2927.05</v>
      </c>
      <c r="F172" s="448">
        <v>2883.1000000000004</v>
      </c>
      <c r="G172" s="448">
        <v>2810.6500000000005</v>
      </c>
      <c r="H172" s="448">
        <v>3043.45</v>
      </c>
      <c r="I172" s="448">
        <v>3115.8999999999996</v>
      </c>
      <c r="J172" s="448">
        <v>3159.8499999999995</v>
      </c>
      <c r="K172" s="447">
        <v>3071.95</v>
      </c>
      <c r="L172" s="447">
        <v>2955.55</v>
      </c>
      <c r="M172" s="447">
        <v>0.44684000000000001</v>
      </c>
    </row>
    <row r="173" spans="1:13">
      <c r="A173" s="245">
        <v>163</v>
      </c>
      <c r="B173" s="450" t="s">
        <v>745</v>
      </c>
      <c r="C173" s="447">
        <v>182</v>
      </c>
      <c r="D173" s="448">
        <v>183.54999999999998</v>
      </c>
      <c r="E173" s="448">
        <v>180.14999999999998</v>
      </c>
      <c r="F173" s="448">
        <v>178.29999999999998</v>
      </c>
      <c r="G173" s="448">
        <v>174.89999999999998</v>
      </c>
      <c r="H173" s="448">
        <v>185.39999999999998</v>
      </c>
      <c r="I173" s="448">
        <v>188.8</v>
      </c>
      <c r="J173" s="448">
        <v>190.64999999999998</v>
      </c>
      <c r="K173" s="447">
        <v>186.95</v>
      </c>
      <c r="L173" s="447">
        <v>181.7</v>
      </c>
      <c r="M173" s="447">
        <v>1.73268</v>
      </c>
    </row>
    <row r="174" spans="1:13">
      <c r="A174" s="245">
        <v>164</v>
      </c>
      <c r="B174" s="450" t="s">
        <v>363</v>
      </c>
      <c r="C174" s="447">
        <v>2862.15</v>
      </c>
      <c r="D174" s="448">
        <v>2872.1333333333332</v>
      </c>
      <c r="E174" s="448">
        <v>2827.8666666666663</v>
      </c>
      <c r="F174" s="448">
        <v>2793.583333333333</v>
      </c>
      <c r="G174" s="448">
        <v>2749.3166666666662</v>
      </c>
      <c r="H174" s="448">
        <v>2906.4166666666665</v>
      </c>
      <c r="I174" s="448">
        <v>2950.6833333333329</v>
      </c>
      <c r="J174" s="448">
        <v>2984.9666666666667</v>
      </c>
      <c r="K174" s="447">
        <v>2916.4</v>
      </c>
      <c r="L174" s="447">
        <v>2837.85</v>
      </c>
      <c r="M174" s="447">
        <v>0.12867000000000001</v>
      </c>
    </row>
    <row r="175" spans="1:13">
      <c r="A175" s="245">
        <v>165</v>
      </c>
      <c r="B175" s="450" t="s">
        <v>241</v>
      </c>
      <c r="C175" s="447">
        <v>192.95</v>
      </c>
      <c r="D175" s="448">
        <v>192.68333333333331</v>
      </c>
      <c r="E175" s="448">
        <v>190.36666666666662</v>
      </c>
      <c r="F175" s="448">
        <v>187.7833333333333</v>
      </c>
      <c r="G175" s="448">
        <v>185.46666666666661</v>
      </c>
      <c r="H175" s="448">
        <v>195.26666666666662</v>
      </c>
      <c r="I175" s="448">
        <v>197.58333333333329</v>
      </c>
      <c r="J175" s="448">
        <v>200.16666666666663</v>
      </c>
      <c r="K175" s="447">
        <v>195</v>
      </c>
      <c r="L175" s="447">
        <v>190.1</v>
      </c>
      <c r="M175" s="447">
        <v>4.2775400000000001</v>
      </c>
    </row>
    <row r="176" spans="1:13">
      <c r="A176" s="245">
        <v>166</v>
      </c>
      <c r="B176" s="450" t="s">
        <v>364</v>
      </c>
      <c r="C176" s="447">
        <v>5607.75</v>
      </c>
      <c r="D176" s="448">
        <v>5609.583333333333</v>
      </c>
      <c r="E176" s="448">
        <v>5569.1666666666661</v>
      </c>
      <c r="F176" s="448">
        <v>5530.583333333333</v>
      </c>
      <c r="G176" s="448">
        <v>5490.1666666666661</v>
      </c>
      <c r="H176" s="448">
        <v>5648.1666666666661</v>
      </c>
      <c r="I176" s="448">
        <v>5688.5833333333321</v>
      </c>
      <c r="J176" s="448">
        <v>5727.1666666666661</v>
      </c>
      <c r="K176" s="447">
        <v>5650</v>
      </c>
      <c r="L176" s="447">
        <v>5571</v>
      </c>
      <c r="M176" s="447">
        <v>7.2359999999999994E-2</v>
      </c>
    </row>
    <row r="177" spans="1:13">
      <c r="A177" s="245">
        <v>167</v>
      </c>
      <c r="B177" s="450" t="s">
        <v>365</v>
      </c>
      <c r="C177" s="447">
        <v>1528.6</v>
      </c>
      <c r="D177" s="448">
        <v>1536.5333333333335</v>
      </c>
      <c r="E177" s="448">
        <v>1498.0666666666671</v>
      </c>
      <c r="F177" s="448">
        <v>1467.5333333333335</v>
      </c>
      <c r="G177" s="448">
        <v>1429.0666666666671</v>
      </c>
      <c r="H177" s="448">
        <v>1567.0666666666671</v>
      </c>
      <c r="I177" s="448">
        <v>1605.5333333333338</v>
      </c>
      <c r="J177" s="448">
        <v>1636.0666666666671</v>
      </c>
      <c r="K177" s="447">
        <v>1575</v>
      </c>
      <c r="L177" s="447">
        <v>1506</v>
      </c>
      <c r="M177" s="447">
        <v>1.16777</v>
      </c>
    </row>
    <row r="178" spans="1:13">
      <c r="A178" s="245">
        <v>168</v>
      </c>
      <c r="B178" s="450" t="s">
        <v>100</v>
      </c>
      <c r="C178" s="447">
        <v>607.6</v>
      </c>
      <c r="D178" s="448">
        <v>607.19999999999993</v>
      </c>
      <c r="E178" s="448">
        <v>599.89999999999986</v>
      </c>
      <c r="F178" s="448">
        <v>592.19999999999993</v>
      </c>
      <c r="G178" s="448">
        <v>584.89999999999986</v>
      </c>
      <c r="H178" s="448">
        <v>614.89999999999986</v>
      </c>
      <c r="I178" s="448">
        <v>622.19999999999982</v>
      </c>
      <c r="J178" s="448">
        <v>629.89999999999986</v>
      </c>
      <c r="K178" s="447">
        <v>614.5</v>
      </c>
      <c r="L178" s="447">
        <v>599.5</v>
      </c>
      <c r="M178" s="447">
        <v>20.995039999999999</v>
      </c>
    </row>
    <row r="179" spans="1:13">
      <c r="A179" s="245">
        <v>169</v>
      </c>
      <c r="B179" s="450" t="s">
        <v>366</v>
      </c>
      <c r="C179" s="447">
        <v>897.65</v>
      </c>
      <c r="D179" s="448">
        <v>897.88333333333333</v>
      </c>
      <c r="E179" s="448">
        <v>890.86666666666667</v>
      </c>
      <c r="F179" s="448">
        <v>884.08333333333337</v>
      </c>
      <c r="G179" s="448">
        <v>877.06666666666672</v>
      </c>
      <c r="H179" s="448">
        <v>904.66666666666663</v>
      </c>
      <c r="I179" s="448">
        <v>911.68333333333328</v>
      </c>
      <c r="J179" s="448">
        <v>918.46666666666658</v>
      </c>
      <c r="K179" s="447">
        <v>904.9</v>
      </c>
      <c r="L179" s="447">
        <v>891.1</v>
      </c>
      <c r="M179" s="447">
        <v>0.25044</v>
      </c>
    </row>
    <row r="180" spans="1:13">
      <c r="A180" s="245">
        <v>170</v>
      </c>
      <c r="B180" s="450" t="s">
        <v>242</v>
      </c>
      <c r="C180" s="447">
        <v>553.1</v>
      </c>
      <c r="D180" s="448">
        <v>552.15</v>
      </c>
      <c r="E180" s="448">
        <v>547.29999999999995</v>
      </c>
      <c r="F180" s="448">
        <v>541.5</v>
      </c>
      <c r="G180" s="448">
        <v>536.65</v>
      </c>
      <c r="H180" s="448">
        <v>557.94999999999993</v>
      </c>
      <c r="I180" s="448">
        <v>562.80000000000007</v>
      </c>
      <c r="J180" s="448">
        <v>568.59999999999991</v>
      </c>
      <c r="K180" s="447">
        <v>557</v>
      </c>
      <c r="L180" s="447">
        <v>546.35</v>
      </c>
      <c r="M180" s="447">
        <v>1.77502</v>
      </c>
    </row>
    <row r="181" spans="1:13">
      <c r="A181" s="245">
        <v>171</v>
      </c>
      <c r="B181" s="450" t="s">
        <v>103</v>
      </c>
      <c r="C181" s="447">
        <v>844.7</v>
      </c>
      <c r="D181" s="448">
        <v>843.9</v>
      </c>
      <c r="E181" s="448">
        <v>835.8</v>
      </c>
      <c r="F181" s="448">
        <v>826.9</v>
      </c>
      <c r="G181" s="448">
        <v>818.8</v>
      </c>
      <c r="H181" s="448">
        <v>852.8</v>
      </c>
      <c r="I181" s="448">
        <v>860.90000000000009</v>
      </c>
      <c r="J181" s="448">
        <v>869.8</v>
      </c>
      <c r="K181" s="447">
        <v>852</v>
      </c>
      <c r="L181" s="447">
        <v>835</v>
      </c>
      <c r="M181" s="447">
        <v>20.501750000000001</v>
      </c>
    </row>
    <row r="182" spans="1:13">
      <c r="A182" s="245">
        <v>172</v>
      </c>
      <c r="B182" s="450" t="s">
        <v>243</v>
      </c>
      <c r="C182" s="447">
        <v>528.1</v>
      </c>
      <c r="D182" s="448">
        <v>531.11666666666667</v>
      </c>
      <c r="E182" s="448">
        <v>523.33333333333337</v>
      </c>
      <c r="F182" s="448">
        <v>518.56666666666672</v>
      </c>
      <c r="G182" s="448">
        <v>510.78333333333342</v>
      </c>
      <c r="H182" s="448">
        <v>535.88333333333333</v>
      </c>
      <c r="I182" s="448">
        <v>543.66666666666663</v>
      </c>
      <c r="J182" s="448">
        <v>548.43333333333328</v>
      </c>
      <c r="K182" s="447">
        <v>538.9</v>
      </c>
      <c r="L182" s="447">
        <v>526.35</v>
      </c>
      <c r="M182" s="447">
        <v>2.8803700000000001</v>
      </c>
    </row>
    <row r="183" spans="1:13">
      <c r="A183" s="245">
        <v>173</v>
      </c>
      <c r="B183" s="450" t="s">
        <v>244</v>
      </c>
      <c r="C183" s="447">
        <v>1359.85</v>
      </c>
      <c r="D183" s="448">
        <v>1361.45</v>
      </c>
      <c r="E183" s="448">
        <v>1345.95</v>
      </c>
      <c r="F183" s="448">
        <v>1332.05</v>
      </c>
      <c r="G183" s="448">
        <v>1316.55</v>
      </c>
      <c r="H183" s="448">
        <v>1375.3500000000001</v>
      </c>
      <c r="I183" s="448">
        <v>1390.8500000000001</v>
      </c>
      <c r="J183" s="448">
        <v>1404.7500000000002</v>
      </c>
      <c r="K183" s="447">
        <v>1376.95</v>
      </c>
      <c r="L183" s="447">
        <v>1347.55</v>
      </c>
      <c r="M183" s="447">
        <v>5.4521699999999997</v>
      </c>
    </row>
    <row r="184" spans="1:13">
      <c r="A184" s="245">
        <v>174</v>
      </c>
      <c r="B184" s="450" t="s">
        <v>367</v>
      </c>
      <c r="C184" s="447">
        <v>315.7</v>
      </c>
      <c r="D184" s="448">
        <v>317.2</v>
      </c>
      <c r="E184" s="448">
        <v>313</v>
      </c>
      <c r="F184" s="448">
        <v>310.3</v>
      </c>
      <c r="G184" s="448">
        <v>306.10000000000002</v>
      </c>
      <c r="H184" s="448">
        <v>319.89999999999998</v>
      </c>
      <c r="I184" s="448">
        <v>324.09999999999991</v>
      </c>
      <c r="J184" s="448">
        <v>326.79999999999995</v>
      </c>
      <c r="K184" s="447">
        <v>321.39999999999998</v>
      </c>
      <c r="L184" s="447">
        <v>314.5</v>
      </c>
      <c r="M184" s="447">
        <v>25.104030000000002</v>
      </c>
    </row>
    <row r="185" spans="1:13">
      <c r="A185" s="245">
        <v>175</v>
      </c>
      <c r="B185" s="450" t="s">
        <v>245</v>
      </c>
      <c r="C185" s="447">
        <v>745</v>
      </c>
      <c r="D185" s="448">
        <v>748.75</v>
      </c>
      <c r="E185" s="448">
        <v>734.5</v>
      </c>
      <c r="F185" s="448">
        <v>724</v>
      </c>
      <c r="G185" s="448">
        <v>709.75</v>
      </c>
      <c r="H185" s="448">
        <v>759.25</v>
      </c>
      <c r="I185" s="448">
        <v>773.5</v>
      </c>
      <c r="J185" s="448">
        <v>784</v>
      </c>
      <c r="K185" s="447">
        <v>763</v>
      </c>
      <c r="L185" s="447">
        <v>738.25</v>
      </c>
      <c r="M185" s="447">
        <v>16.394539999999999</v>
      </c>
    </row>
    <row r="186" spans="1:13">
      <c r="A186" s="245">
        <v>176</v>
      </c>
      <c r="B186" s="450" t="s">
        <v>104</v>
      </c>
      <c r="C186" s="447">
        <v>1465.45</v>
      </c>
      <c r="D186" s="448">
        <v>1455.4833333333333</v>
      </c>
      <c r="E186" s="448">
        <v>1430.9666666666667</v>
      </c>
      <c r="F186" s="448">
        <v>1396.4833333333333</v>
      </c>
      <c r="G186" s="448">
        <v>1371.9666666666667</v>
      </c>
      <c r="H186" s="448">
        <v>1489.9666666666667</v>
      </c>
      <c r="I186" s="448">
        <v>1514.4833333333336</v>
      </c>
      <c r="J186" s="448">
        <v>1548.9666666666667</v>
      </c>
      <c r="K186" s="447">
        <v>1480</v>
      </c>
      <c r="L186" s="447">
        <v>1421</v>
      </c>
      <c r="M186" s="447">
        <v>26.89838</v>
      </c>
    </row>
    <row r="187" spans="1:13">
      <c r="A187" s="245">
        <v>177</v>
      </c>
      <c r="B187" s="450" t="s">
        <v>368</v>
      </c>
      <c r="C187" s="447">
        <v>414.45</v>
      </c>
      <c r="D187" s="448">
        <v>416.73333333333335</v>
      </c>
      <c r="E187" s="448">
        <v>409.7166666666667</v>
      </c>
      <c r="F187" s="448">
        <v>404.98333333333335</v>
      </c>
      <c r="G187" s="448">
        <v>397.9666666666667</v>
      </c>
      <c r="H187" s="448">
        <v>421.4666666666667</v>
      </c>
      <c r="I187" s="448">
        <v>428.48333333333335</v>
      </c>
      <c r="J187" s="448">
        <v>433.2166666666667</v>
      </c>
      <c r="K187" s="447">
        <v>423.75</v>
      </c>
      <c r="L187" s="447">
        <v>412</v>
      </c>
      <c r="M187" s="447">
        <v>4.7541599999999997</v>
      </c>
    </row>
    <row r="188" spans="1:13">
      <c r="A188" s="245">
        <v>178</v>
      </c>
      <c r="B188" s="450" t="s">
        <v>369</v>
      </c>
      <c r="C188" s="447">
        <v>127</v>
      </c>
      <c r="D188" s="448">
        <v>127.84999999999998</v>
      </c>
      <c r="E188" s="448">
        <v>125.74999999999997</v>
      </c>
      <c r="F188" s="448">
        <v>124.49999999999999</v>
      </c>
      <c r="G188" s="448">
        <v>122.39999999999998</v>
      </c>
      <c r="H188" s="448">
        <v>129.09999999999997</v>
      </c>
      <c r="I188" s="448">
        <v>131.19999999999996</v>
      </c>
      <c r="J188" s="448">
        <v>132.44999999999996</v>
      </c>
      <c r="K188" s="447">
        <v>129.94999999999999</v>
      </c>
      <c r="L188" s="447">
        <v>126.6</v>
      </c>
      <c r="M188" s="447">
        <v>6.4396699999999996</v>
      </c>
    </row>
    <row r="189" spans="1:13">
      <c r="A189" s="245">
        <v>179</v>
      </c>
      <c r="B189" s="450" t="s">
        <v>370</v>
      </c>
      <c r="C189" s="447">
        <v>1242</v>
      </c>
      <c r="D189" s="448">
        <v>1235.0833333333333</v>
      </c>
      <c r="E189" s="448">
        <v>1193.4166666666665</v>
      </c>
      <c r="F189" s="448">
        <v>1144.8333333333333</v>
      </c>
      <c r="G189" s="448">
        <v>1103.1666666666665</v>
      </c>
      <c r="H189" s="448">
        <v>1283.6666666666665</v>
      </c>
      <c r="I189" s="448">
        <v>1325.333333333333</v>
      </c>
      <c r="J189" s="448">
        <v>1373.9166666666665</v>
      </c>
      <c r="K189" s="447">
        <v>1276.75</v>
      </c>
      <c r="L189" s="447">
        <v>1186.5</v>
      </c>
      <c r="M189" s="447">
        <v>3.161</v>
      </c>
    </row>
    <row r="190" spans="1:13">
      <c r="A190" s="245">
        <v>180</v>
      </c>
      <c r="B190" s="450" t="s">
        <v>371</v>
      </c>
      <c r="C190" s="447">
        <v>408</v>
      </c>
      <c r="D190" s="448">
        <v>410.75</v>
      </c>
      <c r="E190" s="448">
        <v>404.55</v>
      </c>
      <c r="F190" s="448">
        <v>401.1</v>
      </c>
      <c r="G190" s="448">
        <v>394.90000000000003</v>
      </c>
      <c r="H190" s="448">
        <v>414.2</v>
      </c>
      <c r="I190" s="448">
        <v>420.40000000000003</v>
      </c>
      <c r="J190" s="448">
        <v>423.84999999999997</v>
      </c>
      <c r="K190" s="447">
        <v>416.95</v>
      </c>
      <c r="L190" s="447">
        <v>407.3</v>
      </c>
      <c r="M190" s="447">
        <v>2.0380400000000001</v>
      </c>
    </row>
    <row r="191" spans="1:13">
      <c r="A191" s="245">
        <v>181</v>
      </c>
      <c r="B191" s="450" t="s">
        <v>743</v>
      </c>
      <c r="C191" s="447">
        <v>165.9</v>
      </c>
      <c r="D191" s="448">
        <v>168.71666666666667</v>
      </c>
      <c r="E191" s="448">
        <v>162.28333333333333</v>
      </c>
      <c r="F191" s="448">
        <v>158.66666666666666</v>
      </c>
      <c r="G191" s="448">
        <v>152.23333333333332</v>
      </c>
      <c r="H191" s="448">
        <v>172.33333333333334</v>
      </c>
      <c r="I191" s="448">
        <v>178.76666666666668</v>
      </c>
      <c r="J191" s="448">
        <v>182.38333333333335</v>
      </c>
      <c r="K191" s="447">
        <v>175.15</v>
      </c>
      <c r="L191" s="447">
        <v>165.1</v>
      </c>
      <c r="M191" s="447">
        <v>8.3251799999999996</v>
      </c>
    </row>
    <row r="192" spans="1:13">
      <c r="A192" s="245">
        <v>182</v>
      </c>
      <c r="B192" s="450" t="s">
        <v>773</v>
      </c>
      <c r="C192" s="447">
        <v>818.45</v>
      </c>
      <c r="D192" s="448">
        <v>829.69999999999993</v>
      </c>
      <c r="E192" s="448">
        <v>802.74999999999989</v>
      </c>
      <c r="F192" s="448">
        <v>787.05</v>
      </c>
      <c r="G192" s="448">
        <v>760.09999999999991</v>
      </c>
      <c r="H192" s="448">
        <v>845.39999999999986</v>
      </c>
      <c r="I192" s="448">
        <v>872.34999999999991</v>
      </c>
      <c r="J192" s="448">
        <v>888.04999999999984</v>
      </c>
      <c r="K192" s="447">
        <v>856.65</v>
      </c>
      <c r="L192" s="447">
        <v>814</v>
      </c>
      <c r="M192" s="447">
        <v>0.78690000000000004</v>
      </c>
    </row>
    <row r="193" spans="1:13">
      <c r="A193" s="245">
        <v>183</v>
      </c>
      <c r="B193" s="450" t="s">
        <v>372</v>
      </c>
      <c r="C193" s="447">
        <v>510.7</v>
      </c>
      <c r="D193" s="448">
        <v>512.9</v>
      </c>
      <c r="E193" s="448">
        <v>507.29999999999995</v>
      </c>
      <c r="F193" s="448">
        <v>503.9</v>
      </c>
      <c r="G193" s="448">
        <v>498.29999999999995</v>
      </c>
      <c r="H193" s="448">
        <v>516.29999999999995</v>
      </c>
      <c r="I193" s="448">
        <v>521.90000000000009</v>
      </c>
      <c r="J193" s="448">
        <v>525.29999999999995</v>
      </c>
      <c r="K193" s="447">
        <v>518.5</v>
      </c>
      <c r="L193" s="447">
        <v>509.5</v>
      </c>
      <c r="M193" s="447">
        <v>5.7686700000000002</v>
      </c>
    </row>
    <row r="194" spans="1:13">
      <c r="A194" s="245">
        <v>184</v>
      </c>
      <c r="B194" s="450" t="s">
        <v>373</v>
      </c>
      <c r="C194" s="447">
        <v>74.55</v>
      </c>
      <c r="D194" s="448">
        <v>75.333333333333329</v>
      </c>
      <c r="E194" s="448">
        <v>72.966666666666654</v>
      </c>
      <c r="F194" s="448">
        <v>71.383333333333326</v>
      </c>
      <c r="G194" s="448">
        <v>69.016666666666652</v>
      </c>
      <c r="H194" s="448">
        <v>76.916666666666657</v>
      </c>
      <c r="I194" s="448">
        <v>79.283333333333331</v>
      </c>
      <c r="J194" s="448">
        <v>80.86666666666666</v>
      </c>
      <c r="K194" s="447">
        <v>77.7</v>
      </c>
      <c r="L194" s="447">
        <v>73.75</v>
      </c>
      <c r="M194" s="447">
        <v>60.097279999999998</v>
      </c>
    </row>
    <row r="195" spans="1:13">
      <c r="A195" s="245">
        <v>185</v>
      </c>
      <c r="B195" s="450" t="s">
        <v>374</v>
      </c>
      <c r="C195" s="447">
        <v>379.75</v>
      </c>
      <c r="D195" s="448">
        <v>384.25</v>
      </c>
      <c r="E195" s="448">
        <v>373.75</v>
      </c>
      <c r="F195" s="448">
        <v>367.75</v>
      </c>
      <c r="G195" s="448">
        <v>357.25</v>
      </c>
      <c r="H195" s="448">
        <v>390.25</v>
      </c>
      <c r="I195" s="448">
        <v>400.75</v>
      </c>
      <c r="J195" s="448">
        <v>406.75</v>
      </c>
      <c r="K195" s="447">
        <v>394.75</v>
      </c>
      <c r="L195" s="447">
        <v>378.25</v>
      </c>
      <c r="M195" s="447">
        <v>6.1700299999999997</v>
      </c>
    </row>
    <row r="196" spans="1:13">
      <c r="A196" s="245">
        <v>186</v>
      </c>
      <c r="B196" s="450" t="s">
        <v>375</v>
      </c>
      <c r="C196" s="447">
        <v>106.1</v>
      </c>
      <c r="D196" s="448">
        <v>106.46666666666665</v>
      </c>
      <c r="E196" s="448">
        <v>103.83333333333331</v>
      </c>
      <c r="F196" s="448">
        <v>101.56666666666666</v>
      </c>
      <c r="G196" s="448">
        <v>98.933333333333323</v>
      </c>
      <c r="H196" s="448">
        <v>108.73333333333331</v>
      </c>
      <c r="I196" s="448">
        <v>111.36666666666666</v>
      </c>
      <c r="J196" s="448">
        <v>113.6333333333333</v>
      </c>
      <c r="K196" s="447">
        <v>109.1</v>
      </c>
      <c r="L196" s="447">
        <v>104.2</v>
      </c>
      <c r="M196" s="447">
        <v>13.48542</v>
      </c>
    </row>
    <row r="197" spans="1:13">
      <c r="A197" s="245">
        <v>187</v>
      </c>
      <c r="B197" s="450" t="s">
        <v>376</v>
      </c>
      <c r="C197" s="447">
        <v>114.25</v>
      </c>
      <c r="D197" s="448">
        <v>115.91666666666667</v>
      </c>
      <c r="E197" s="448">
        <v>111.93333333333334</v>
      </c>
      <c r="F197" s="448">
        <v>109.61666666666666</v>
      </c>
      <c r="G197" s="448">
        <v>105.63333333333333</v>
      </c>
      <c r="H197" s="448">
        <v>118.23333333333335</v>
      </c>
      <c r="I197" s="448">
        <v>122.21666666666667</v>
      </c>
      <c r="J197" s="448">
        <v>124.53333333333336</v>
      </c>
      <c r="K197" s="447">
        <v>119.9</v>
      </c>
      <c r="L197" s="447">
        <v>113.6</v>
      </c>
      <c r="M197" s="447">
        <v>39.560220000000001</v>
      </c>
    </row>
    <row r="198" spans="1:13">
      <c r="A198" s="245">
        <v>188</v>
      </c>
      <c r="B198" s="450" t="s">
        <v>246</v>
      </c>
      <c r="C198" s="447">
        <v>278.55</v>
      </c>
      <c r="D198" s="448">
        <v>281.31666666666666</v>
      </c>
      <c r="E198" s="448">
        <v>274.73333333333335</v>
      </c>
      <c r="F198" s="448">
        <v>270.91666666666669</v>
      </c>
      <c r="G198" s="448">
        <v>264.33333333333337</v>
      </c>
      <c r="H198" s="448">
        <v>285.13333333333333</v>
      </c>
      <c r="I198" s="448">
        <v>291.7166666666667</v>
      </c>
      <c r="J198" s="448">
        <v>295.5333333333333</v>
      </c>
      <c r="K198" s="447">
        <v>287.89999999999998</v>
      </c>
      <c r="L198" s="447">
        <v>277.5</v>
      </c>
      <c r="M198" s="447">
        <v>12.411910000000001</v>
      </c>
    </row>
    <row r="199" spans="1:13">
      <c r="A199" s="245">
        <v>189</v>
      </c>
      <c r="B199" s="450" t="s">
        <v>377</v>
      </c>
      <c r="C199" s="447">
        <v>711.2</v>
      </c>
      <c r="D199" s="448">
        <v>714.35</v>
      </c>
      <c r="E199" s="448">
        <v>698.85</v>
      </c>
      <c r="F199" s="448">
        <v>686.5</v>
      </c>
      <c r="G199" s="448">
        <v>671</v>
      </c>
      <c r="H199" s="448">
        <v>726.7</v>
      </c>
      <c r="I199" s="448">
        <v>742.2</v>
      </c>
      <c r="J199" s="448">
        <v>754.55000000000007</v>
      </c>
      <c r="K199" s="447">
        <v>729.85</v>
      </c>
      <c r="L199" s="447">
        <v>702</v>
      </c>
      <c r="M199" s="447">
        <v>0.50302000000000002</v>
      </c>
    </row>
    <row r="200" spans="1:13">
      <c r="A200" s="245">
        <v>190</v>
      </c>
      <c r="B200" s="450" t="s">
        <v>247</v>
      </c>
      <c r="C200" s="447">
        <v>2172.9499999999998</v>
      </c>
      <c r="D200" s="448">
        <v>2207.1333333333332</v>
      </c>
      <c r="E200" s="448">
        <v>2120.9166666666665</v>
      </c>
      <c r="F200" s="448">
        <v>2068.8833333333332</v>
      </c>
      <c r="G200" s="448">
        <v>1982.6666666666665</v>
      </c>
      <c r="H200" s="448">
        <v>2259.1666666666665</v>
      </c>
      <c r="I200" s="448">
        <v>2345.3833333333337</v>
      </c>
      <c r="J200" s="448">
        <v>2397.4166666666665</v>
      </c>
      <c r="K200" s="447">
        <v>2293.35</v>
      </c>
      <c r="L200" s="447">
        <v>2155.1</v>
      </c>
      <c r="M200" s="447">
        <v>9.0275099999999995</v>
      </c>
    </row>
    <row r="201" spans="1:13">
      <c r="A201" s="245">
        <v>191</v>
      </c>
      <c r="B201" s="450" t="s">
        <v>107</v>
      </c>
      <c r="C201" s="447">
        <v>942.55</v>
      </c>
      <c r="D201" s="448">
        <v>943.23333333333323</v>
      </c>
      <c r="E201" s="448">
        <v>936.71666666666647</v>
      </c>
      <c r="F201" s="448">
        <v>930.88333333333321</v>
      </c>
      <c r="G201" s="448">
        <v>924.36666666666645</v>
      </c>
      <c r="H201" s="448">
        <v>949.06666666666649</v>
      </c>
      <c r="I201" s="448">
        <v>955.58333333333314</v>
      </c>
      <c r="J201" s="448">
        <v>961.41666666666652</v>
      </c>
      <c r="K201" s="447">
        <v>949.75</v>
      </c>
      <c r="L201" s="447">
        <v>937.4</v>
      </c>
      <c r="M201" s="447">
        <v>40.980939999999997</v>
      </c>
    </row>
    <row r="202" spans="1:13">
      <c r="A202" s="245">
        <v>192</v>
      </c>
      <c r="B202" s="450" t="s">
        <v>248</v>
      </c>
      <c r="C202" s="447">
        <v>2969.75</v>
      </c>
      <c r="D202" s="448">
        <v>2938.9</v>
      </c>
      <c r="E202" s="448">
        <v>2895.8500000000004</v>
      </c>
      <c r="F202" s="448">
        <v>2821.9500000000003</v>
      </c>
      <c r="G202" s="448">
        <v>2778.9000000000005</v>
      </c>
      <c r="H202" s="448">
        <v>3012.8</v>
      </c>
      <c r="I202" s="448">
        <v>3055.8500000000004</v>
      </c>
      <c r="J202" s="448">
        <v>3129.75</v>
      </c>
      <c r="K202" s="447">
        <v>2981.95</v>
      </c>
      <c r="L202" s="447">
        <v>2865</v>
      </c>
      <c r="M202" s="447">
        <v>9.3440799999999999</v>
      </c>
    </row>
    <row r="203" spans="1:13">
      <c r="A203" s="245">
        <v>193</v>
      </c>
      <c r="B203" s="450" t="s">
        <v>109</v>
      </c>
      <c r="C203" s="447">
        <v>1503.45</v>
      </c>
      <c r="D203" s="448">
        <v>1498.3999999999999</v>
      </c>
      <c r="E203" s="448">
        <v>1483.7999999999997</v>
      </c>
      <c r="F203" s="448">
        <v>1464.1499999999999</v>
      </c>
      <c r="G203" s="448">
        <v>1449.5499999999997</v>
      </c>
      <c r="H203" s="448">
        <v>1518.0499999999997</v>
      </c>
      <c r="I203" s="448">
        <v>1532.6499999999996</v>
      </c>
      <c r="J203" s="448">
        <v>1552.2999999999997</v>
      </c>
      <c r="K203" s="447">
        <v>1513</v>
      </c>
      <c r="L203" s="447">
        <v>1478.75</v>
      </c>
      <c r="M203" s="447">
        <v>88.750100000000003</v>
      </c>
    </row>
    <row r="204" spans="1:13">
      <c r="A204" s="245">
        <v>194</v>
      </c>
      <c r="B204" s="450" t="s">
        <v>249</v>
      </c>
      <c r="C204" s="447">
        <v>668.95</v>
      </c>
      <c r="D204" s="448">
        <v>668.69999999999993</v>
      </c>
      <c r="E204" s="448">
        <v>662.99999999999989</v>
      </c>
      <c r="F204" s="448">
        <v>657.05</v>
      </c>
      <c r="G204" s="448">
        <v>651.34999999999991</v>
      </c>
      <c r="H204" s="448">
        <v>674.64999999999986</v>
      </c>
      <c r="I204" s="448">
        <v>680.34999999999991</v>
      </c>
      <c r="J204" s="448">
        <v>686.29999999999984</v>
      </c>
      <c r="K204" s="447">
        <v>674.4</v>
      </c>
      <c r="L204" s="447">
        <v>662.75</v>
      </c>
      <c r="M204" s="447">
        <v>30.300730000000001</v>
      </c>
    </row>
    <row r="205" spans="1:13">
      <c r="A205" s="245">
        <v>195</v>
      </c>
      <c r="B205" s="450" t="s">
        <v>382</v>
      </c>
      <c r="C205" s="447">
        <v>45.35</v>
      </c>
      <c r="D205" s="448">
        <v>45.933333333333337</v>
      </c>
      <c r="E205" s="448">
        <v>44.566666666666677</v>
      </c>
      <c r="F205" s="448">
        <v>43.783333333333339</v>
      </c>
      <c r="G205" s="448">
        <v>42.416666666666679</v>
      </c>
      <c r="H205" s="448">
        <v>46.716666666666676</v>
      </c>
      <c r="I205" s="448">
        <v>48.083333333333336</v>
      </c>
      <c r="J205" s="448">
        <v>48.866666666666674</v>
      </c>
      <c r="K205" s="447">
        <v>47.3</v>
      </c>
      <c r="L205" s="447">
        <v>45.15</v>
      </c>
      <c r="M205" s="447">
        <v>146.65764999999999</v>
      </c>
    </row>
    <row r="206" spans="1:13">
      <c r="A206" s="245">
        <v>196</v>
      </c>
      <c r="B206" s="450" t="s">
        <v>378</v>
      </c>
      <c r="C206" s="447">
        <v>25.7</v>
      </c>
      <c r="D206" s="448">
        <v>25.966666666666669</v>
      </c>
      <c r="E206" s="448">
        <v>25.333333333333336</v>
      </c>
      <c r="F206" s="448">
        <v>24.966666666666669</v>
      </c>
      <c r="G206" s="448">
        <v>24.333333333333336</v>
      </c>
      <c r="H206" s="448">
        <v>26.333333333333336</v>
      </c>
      <c r="I206" s="448">
        <v>26.966666666666669</v>
      </c>
      <c r="J206" s="448">
        <v>27.333333333333336</v>
      </c>
      <c r="K206" s="447">
        <v>26.6</v>
      </c>
      <c r="L206" s="447">
        <v>25.6</v>
      </c>
      <c r="M206" s="447">
        <v>85.293419999999998</v>
      </c>
    </row>
    <row r="207" spans="1:13">
      <c r="A207" s="245">
        <v>197</v>
      </c>
      <c r="B207" s="450" t="s">
        <v>379</v>
      </c>
      <c r="C207" s="447">
        <v>857.3</v>
      </c>
      <c r="D207" s="448">
        <v>870.43333333333339</v>
      </c>
      <c r="E207" s="448">
        <v>837.86666666666679</v>
      </c>
      <c r="F207" s="448">
        <v>818.43333333333339</v>
      </c>
      <c r="G207" s="448">
        <v>785.86666666666679</v>
      </c>
      <c r="H207" s="448">
        <v>889.86666666666679</v>
      </c>
      <c r="I207" s="448">
        <v>922.43333333333339</v>
      </c>
      <c r="J207" s="448">
        <v>941.86666666666679</v>
      </c>
      <c r="K207" s="447">
        <v>903</v>
      </c>
      <c r="L207" s="447">
        <v>851</v>
      </c>
      <c r="M207" s="447">
        <v>1.6726399999999999</v>
      </c>
    </row>
    <row r="208" spans="1:13">
      <c r="A208" s="245">
        <v>198</v>
      </c>
      <c r="B208" s="450" t="s">
        <v>105</v>
      </c>
      <c r="C208" s="447">
        <v>1018.1</v>
      </c>
      <c r="D208" s="448">
        <v>1019.9333333333334</v>
      </c>
      <c r="E208" s="448">
        <v>1010.9666666666667</v>
      </c>
      <c r="F208" s="448">
        <v>1003.8333333333333</v>
      </c>
      <c r="G208" s="448">
        <v>994.86666666666656</v>
      </c>
      <c r="H208" s="448">
        <v>1027.0666666666668</v>
      </c>
      <c r="I208" s="448">
        <v>1036.0333333333335</v>
      </c>
      <c r="J208" s="448">
        <v>1043.166666666667</v>
      </c>
      <c r="K208" s="447">
        <v>1028.9000000000001</v>
      </c>
      <c r="L208" s="447">
        <v>1012.8</v>
      </c>
      <c r="M208" s="447">
        <v>9.1691599999999998</v>
      </c>
    </row>
    <row r="209" spans="1:13">
      <c r="A209" s="245">
        <v>199</v>
      </c>
      <c r="B209" s="450" t="s">
        <v>380</v>
      </c>
      <c r="C209" s="447">
        <v>253.3</v>
      </c>
      <c r="D209" s="448">
        <v>251.79999999999998</v>
      </c>
      <c r="E209" s="448">
        <v>249.59999999999997</v>
      </c>
      <c r="F209" s="448">
        <v>245.89999999999998</v>
      </c>
      <c r="G209" s="448">
        <v>243.69999999999996</v>
      </c>
      <c r="H209" s="448">
        <v>255.49999999999997</v>
      </c>
      <c r="I209" s="448">
        <v>257.69999999999993</v>
      </c>
      <c r="J209" s="448">
        <v>261.39999999999998</v>
      </c>
      <c r="K209" s="447">
        <v>254</v>
      </c>
      <c r="L209" s="447">
        <v>248.1</v>
      </c>
      <c r="M209" s="447">
        <v>2.8131900000000001</v>
      </c>
    </row>
    <row r="210" spans="1:13">
      <c r="A210" s="245">
        <v>200</v>
      </c>
      <c r="B210" s="450" t="s">
        <v>381</v>
      </c>
      <c r="C210" s="447">
        <v>330.5</v>
      </c>
      <c r="D210" s="448">
        <v>331.5</v>
      </c>
      <c r="E210" s="448">
        <v>328</v>
      </c>
      <c r="F210" s="448">
        <v>325.5</v>
      </c>
      <c r="G210" s="448">
        <v>322</v>
      </c>
      <c r="H210" s="448">
        <v>334</v>
      </c>
      <c r="I210" s="448">
        <v>337.5</v>
      </c>
      <c r="J210" s="448">
        <v>340</v>
      </c>
      <c r="K210" s="447">
        <v>335</v>
      </c>
      <c r="L210" s="447">
        <v>329</v>
      </c>
      <c r="M210" s="447">
        <v>1.4503699999999999</v>
      </c>
    </row>
    <row r="211" spans="1:13">
      <c r="A211" s="245">
        <v>201</v>
      </c>
      <c r="B211" s="450" t="s">
        <v>110</v>
      </c>
      <c r="C211" s="447">
        <v>2991.55</v>
      </c>
      <c r="D211" s="448">
        <v>2993.8333333333335</v>
      </c>
      <c r="E211" s="448">
        <v>2954.2666666666669</v>
      </c>
      <c r="F211" s="448">
        <v>2916.9833333333336</v>
      </c>
      <c r="G211" s="448">
        <v>2877.416666666667</v>
      </c>
      <c r="H211" s="448">
        <v>3031.1166666666668</v>
      </c>
      <c r="I211" s="448">
        <v>3070.6833333333334</v>
      </c>
      <c r="J211" s="448">
        <v>3107.9666666666667</v>
      </c>
      <c r="K211" s="447">
        <v>3033.4</v>
      </c>
      <c r="L211" s="447">
        <v>2956.55</v>
      </c>
      <c r="M211" s="447">
        <v>10.772460000000001</v>
      </c>
    </row>
    <row r="212" spans="1:13">
      <c r="A212" s="245">
        <v>202</v>
      </c>
      <c r="B212" s="450" t="s">
        <v>383</v>
      </c>
      <c r="C212" s="447">
        <v>51.9</v>
      </c>
      <c r="D212" s="448">
        <v>52.883333333333333</v>
      </c>
      <c r="E212" s="448">
        <v>50.616666666666667</v>
      </c>
      <c r="F212" s="448">
        <v>49.333333333333336</v>
      </c>
      <c r="G212" s="448">
        <v>47.06666666666667</v>
      </c>
      <c r="H212" s="448">
        <v>54.166666666666664</v>
      </c>
      <c r="I212" s="448">
        <v>56.43333333333333</v>
      </c>
      <c r="J212" s="448">
        <v>57.716666666666661</v>
      </c>
      <c r="K212" s="447">
        <v>55.15</v>
      </c>
      <c r="L212" s="447">
        <v>51.6</v>
      </c>
      <c r="M212" s="447">
        <v>101.44349</v>
      </c>
    </row>
    <row r="213" spans="1:13">
      <c r="A213" s="245">
        <v>203</v>
      </c>
      <c r="B213" s="450" t="s">
        <v>112</v>
      </c>
      <c r="C213" s="447">
        <v>387.75</v>
      </c>
      <c r="D213" s="448">
        <v>390.4666666666667</v>
      </c>
      <c r="E213" s="448">
        <v>382.08333333333337</v>
      </c>
      <c r="F213" s="448">
        <v>376.41666666666669</v>
      </c>
      <c r="G213" s="448">
        <v>368.03333333333336</v>
      </c>
      <c r="H213" s="448">
        <v>396.13333333333338</v>
      </c>
      <c r="I213" s="448">
        <v>404.51666666666671</v>
      </c>
      <c r="J213" s="448">
        <v>410.18333333333339</v>
      </c>
      <c r="K213" s="447">
        <v>398.85</v>
      </c>
      <c r="L213" s="447">
        <v>384.8</v>
      </c>
      <c r="M213" s="447">
        <v>148.62168</v>
      </c>
    </row>
    <row r="214" spans="1:13">
      <c r="A214" s="245">
        <v>204</v>
      </c>
      <c r="B214" s="450" t="s">
        <v>384</v>
      </c>
      <c r="C214" s="447">
        <v>1029.7</v>
      </c>
      <c r="D214" s="448">
        <v>1031.7</v>
      </c>
      <c r="E214" s="448">
        <v>1023.4000000000001</v>
      </c>
      <c r="F214" s="448">
        <v>1017.1000000000001</v>
      </c>
      <c r="G214" s="448">
        <v>1008.8000000000002</v>
      </c>
      <c r="H214" s="448">
        <v>1038</v>
      </c>
      <c r="I214" s="448">
        <v>1046.2999999999997</v>
      </c>
      <c r="J214" s="448">
        <v>1052.5999999999999</v>
      </c>
      <c r="K214" s="447">
        <v>1040</v>
      </c>
      <c r="L214" s="447">
        <v>1025.4000000000001</v>
      </c>
      <c r="M214" s="447">
        <v>0.96543000000000001</v>
      </c>
    </row>
    <row r="215" spans="1:13">
      <c r="A215" s="245">
        <v>205</v>
      </c>
      <c r="B215" s="450" t="s">
        <v>385</v>
      </c>
      <c r="C215" s="447">
        <v>174.05</v>
      </c>
      <c r="D215" s="448">
        <v>176.78333333333333</v>
      </c>
      <c r="E215" s="448">
        <v>169.56666666666666</v>
      </c>
      <c r="F215" s="448">
        <v>165.08333333333334</v>
      </c>
      <c r="G215" s="448">
        <v>157.86666666666667</v>
      </c>
      <c r="H215" s="448">
        <v>181.26666666666665</v>
      </c>
      <c r="I215" s="448">
        <v>188.48333333333329</v>
      </c>
      <c r="J215" s="448">
        <v>192.96666666666664</v>
      </c>
      <c r="K215" s="447">
        <v>184</v>
      </c>
      <c r="L215" s="447">
        <v>172.3</v>
      </c>
      <c r="M215" s="447">
        <v>143.88713000000001</v>
      </c>
    </row>
    <row r="216" spans="1:13">
      <c r="A216" s="245">
        <v>206</v>
      </c>
      <c r="B216" s="450" t="s">
        <v>113</v>
      </c>
      <c r="C216" s="447">
        <v>280.64999999999998</v>
      </c>
      <c r="D216" s="448">
        <v>281.48333333333335</v>
      </c>
      <c r="E216" s="448">
        <v>278.4666666666667</v>
      </c>
      <c r="F216" s="448">
        <v>276.28333333333336</v>
      </c>
      <c r="G216" s="448">
        <v>273.26666666666671</v>
      </c>
      <c r="H216" s="448">
        <v>283.66666666666669</v>
      </c>
      <c r="I216" s="448">
        <v>286.68333333333334</v>
      </c>
      <c r="J216" s="448">
        <v>288.86666666666667</v>
      </c>
      <c r="K216" s="447">
        <v>284.5</v>
      </c>
      <c r="L216" s="447">
        <v>279.3</v>
      </c>
      <c r="M216" s="447">
        <v>31.658180000000002</v>
      </c>
    </row>
    <row r="217" spans="1:13">
      <c r="A217" s="245">
        <v>207</v>
      </c>
      <c r="B217" s="450" t="s">
        <v>114</v>
      </c>
      <c r="C217" s="447">
        <v>2321.6999999999998</v>
      </c>
      <c r="D217" s="448">
        <v>2330.35</v>
      </c>
      <c r="E217" s="448">
        <v>2310.6999999999998</v>
      </c>
      <c r="F217" s="448">
        <v>2299.6999999999998</v>
      </c>
      <c r="G217" s="448">
        <v>2280.0499999999997</v>
      </c>
      <c r="H217" s="448">
        <v>2341.35</v>
      </c>
      <c r="I217" s="448">
        <v>2361.0000000000005</v>
      </c>
      <c r="J217" s="448">
        <v>2372</v>
      </c>
      <c r="K217" s="447">
        <v>2350</v>
      </c>
      <c r="L217" s="447">
        <v>2319.35</v>
      </c>
      <c r="M217" s="447">
        <v>12.15325</v>
      </c>
    </row>
    <row r="218" spans="1:13">
      <c r="A218" s="245">
        <v>208</v>
      </c>
      <c r="B218" s="450" t="s">
        <v>250</v>
      </c>
      <c r="C218" s="447">
        <v>326.64999999999998</v>
      </c>
      <c r="D218" s="448">
        <v>329.21666666666664</v>
      </c>
      <c r="E218" s="448">
        <v>323.43333333333328</v>
      </c>
      <c r="F218" s="448">
        <v>320.21666666666664</v>
      </c>
      <c r="G218" s="448">
        <v>314.43333333333328</v>
      </c>
      <c r="H218" s="448">
        <v>332.43333333333328</v>
      </c>
      <c r="I218" s="448">
        <v>338.2166666666667</v>
      </c>
      <c r="J218" s="448">
        <v>341.43333333333328</v>
      </c>
      <c r="K218" s="447">
        <v>335</v>
      </c>
      <c r="L218" s="447">
        <v>326</v>
      </c>
      <c r="M218" s="447">
        <v>16.73508</v>
      </c>
    </row>
    <row r="219" spans="1:13">
      <c r="A219" s="245">
        <v>209</v>
      </c>
      <c r="B219" s="450" t="s">
        <v>386</v>
      </c>
      <c r="C219" s="447">
        <v>42917.85</v>
      </c>
      <c r="D219" s="448">
        <v>43172.616666666669</v>
      </c>
      <c r="E219" s="448">
        <v>42545.233333333337</v>
      </c>
      <c r="F219" s="448">
        <v>42172.616666666669</v>
      </c>
      <c r="G219" s="448">
        <v>41545.233333333337</v>
      </c>
      <c r="H219" s="448">
        <v>43545.233333333337</v>
      </c>
      <c r="I219" s="448">
        <v>44172.616666666669</v>
      </c>
      <c r="J219" s="448">
        <v>44545.233333333337</v>
      </c>
      <c r="K219" s="447">
        <v>43800</v>
      </c>
      <c r="L219" s="447">
        <v>42800</v>
      </c>
      <c r="M219" s="447">
        <v>3.5729999999999998E-2</v>
      </c>
    </row>
    <row r="220" spans="1:13">
      <c r="A220" s="245">
        <v>210</v>
      </c>
      <c r="B220" s="450" t="s">
        <v>251</v>
      </c>
      <c r="C220" s="447">
        <v>47.45</v>
      </c>
      <c r="D220" s="448">
        <v>47.916666666666664</v>
      </c>
      <c r="E220" s="448">
        <v>46.833333333333329</v>
      </c>
      <c r="F220" s="448">
        <v>46.216666666666661</v>
      </c>
      <c r="G220" s="448">
        <v>45.133333333333326</v>
      </c>
      <c r="H220" s="448">
        <v>48.533333333333331</v>
      </c>
      <c r="I220" s="448">
        <v>49.61666666666666</v>
      </c>
      <c r="J220" s="448">
        <v>50.233333333333334</v>
      </c>
      <c r="K220" s="447">
        <v>49</v>
      </c>
      <c r="L220" s="447">
        <v>47.3</v>
      </c>
      <c r="M220" s="447">
        <v>18.583259999999999</v>
      </c>
    </row>
    <row r="221" spans="1:13">
      <c r="A221" s="245">
        <v>211</v>
      </c>
      <c r="B221" s="450" t="s">
        <v>108</v>
      </c>
      <c r="C221" s="447">
        <v>2541.35</v>
      </c>
      <c r="D221" s="448">
        <v>2534.0666666666666</v>
      </c>
      <c r="E221" s="448">
        <v>2518.2833333333333</v>
      </c>
      <c r="F221" s="448">
        <v>2495.2166666666667</v>
      </c>
      <c r="G221" s="448">
        <v>2479.4333333333334</v>
      </c>
      <c r="H221" s="448">
        <v>2557.1333333333332</v>
      </c>
      <c r="I221" s="448">
        <v>2572.9166666666661</v>
      </c>
      <c r="J221" s="448">
        <v>2595.9833333333331</v>
      </c>
      <c r="K221" s="447">
        <v>2549.85</v>
      </c>
      <c r="L221" s="447">
        <v>2511</v>
      </c>
      <c r="M221" s="447">
        <v>25.480319999999999</v>
      </c>
    </row>
    <row r="222" spans="1:13">
      <c r="A222" s="245">
        <v>212</v>
      </c>
      <c r="B222" s="450" t="s">
        <v>832</v>
      </c>
      <c r="C222" s="447">
        <v>275</v>
      </c>
      <c r="D222" s="448">
        <v>276.98333333333335</v>
      </c>
      <c r="E222" s="448">
        <v>270.56666666666672</v>
      </c>
      <c r="F222" s="448">
        <v>266.13333333333338</v>
      </c>
      <c r="G222" s="448">
        <v>259.71666666666675</v>
      </c>
      <c r="H222" s="448">
        <v>281.41666666666669</v>
      </c>
      <c r="I222" s="448">
        <v>287.83333333333331</v>
      </c>
      <c r="J222" s="448">
        <v>292.26666666666665</v>
      </c>
      <c r="K222" s="447">
        <v>283.39999999999998</v>
      </c>
      <c r="L222" s="447">
        <v>272.55</v>
      </c>
      <c r="M222" s="447">
        <v>0.79962999999999995</v>
      </c>
    </row>
    <row r="223" spans="1:13">
      <c r="A223" s="245">
        <v>213</v>
      </c>
      <c r="B223" s="450" t="s">
        <v>116</v>
      </c>
      <c r="C223" s="447">
        <v>643.04999999999995</v>
      </c>
      <c r="D223" s="448">
        <v>647.43333333333328</v>
      </c>
      <c r="E223" s="448">
        <v>634.86666666666656</v>
      </c>
      <c r="F223" s="448">
        <v>626.68333333333328</v>
      </c>
      <c r="G223" s="448">
        <v>614.11666666666656</v>
      </c>
      <c r="H223" s="448">
        <v>655.61666666666656</v>
      </c>
      <c r="I223" s="448">
        <v>668.18333333333339</v>
      </c>
      <c r="J223" s="448">
        <v>676.36666666666656</v>
      </c>
      <c r="K223" s="447">
        <v>660</v>
      </c>
      <c r="L223" s="447">
        <v>639.25</v>
      </c>
      <c r="M223" s="447">
        <v>141.91445999999999</v>
      </c>
    </row>
    <row r="224" spans="1:13">
      <c r="A224" s="245">
        <v>214</v>
      </c>
      <c r="B224" s="450" t="s">
        <v>252</v>
      </c>
      <c r="C224" s="447">
        <v>1484.05</v>
      </c>
      <c r="D224" s="448">
        <v>1503.9833333333336</v>
      </c>
      <c r="E224" s="448">
        <v>1440.9666666666672</v>
      </c>
      <c r="F224" s="448">
        <v>1397.8833333333337</v>
      </c>
      <c r="G224" s="448">
        <v>1334.8666666666672</v>
      </c>
      <c r="H224" s="448">
        <v>1547.0666666666671</v>
      </c>
      <c r="I224" s="448">
        <v>1610.0833333333335</v>
      </c>
      <c r="J224" s="448">
        <v>1653.166666666667</v>
      </c>
      <c r="K224" s="447">
        <v>1567</v>
      </c>
      <c r="L224" s="447">
        <v>1460.9</v>
      </c>
      <c r="M224" s="447">
        <v>20.927320000000002</v>
      </c>
    </row>
    <row r="225" spans="1:13">
      <c r="A225" s="245">
        <v>215</v>
      </c>
      <c r="B225" s="450" t="s">
        <v>117</v>
      </c>
      <c r="C225" s="447">
        <v>546.70000000000005</v>
      </c>
      <c r="D225" s="448">
        <v>542.25</v>
      </c>
      <c r="E225" s="448">
        <v>534.95000000000005</v>
      </c>
      <c r="F225" s="448">
        <v>523.20000000000005</v>
      </c>
      <c r="G225" s="448">
        <v>515.90000000000009</v>
      </c>
      <c r="H225" s="448">
        <v>554</v>
      </c>
      <c r="I225" s="448">
        <v>561.29999999999995</v>
      </c>
      <c r="J225" s="448">
        <v>573.04999999999995</v>
      </c>
      <c r="K225" s="447">
        <v>549.54999999999995</v>
      </c>
      <c r="L225" s="447">
        <v>530.5</v>
      </c>
      <c r="M225" s="447">
        <v>29.506150000000002</v>
      </c>
    </row>
    <row r="226" spans="1:13">
      <c r="A226" s="245">
        <v>216</v>
      </c>
      <c r="B226" s="450" t="s">
        <v>387</v>
      </c>
      <c r="C226" s="447">
        <v>592</v>
      </c>
      <c r="D226" s="448">
        <v>594.33333333333337</v>
      </c>
      <c r="E226" s="448">
        <v>577.66666666666674</v>
      </c>
      <c r="F226" s="448">
        <v>563.33333333333337</v>
      </c>
      <c r="G226" s="448">
        <v>546.66666666666674</v>
      </c>
      <c r="H226" s="448">
        <v>608.66666666666674</v>
      </c>
      <c r="I226" s="448">
        <v>625.33333333333348</v>
      </c>
      <c r="J226" s="448">
        <v>639.66666666666674</v>
      </c>
      <c r="K226" s="447">
        <v>611</v>
      </c>
      <c r="L226" s="447">
        <v>580</v>
      </c>
      <c r="M226" s="447">
        <v>11.81668</v>
      </c>
    </row>
    <row r="227" spans="1:13">
      <c r="A227" s="245">
        <v>217</v>
      </c>
      <c r="B227" s="450" t="s">
        <v>388</v>
      </c>
      <c r="C227" s="447">
        <v>3159.15</v>
      </c>
      <c r="D227" s="448">
        <v>3169.1833333333329</v>
      </c>
      <c r="E227" s="448">
        <v>3123.9666666666658</v>
      </c>
      <c r="F227" s="448">
        <v>3088.7833333333328</v>
      </c>
      <c r="G227" s="448">
        <v>3043.5666666666657</v>
      </c>
      <c r="H227" s="448">
        <v>3204.3666666666659</v>
      </c>
      <c r="I227" s="448">
        <v>3249.583333333333</v>
      </c>
      <c r="J227" s="448">
        <v>3284.766666666666</v>
      </c>
      <c r="K227" s="447">
        <v>3214.4</v>
      </c>
      <c r="L227" s="447">
        <v>3134</v>
      </c>
      <c r="M227" s="447">
        <v>7.7030000000000001E-2</v>
      </c>
    </row>
    <row r="228" spans="1:13">
      <c r="A228" s="245">
        <v>218</v>
      </c>
      <c r="B228" s="450" t="s">
        <v>253</v>
      </c>
      <c r="C228" s="447">
        <v>38.450000000000003</v>
      </c>
      <c r="D228" s="448">
        <v>38.699999999999996</v>
      </c>
      <c r="E228" s="448">
        <v>38.099999999999994</v>
      </c>
      <c r="F228" s="448">
        <v>37.75</v>
      </c>
      <c r="G228" s="448">
        <v>37.15</v>
      </c>
      <c r="H228" s="448">
        <v>39.04999999999999</v>
      </c>
      <c r="I228" s="448">
        <v>39.65</v>
      </c>
      <c r="J228" s="448">
        <v>39.999999999999986</v>
      </c>
      <c r="K228" s="447">
        <v>39.299999999999997</v>
      </c>
      <c r="L228" s="447">
        <v>38.35</v>
      </c>
      <c r="M228" s="447">
        <v>109.08729</v>
      </c>
    </row>
    <row r="229" spans="1:13">
      <c r="A229" s="245">
        <v>219</v>
      </c>
      <c r="B229" s="450" t="s">
        <v>119</v>
      </c>
      <c r="C229" s="447">
        <v>59.15</v>
      </c>
      <c r="D229" s="448">
        <v>58.866666666666674</v>
      </c>
      <c r="E229" s="448">
        <v>58.233333333333348</v>
      </c>
      <c r="F229" s="448">
        <v>57.316666666666677</v>
      </c>
      <c r="G229" s="448">
        <v>56.683333333333351</v>
      </c>
      <c r="H229" s="448">
        <v>59.783333333333346</v>
      </c>
      <c r="I229" s="448">
        <v>60.416666666666671</v>
      </c>
      <c r="J229" s="448">
        <v>61.333333333333343</v>
      </c>
      <c r="K229" s="447">
        <v>59.5</v>
      </c>
      <c r="L229" s="447">
        <v>57.95</v>
      </c>
      <c r="M229" s="447">
        <v>527.46655999999996</v>
      </c>
    </row>
    <row r="230" spans="1:13">
      <c r="A230" s="245">
        <v>220</v>
      </c>
      <c r="B230" s="450" t="s">
        <v>389</v>
      </c>
      <c r="C230" s="447">
        <v>56.65</v>
      </c>
      <c r="D230" s="448">
        <v>57.116666666666667</v>
      </c>
      <c r="E230" s="448">
        <v>55.533333333333331</v>
      </c>
      <c r="F230" s="448">
        <v>54.416666666666664</v>
      </c>
      <c r="G230" s="448">
        <v>52.833333333333329</v>
      </c>
      <c r="H230" s="448">
        <v>58.233333333333334</v>
      </c>
      <c r="I230" s="448">
        <v>59.816666666666663</v>
      </c>
      <c r="J230" s="448">
        <v>60.933333333333337</v>
      </c>
      <c r="K230" s="447">
        <v>58.7</v>
      </c>
      <c r="L230" s="447">
        <v>56</v>
      </c>
      <c r="M230" s="447">
        <v>67.75667</v>
      </c>
    </row>
    <row r="231" spans="1:13">
      <c r="A231" s="245">
        <v>221</v>
      </c>
      <c r="B231" s="450" t="s">
        <v>390</v>
      </c>
      <c r="C231" s="447">
        <v>1071.05</v>
      </c>
      <c r="D231" s="448">
        <v>1072.0333333333333</v>
      </c>
      <c r="E231" s="448">
        <v>1054.0166666666667</v>
      </c>
      <c r="F231" s="448">
        <v>1036.9833333333333</v>
      </c>
      <c r="G231" s="448">
        <v>1018.9666666666667</v>
      </c>
      <c r="H231" s="448">
        <v>1089.0666666666666</v>
      </c>
      <c r="I231" s="448">
        <v>1107.083333333333</v>
      </c>
      <c r="J231" s="448">
        <v>1124.1166666666666</v>
      </c>
      <c r="K231" s="447">
        <v>1090.05</v>
      </c>
      <c r="L231" s="447">
        <v>1055</v>
      </c>
      <c r="M231" s="447">
        <v>0.43858999999999998</v>
      </c>
    </row>
    <row r="232" spans="1:13">
      <c r="A232" s="245">
        <v>222</v>
      </c>
      <c r="B232" s="450" t="s">
        <v>391</v>
      </c>
      <c r="C232" s="447">
        <v>254.75</v>
      </c>
      <c r="D232" s="448">
        <v>255.83333333333334</v>
      </c>
      <c r="E232" s="448">
        <v>251.91666666666669</v>
      </c>
      <c r="F232" s="448">
        <v>249.08333333333334</v>
      </c>
      <c r="G232" s="448">
        <v>245.16666666666669</v>
      </c>
      <c r="H232" s="448">
        <v>258.66666666666669</v>
      </c>
      <c r="I232" s="448">
        <v>262.58333333333337</v>
      </c>
      <c r="J232" s="448">
        <v>265.41666666666669</v>
      </c>
      <c r="K232" s="447">
        <v>259.75</v>
      </c>
      <c r="L232" s="447">
        <v>253</v>
      </c>
      <c r="M232" s="447">
        <v>0.88427</v>
      </c>
    </row>
    <row r="233" spans="1:13">
      <c r="A233" s="245">
        <v>223</v>
      </c>
      <c r="B233" s="450" t="s">
        <v>746</v>
      </c>
      <c r="C233" s="447">
        <v>1184.8499999999999</v>
      </c>
      <c r="D233" s="448">
        <v>1188.8166666666666</v>
      </c>
      <c r="E233" s="448">
        <v>1169.9833333333331</v>
      </c>
      <c r="F233" s="448">
        <v>1155.1166666666666</v>
      </c>
      <c r="G233" s="448">
        <v>1136.2833333333331</v>
      </c>
      <c r="H233" s="448">
        <v>1203.6833333333332</v>
      </c>
      <c r="I233" s="448">
        <v>1222.5166666666667</v>
      </c>
      <c r="J233" s="448">
        <v>1237.3833333333332</v>
      </c>
      <c r="K233" s="447">
        <v>1207.6500000000001</v>
      </c>
      <c r="L233" s="447">
        <v>1173.95</v>
      </c>
      <c r="M233" s="447">
        <v>1.2141</v>
      </c>
    </row>
    <row r="234" spans="1:13">
      <c r="A234" s="245">
        <v>224</v>
      </c>
      <c r="B234" s="450" t="s">
        <v>750</v>
      </c>
      <c r="C234" s="447">
        <v>667</v>
      </c>
      <c r="D234" s="448">
        <v>672.06666666666672</v>
      </c>
      <c r="E234" s="448">
        <v>656.43333333333339</v>
      </c>
      <c r="F234" s="448">
        <v>645.86666666666667</v>
      </c>
      <c r="G234" s="448">
        <v>630.23333333333335</v>
      </c>
      <c r="H234" s="448">
        <v>682.63333333333344</v>
      </c>
      <c r="I234" s="448">
        <v>698.26666666666688</v>
      </c>
      <c r="J234" s="448">
        <v>708.83333333333348</v>
      </c>
      <c r="K234" s="447">
        <v>687.7</v>
      </c>
      <c r="L234" s="447">
        <v>661.5</v>
      </c>
      <c r="M234" s="447">
        <v>14.29091</v>
      </c>
    </row>
    <row r="235" spans="1:13">
      <c r="A235" s="245">
        <v>225</v>
      </c>
      <c r="B235" s="450" t="s">
        <v>392</v>
      </c>
      <c r="C235" s="447">
        <v>106.25</v>
      </c>
      <c r="D235" s="448">
        <v>106.98333333333333</v>
      </c>
      <c r="E235" s="448">
        <v>105.11666666666667</v>
      </c>
      <c r="F235" s="448">
        <v>103.98333333333333</v>
      </c>
      <c r="G235" s="448">
        <v>102.11666666666667</v>
      </c>
      <c r="H235" s="448">
        <v>108.11666666666667</v>
      </c>
      <c r="I235" s="448">
        <v>109.98333333333332</v>
      </c>
      <c r="J235" s="448">
        <v>111.11666666666667</v>
      </c>
      <c r="K235" s="447">
        <v>108.85</v>
      </c>
      <c r="L235" s="447">
        <v>105.85</v>
      </c>
      <c r="M235" s="447">
        <v>14.29659</v>
      </c>
    </row>
    <row r="236" spans="1:13">
      <c r="A236" s="245">
        <v>226</v>
      </c>
      <c r="B236" s="450" t="s">
        <v>393</v>
      </c>
      <c r="C236" s="447">
        <v>48.25</v>
      </c>
      <c r="D236" s="448">
        <v>48.449999999999996</v>
      </c>
      <c r="E236" s="448">
        <v>47.899999999999991</v>
      </c>
      <c r="F236" s="448">
        <v>47.55</v>
      </c>
      <c r="G236" s="448">
        <v>46.999999999999993</v>
      </c>
      <c r="H236" s="448">
        <v>48.79999999999999</v>
      </c>
      <c r="I236" s="448">
        <v>49.349999999999987</v>
      </c>
      <c r="J236" s="448">
        <v>49.699999999999989</v>
      </c>
      <c r="K236" s="447">
        <v>49</v>
      </c>
      <c r="L236" s="447">
        <v>48.1</v>
      </c>
      <c r="M236" s="447">
        <v>26.785900000000002</v>
      </c>
    </row>
    <row r="237" spans="1:13">
      <c r="A237" s="245">
        <v>227</v>
      </c>
      <c r="B237" s="450" t="s">
        <v>126</v>
      </c>
      <c r="C237" s="447">
        <v>212.9</v>
      </c>
      <c r="D237" s="448">
        <v>212.65</v>
      </c>
      <c r="E237" s="448">
        <v>211.8</v>
      </c>
      <c r="F237" s="448">
        <v>210.70000000000002</v>
      </c>
      <c r="G237" s="448">
        <v>209.85000000000002</v>
      </c>
      <c r="H237" s="448">
        <v>213.75</v>
      </c>
      <c r="I237" s="448">
        <v>214.59999999999997</v>
      </c>
      <c r="J237" s="448">
        <v>215.7</v>
      </c>
      <c r="K237" s="447">
        <v>213.5</v>
      </c>
      <c r="L237" s="447">
        <v>211.55</v>
      </c>
      <c r="M237" s="447">
        <v>255.97550000000001</v>
      </c>
    </row>
    <row r="238" spans="1:13">
      <c r="A238" s="245">
        <v>228</v>
      </c>
      <c r="B238" s="450" t="s">
        <v>395</v>
      </c>
      <c r="C238" s="447">
        <v>122.35</v>
      </c>
      <c r="D238" s="448">
        <v>122.36666666666666</v>
      </c>
      <c r="E238" s="448">
        <v>120.18333333333332</v>
      </c>
      <c r="F238" s="448">
        <v>118.01666666666667</v>
      </c>
      <c r="G238" s="448">
        <v>115.83333333333333</v>
      </c>
      <c r="H238" s="448">
        <v>124.53333333333332</v>
      </c>
      <c r="I238" s="448">
        <v>126.71666666666665</v>
      </c>
      <c r="J238" s="448">
        <v>128.88333333333333</v>
      </c>
      <c r="K238" s="447">
        <v>124.55</v>
      </c>
      <c r="L238" s="447">
        <v>120.2</v>
      </c>
      <c r="M238" s="447">
        <v>13.05536</v>
      </c>
    </row>
    <row r="239" spans="1:13">
      <c r="A239" s="245">
        <v>229</v>
      </c>
      <c r="B239" s="450" t="s">
        <v>396</v>
      </c>
      <c r="C239" s="447">
        <v>181.95</v>
      </c>
      <c r="D239" s="448">
        <v>183.73333333333332</v>
      </c>
      <c r="E239" s="448">
        <v>178.86666666666665</v>
      </c>
      <c r="F239" s="448">
        <v>175.78333333333333</v>
      </c>
      <c r="G239" s="448">
        <v>170.91666666666666</v>
      </c>
      <c r="H239" s="448">
        <v>186.81666666666663</v>
      </c>
      <c r="I239" s="448">
        <v>191.68333333333331</v>
      </c>
      <c r="J239" s="448">
        <v>194.76666666666662</v>
      </c>
      <c r="K239" s="447">
        <v>188.6</v>
      </c>
      <c r="L239" s="447">
        <v>180.65</v>
      </c>
      <c r="M239" s="447">
        <v>36.326929999999997</v>
      </c>
    </row>
    <row r="240" spans="1:13">
      <c r="A240" s="245">
        <v>230</v>
      </c>
      <c r="B240" s="450" t="s">
        <v>115</v>
      </c>
      <c r="C240" s="447">
        <v>223.55</v>
      </c>
      <c r="D240" s="448">
        <v>223.68333333333337</v>
      </c>
      <c r="E240" s="448">
        <v>217.46666666666673</v>
      </c>
      <c r="F240" s="448">
        <v>211.38333333333335</v>
      </c>
      <c r="G240" s="448">
        <v>205.16666666666671</v>
      </c>
      <c r="H240" s="448">
        <v>229.76666666666674</v>
      </c>
      <c r="I240" s="448">
        <v>235.98333333333338</v>
      </c>
      <c r="J240" s="448">
        <v>242.06666666666675</v>
      </c>
      <c r="K240" s="447">
        <v>229.9</v>
      </c>
      <c r="L240" s="447">
        <v>217.6</v>
      </c>
      <c r="M240" s="447">
        <v>214.60042999999999</v>
      </c>
    </row>
    <row r="241" spans="1:13">
      <c r="A241" s="245">
        <v>231</v>
      </c>
      <c r="B241" s="450" t="s">
        <v>397</v>
      </c>
      <c r="C241" s="447">
        <v>97.9</v>
      </c>
      <c r="D241" s="448">
        <v>99.183333333333337</v>
      </c>
      <c r="E241" s="448">
        <v>95.866666666666674</v>
      </c>
      <c r="F241" s="448">
        <v>93.833333333333343</v>
      </c>
      <c r="G241" s="448">
        <v>90.51666666666668</v>
      </c>
      <c r="H241" s="448">
        <v>101.21666666666667</v>
      </c>
      <c r="I241" s="448">
        <v>104.53333333333333</v>
      </c>
      <c r="J241" s="448">
        <v>106.56666666666666</v>
      </c>
      <c r="K241" s="447">
        <v>102.5</v>
      </c>
      <c r="L241" s="447">
        <v>97.15</v>
      </c>
      <c r="M241" s="447">
        <v>106.86555</v>
      </c>
    </row>
    <row r="242" spans="1:13">
      <c r="A242" s="245">
        <v>232</v>
      </c>
      <c r="B242" s="450" t="s">
        <v>747</v>
      </c>
      <c r="C242" s="447">
        <v>7435.55</v>
      </c>
      <c r="D242" s="448">
        <v>7475.0333333333328</v>
      </c>
      <c r="E242" s="448">
        <v>7351.5166666666655</v>
      </c>
      <c r="F242" s="448">
        <v>7267.4833333333327</v>
      </c>
      <c r="G242" s="448">
        <v>7143.9666666666653</v>
      </c>
      <c r="H242" s="448">
        <v>7559.0666666666657</v>
      </c>
      <c r="I242" s="448">
        <v>7682.5833333333321</v>
      </c>
      <c r="J242" s="448">
        <v>7766.6166666666659</v>
      </c>
      <c r="K242" s="447">
        <v>7598.55</v>
      </c>
      <c r="L242" s="447">
        <v>7391</v>
      </c>
      <c r="M242" s="447">
        <v>0.82294999999999996</v>
      </c>
    </row>
    <row r="243" spans="1:13">
      <c r="A243" s="245">
        <v>233</v>
      </c>
      <c r="B243" s="450" t="s">
        <v>254</v>
      </c>
      <c r="C243" s="447">
        <v>142.55000000000001</v>
      </c>
      <c r="D243" s="448">
        <v>144.25</v>
      </c>
      <c r="E243" s="448">
        <v>139.5</v>
      </c>
      <c r="F243" s="448">
        <v>136.44999999999999</v>
      </c>
      <c r="G243" s="448">
        <v>131.69999999999999</v>
      </c>
      <c r="H243" s="448">
        <v>147.30000000000001</v>
      </c>
      <c r="I243" s="448">
        <v>152.05000000000001</v>
      </c>
      <c r="J243" s="448">
        <v>155.10000000000002</v>
      </c>
      <c r="K243" s="447">
        <v>149</v>
      </c>
      <c r="L243" s="447">
        <v>141.19999999999999</v>
      </c>
      <c r="M243" s="447">
        <v>71.646389999999997</v>
      </c>
    </row>
    <row r="244" spans="1:13">
      <c r="A244" s="245">
        <v>234</v>
      </c>
      <c r="B244" s="450" t="s">
        <v>398</v>
      </c>
      <c r="C244" s="447">
        <v>361.25</v>
      </c>
      <c r="D244" s="448">
        <v>359.76666666666671</v>
      </c>
      <c r="E244" s="448">
        <v>355.83333333333343</v>
      </c>
      <c r="F244" s="448">
        <v>350.41666666666674</v>
      </c>
      <c r="G244" s="448">
        <v>346.48333333333346</v>
      </c>
      <c r="H244" s="448">
        <v>365.18333333333339</v>
      </c>
      <c r="I244" s="448">
        <v>369.11666666666667</v>
      </c>
      <c r="J244" s="448">
        <v>374.53333333333336</v>
      </c>
      <c r="K244" s="447">
        <v>363.7</v>
      </c>
      <c r="L244" s="447">
        <v>354.35</v>
      </c>
      <c r="M244" s="447">
        <v>33.425420000000003</v>
      </c>
    </row>
    <row r="245" spans="1:13">
      <c r="A245" s="245">
        <v>235</v>
      </c>
      <c r="B245" s="450" t="s">
        <v>255</v>
      </c>
      <c r="C245" s="447">
        <v>133.19999999999999</v>
      </c>
      <c r="D245" s="448">
        <v>133.41666666666666</v>
      </c>
      <c r="E245" s="448">
        <v>131.2833333333333</v>
      </c>
      <c r="F245" s="448">
        <v>129.36666666666665</v>
      </c>
      <c r="G245" s="448">
        <v>127.23333333333329</v>
      </c>
      <c r="H245" s="448">
        <v>135.33333333333331</v>
      </c>
      <c r="I245" s="448">
        <v>137.4666666666667</v>
      </c>
      <c r="J245" s="448">
        <v>139.38333333333333</v>
      </c>
      <c r="K245" s="447">
        <v>135.55000000000001</v>
      </c>
      <c r="L245" s="447">
        <v>131.5</v>
      </c>
      <c r="M245" s="447">
        <v>26.21752</v>
      </c>
    </row>
    <row r="246" spans="1:13">
      <c r="A246" s="245">
        <v>236</v>
      </c>
      <c r="B246" s="450" t="s">
        <v>125</v>
      </c>
      <c r="C246" s="447">
        <v>109.85</v>
      </c>
      <c r="D246" s="448">
        <v>110.10000000000001</v>
      </c>
      <c r="E246" s="448">
        <v>108.20000000000002</v>
      </c>
      <c r="F246" s="448">
        <v>106.55000000000001</v>
      </c>
      <c r="G246" s="448">
        <v>104.65000000000002</v>
      </c>
      <c r="H246" s="448">
        <v>111.75000000000001</v>
      </c>
      <c r="I246" s="448">
        <v>113.65000000000002</v>
      </c>
      <c r="J246" s="448">
        <v>115.30000000000001</v>
      </c>
      <c r="K246" s="447">
        <v>112</v>
      </c>
      <c r="L246" s="447">
        <v>108.45</v>
      </c>
      <c r="M246" s="447">
        <v>302.46118000000001</v>
      </c>
    </row>
    <row r="247" spans="1:13">
      <c r="A247" s="245">
        <v>237</v>
      </c>
      <c r="B247" s="450" t="s">
        <v>399</v>
      </c>
      <c r="C247" s="447">
        <v>16.850000000000001</v>
      </c>
      <c r="D247" s="448">
        <v>16.933333333333334</v>
      </c>
      <c r="E247" s="448">
        <v>16.716666666666669</v>
      </c>
      <c r="F247" s="448">
        <v>16.583333333333336</v>
      </c>
      <c r="G247" s="448">
        <v>16.366666666666671</v>
      </c>
      <c r="H247" s="448">
        <v>17.066666666666666</v>
      </c>
      <c r="I247" s="448">
        <v>17.283333333333328</v>
      </c>
      <c r="J247" s="448">
        <v>17.416666666666664</v>
      </c>
      <c r="K247" s="447">
        <v>17.149999999999999</v>
      </c>
      <c r="L247" s="447">
        <v>16.8</v>
      </c>
      <c r="M247" s="447">
        <v>62.367570000000001</v>
      </c>
    </row>
    <row r="248" spans="1:13">
      <c r="A248" s="245">
        <v>238</v>
      </c>
      <c r="B248" s="450" t="s">
        <v>772</v>
      </c>
      <c r="C248" s="447">
        <v>1896.25</v>
      </c>
      <c r="D248" s="448">
        <v>1904.4833333333333</v>
      </c>
      <c r="E248" s="448">
        <v>1880.6166666666668</v>
      </c>
      <c r="F248" s="448">
        <v>1864.9833333333333</v>
      </c>
      <c r="G248" s="448">
        <v>1841.1166666666668</v>
      </c>
      <c r="H248" s="448">
        <v>1920.1166666666668</v>
      </c>
      <c r="I248" s="448">
        <v>1943.9833333333331</v>
      </c>
      <c r="J248" s="448">
        <v>1959.6166666666668</v>
      </c>
      <c r="K248" s="447">
        <v>1928.35</v>
      </c>
      <c r="L248" s="447">
        <v>1888.85</v>
      </c>
      <c r="M248" s="447">
        <v>6.7127699999999999</v>
      </c>
    </row>
    <row r="249" spans="1:13">
      <c r="A249" s="245">
        <v>239</v>
      </c>
      <c r="B249" s="450" t="s">
        <v>748</v>
      </c>
      <c r="C249" s="447">
        <v>394.85</v>
      </c>
      <c r="D249" s="448">
        <v>402.15000000000003</v>
      </c>
      <c r="E249" s="448">
        <v>378.80000000000007</v>
      </c>
      <c r="F249" s="448">
        <v>362.75000000000006</v>
      </c>
      <c r="G249" s="448">
        <v>339.40000000000009</v>
      </c>
      <c r="H249" s="448">
        <v>418.20000000000005</v>
      </c>
      <c r="I249" s="448">
        <v>441.55000000000007</v>
      </c>
      <c r="J249" s="448">
        <v>457.6</v>
      </c>
      <c r="K249" s="447">
        <v>425.5</v>
      </c>
      <c r="L249" s="447">
        <v>386.1</v>
      </c>
      <c r="M249" s="447">
        <v>31.245830000000002</v>
      </c>
    </row>
    <row r="250" spans="1:13">
      <c r="A250" s="245">
        <v>240</v>
      </c>
      <c r="B250" s="450" t="s">
        <v>120</v>
      </c>
      <c r="C250" s="447">
        <v>513.65</v>
      </c>
      <c r="D250" s="448">
        <v>516.83333333333337</v>
      </c>
      <c r="E250" s="448">
        <v>509.81666666666672</v>
      </c>
      <c r="F250" s="448">
        <v>505.98333333333335</v>
      </c>
      <c r="G250" s="448">
        <v>498.9666666666667</v>
      </c>
      <c r="H250" s="448">
        <v>520.66666666666674</v>
      </c>
      <c r="I250" s="448">
        <v>527.68333333333339</v>
      </c>
      <c r="J250" s="448">
        <v>531.51666666666677</v>
      </c>
      <c r="K250" s="447">
        <v>523.85</v>
      </c>
      <c r="L250" s="447">
        <v>513</v>
      </c>
      <c r="M250" s="447">
        <v>17.405619999999999</v>
      </c>
    </row>
    <row r="251" spans="1:13">
      <c r="A251" s="245">
        <v>241</v>
      </c>
      <c r="B251" s="450" t="s">
        <v>824</v>
      </c>
      <c r="C251" s="447">
        <v>241.9</v>
      </c>
      <c r="D251" s="448">
        <v>242.73333333333335</v>
      </c>
      <c r="E251" s="448">
        <v>240.26666666666671</v>
      </c>
      <c r="F251" s="448">
        <v>238.63333333333335</v>
      </c>
      <c r="G251" s="448">
        <v>236.16666666666671</v>
      </c>
      <c r="H251" s="448">
        <v>244.3666666666667</v>
      </c>
      <c r="I251" s="448">
        <v>246.83333333333334</v>
      </c>
      <c r="J251" s="448">
        <v>248.4666666666667</v>
      </c>
      <c r="K251" s="447">
        <v>245.2</v>
      </c>
      <c r="L251" s="447">
        <v>241.1</v>
      </c>
      <c r="M251" s="447">
        <v>15.004989999999999</v>
      </c>
    </row>
    <row r="252" spans="1:13">
      <c r="A252" s="245">
        <v>242</v>
      </c>
      <c r="B252" s="450" t="s">
        <v>122</v>
      </c>
      <c r="C252" s="447">
        <v>1019.35</v>
      </c>
      <c r="D252" s="448">
        <v>1015.9499999999999</v>
      </c>
      <c r="E252" s="448">
        <v>1006.3999999999999</v>
      </c>
      <c r="F252" s="448">
        <v>993.44999999999993</v>
      </c>
      <c r="G252" s="448">
        <v>983.89999999999986</v>
      </c>
      <c r="H252" s="448">
        <v>1028.8999999999999</v>
      </c>
      <c r="I252" s="448">
        <v>1038.4499999999998</v>
      </c>
      <c r="J252" s="448">
        <v>1051.3999999999999</v>
      </c>
      <c r="K252" s="447">
        <v>1025.5</v>
      </c>
      <c r="L252" s="447">
        <v>1003</v>
      </c>
      <c r="M252" s="447">
        <v>53.88785</v>
      </c>
    </row>
    <row r="253" spans="1:13">
      <c r="A253" s="245">
        <v>243</v>
      </c>
      <c r="B253" s="450" t="s">
        <v>256</v>
      </c>
      <c r="C253" s="447">
        <v>4461.75</v>
      </c>
      <c r="D253" s="448">
        <v>4487.5</v>
      </c>
      <c r="E253" s="448">
        <v>4425.25</v>
      </c>
      <c r="F253" s="448">
        <v>4388.75</v>
      </c>
      <c r="G253" s="448">
        <v>4326.5</v>
      </c>
      <c r="H253" s="448">
        <v>4524</v>
      </c>
      <c r="I253" s="448">
        <v>4586.25</v>
      </c>
      <c r="J253" s="448">
        <v>4622.75</v>
      </c>
      <c r="K253" s="447">
        <v>4549.75</v>
      </c>
      <c r="L253" s="447">
        <v>4451</v>
      </c>
      <c r="M253" s="447">
        <v>4.9406600000000003</v>
      </c>
    </row>
    <row r="254" spans="1:13">
      <c r="A254" s="245">
        <v>244</v>
      </c>
      <c r="B254" s="450" t="s">
        <v>124</v>
      </c>
      <c r="C254" s="447">
        <v>1405.05</v>
      </c>
      <c r="D254" s="448">
        <v>1405.05</v>
      </c>
      <c r="E254" s="448">
        <v>1396.1</v>
      </c>
      <c r="F254" s="448">
        <v>1387.1499999999999</v>
      </c>
      <c r="G254" s="448">
        <v>1378.1999999999998</v>
      </c>
      <c r="H254" s="448">
        <v>1414</v>
      </c>
      <c r="I254" s="448">
        <v>1422.9500000000003</v>
      </c>
      <c r="J254" s="448">
        <v>1431.9</v>
      </c>
      <c r="K254" s="447">
        <v>1414</v>
      </c>
      <c r="L254" s="447">
        <v>1396.1</v>
      </c>
      <c r="M254" s="447">
        <v>42.613120000000002</v>
      </c>
    </row>
    <row r="255" spans="1:13">
      <c r="A255" s="245">
        <v>245</v>
      </c>
      <c r="B255" s="450" t="s">
        <v>749</v>
      </c>
      <c r="C255" s="447">
        <v>950.7</v>
      </c>
      <c r="D255" s="448">
        <v>960.69999999999993</v>
      </c>
      <c r="E255" s="448">
        <v>929.99999999999989</v>
      </c>
      <c r="F255" s="448">
        <v>909.3</v>
      </c>
      <c r="G255" s="448">
        <v>878.59999999999991</v>
      </c>
      <c r="H255" s="448">
        <v>981.39999999999986</v>
      </c>
      <c r="I255" s="448">
        <v>1012.0999999999999</v>
      </c>
      <c r="J255" s="448">
        <v>1032.7999999999997</v>
      </c>
      <c r="K255" s="447">
        <v>991.4</v>
      </c>
      <c r="L255" s="447">
        <v>940</v>
      </c>
      <c r="M255" s="447">
        <v>0.70133999999999996</v>
      </c>
    </row>
    <row r="256" spans="1:13">
      <c r="A256" s="245">
        <v>246</v>
      </c>
      <c r="B256" s="450" t="s">
        <v>400</v>
      </c>
      <c r="C256" s="447">
        <v>311.3</v>
      </c>
      <c r="D256" s="448">
        <v>312.23333333333329</v>
      </c>
      <c r="E256" s="448">
        <v>307.46666666666658</v>
      </c>
      <c r="F256" s="448">
        <v>303.63333333333327</v>
      </c>
      <c r="G256" s="448">
        <v>298.86666666666656</v>
      </c>
      <c r="H256" s="448">
        <v>316.06666666666661</v>
      </c>
      <c r="I256" s="448">
        <v>320.83333333333337</v>
      </c>
      <c r="J256" s="448">
        <v>324.66666666666663</v>
      </c>
      <c r="K256" s="447">
        <v>317</v>
      </c>
      <c r="L256" s="447">
        <v>308.39999999999998</v>
      </c>
      <c r="M256" s="447">
        <v>3.2498300000000002</v>
      </c>
    </row>
    <row r="257" spans="1:13">
      <c r="A257" s="245">
        <v>247</v>
      </c>
      <c r="B257" s="450" t="s">
        <v>121</v>
      </c>
      <c r="C257" s="447">
        <v>1776.1</v>
      </c>
      <c r="D257" s="448">
        <v>1763.6833333333334</v>
      </c>
      <c r="E257" s="448">
        <v>1732.4666666666667</v>
      </c>
      <c r="F257" s="448">
        <v>1688.8333333333333</v>
      </c>
      <c r="G257" s="448">
        <v>1657.6166666666666</v>
      </c>
      <c r="H257" s="448">
        <v>1807.3166666666668</v>
      </c>
      <c r="I257" s="448">
        <v>1838.5333333333335</v>
      </c>
      <c r="J257" s="448">
        <v>1882.166666666667</v>
      </c>
      <c r="K257" s="447">
        <v>1794.9</v>
      </c>
      <c r="L257" s="447">
        <v>1720.05</v>
      </c>
      <c r="M257" s="447">
        <v>10.13747</v>
      </c>
    </row>
    <row r="258" spans="1:13">
      <c r="A258" s="245">
        <v>248</v>
      </c>
      <c r="B258" s="450" t="s">
        <v>257</v>
      </c>
      <c r="C258" s="447">
        <v>2027.3</v>
      </c>
      <c r="D258" s="448">
        <v>2103.1333333333332</v>
      </c>
      <c r="E258" s="448">
        <v>1920.2666666666664</v>
      </c>
      <c r="F258" s="448">
        <v>1813.2333333333331</v>
      </c>
      <c r="G258" s="448">
        <v>1630.3666666666663</v>
      </c>
      <c r="H258" s="448">
        <v>2210.1666666666665</v>
      </c>
      <c r="I258" s="448">
        <v>2393.0333333333333</v>
      </c>
      <c r="J258" s="448">
        <v>2500.0666666666666</v>
      </c>
      <c r="K258" s="447">
        <v>2286</v>
      </c>
      <c r="L258" s="447">
        <v>1996.1</v>
      </c>
      <c r="M258" s="447">
        <v>16.61646</v>
      </c>
    </row>
    <row r="259" spans="1:13">
      <c r="A259" s="245">
        <v>249</v>
      </c>
      <c r="B259" s="450" t="s">
        <v>401</v>
      </c>
      <c r="C259" s="447">
        <v>1430.85</v>
      </c>
      <c r="D259" s="448">
        <v>1438.95</v>
      </c>
      <c r="E259" s="448">
        <v>1418.9</v>
      </c>
      <c r="F259" s="448">
        <v>1406.95</v>
      </c>
      <c r="G259" s="448">
        <v>1386.9</v>
      </c>
      <c r="H259" s="448">
        <v>1450.9</v>
      </c>
      <c r="I259" s="448">
        <v>1470.9499999999998</v>
      </c>
      <c r="J259" s="448">
        <v>1482.9</v>
      </c>
      <c r="K259" s="447">
        <v>1459</v>
      </c>
      <c r="L259" s="447">
        <v>1427</v>
      </c>
      <c r="M259" s="447">
        <v>0.87458999999999998</v>
      </c>
    </row>
    <row r="260" spans="1:13">
      <c r="A260" s="245">
        <v>250</v>
      </c>
      <c r="B260" s="450" t="s">
        <v>402</v>
      </c>
      <c r="C260" s="447">
        <v>2808.2</v>
      </c>
      <c r="D260" s="448">
        <v>2809.7833333333328</v>
      </c>
      <c r="E260" s="448">
        <v>2784.4666666666658</v>
      </c>
      <c r="F260" s="448">
        <v>2760.7333333333331</v>
      </c>
      <c r="G260" s="448">
        <v>2735.4166666666661</v>
      </c>
      <c r="H260" s="448">
        <v>2833.5166666666655</v>
      </c>
      <c r="I260" s="448">
        <v>2858.833333333333</v>
      </c>
      <c r="J260" s="448">
        <v>2882.5666666666652</v>
      </c>
      <c r="K260" s="447">
        <v>2835.1</v>
      </c>
      <c r="L260" s="447">
        <v>2786.05</v>
      </c>
      <c r="M260" s="447">
        <v>0.20283999999999999</v>
      </c>
    </row>
    <row r="261" spans="1:13">
      <c r="A261" s="245">
        <v>251</v>
      </c>
      <c r="B261" s="450" t="s">
        <v>403</v>
      </c>
      <c r="C261" s="447">
        <v>537.65</v>
      </c>
      <c r="D261" s="448">
        <v>543.9666666666667</v>
      </c>
      <c r="E261" s="448">
        <v>524.03333333333342</v>
      </c>
      <c r="F261" s="448">
        <v>510.41666666666674</v>
      </c>
      <c r="G261" s="448">
        <v>490.48333333333346</v>
      </c>
      <c r="H261" s="448">
        <v>557.58333333333337</v>
      </c>
      <c r="I261" s="448">
        <v>577.51666666666677</v>
      </c>
      <c r="J261" s="448">
        <v>591.13333333333333</v>
      </c>
      <c r="K261" s="447">
        <v>563.9</v>
      </c>
      <c r="L261" s="447">
        <v>530.35</v>
      </c>
      <c r="M261" s="447">
        <v>10.71458</v>
      </c>
    </row>
    <row r="262" spans="1:13">
      <c r="A262" s="245">
        <v>252</v>
      </c>
      <c r="B262" s="450" t="s">
        <v>404</v>
      </c>
      <c r="C262" s="447">
        <v>151.94999999999999</v>
      </c>
      <c r="D262" s="448">
        <v>152.75</v>
      </c>
      <c r="E262" s="448">
        <v>150.25</v>
      </c>
      <c r="F262" s="448">
        <v>148.55000000000001</v>
      </c>
      <c r="G262" s="448">
        <v>146.05000000000001</v>
      </c>
      <c r="H262" s="448">
        <v>154.44999999999999</v>
      </c>
      <c r="I262" s="448">
        <v>156.94999999999999</v>
      </c>
      <c r="J262" s="448">
        <v>158.64999999999998</v>
      </c>
      <c r="K262" s="447">
        <v>155.25</v>
      </c>
      <c r="L262" s="447">
        <v>151.05000000000001</v>
      </c>
      <c r="M262" s="447">
        <v>7.92117</v>
      </c>
    </row>
    <row r="263" spans="1:13">
      <c r="A263" s="245">
        <v>253</v>
      </c>
      <c r="B263" s="450" t="s">
        <v>405</v>
      </c>
      <c r="C263" s="447">
        <v>127</v>
      </c>
      <c r="D263" s="448">
        <v>127.96666666666665</v>
      </c>
      <c r="E263" s="448">
        <v>125.2833333333333</v>
      </c>
      <c r="F263" s="448">
        <v>123.56666666666665</v>
      </c>
      <c r="G263" s="448">
        <v>120.8833333333333</v>
      </c>
      <c r="H263" s="448">
        <v>129.68333333333331</v>
      </c>
      <c r="I263" s="448">
        <v>132.36666666666667</v>
      </c>
      <c r="J263" s="448">
        <v>134.08333333333331</v>
      </c>
      <c r="K263" s="447">
        <v>130.65</v>
      </c>
      <c r="L263" s="447">
        <v>126.25</v>
      </c>
      <c r="M263" s="447">
        <v>15.605880000000001</v>
      </c>
    </row>
    <row r="264" spans="1:13">
      <c r="A264" s="245">
        <v>254</v>
      </c>
      <c r="B264" s="450" t="s">
        <v>406</v>
      </c>
      <c r="C264" s="447">
        <v>87.95</v>
      </c>
      <c r="D264" s="448">
        <v>88.75</v>
      </c>
      <c r="E264" s="448">
        <v>86.75</v>
      </c>
      <c r="F264" s="448">
        <v>85.55</v>
      </c>
      <c r="G264" s="448">
        <v>83.55</v>
      </c>
      <c r="H264" s="448">
        <v>89.95</v>
      </c>
      <c r="I264" s="448">
        <v>91.95</v>
      </c>
      <c r="J264" s="448">
        <v>93.15</v>
      </c>
      <c r="K264" s="447">
        <v>90.75</v>
      </c>
      <c r="L264" s="447">
        <v>87.55</v>
      </c>
      <c r="M264" s="447">
        <v>66.759720000000002</v>
      </c>
    </row>
    <row r="265" spans="1:13">
      <c r="A265" s="245">
        <v>255</v>
      </c>
      <c r="B265" s="450" t="s">
        <v>258</v>
      </c>
      <c r="C265" s="447">
        <v>116.15</v>
      </c>
      <c r="D265" s="448">
        <v>116.63333333333333</v>
      </c>
      <c r="E265" s="448">
        <v>114.76666666666665</v>
      </c>
      <c r="F265" s="448">
        <v>113.38333333333333</v>
      </c>
      <c r="G265" s="448">
        <v>111.51666666666665</v>
      </c>
      <c r="H265" s="448">
        <v>118.01666666666665</v>
      </c>
      <c r="I265" s="448">
        <v>119.88333333333333</v>
      </c>
      <c r="J265" s="448">
        <v>121.26666666666665</v>
      </c>
      <c r="K265" s="447">
        <v>118.5</v>
      </c>
      <c r="L265" s="447">
        <v>115.25</v>
      </c>
      <c r="M265" s="447">
        <v>36.522799999999997</v>
      </c>
    </row>
    <row r="266" spans="1:13">
      <c r="A266" s="245">
        <v>256</v>
      </c>
      <c r="B266" s="450" t="s">
        <v>128</v>
      </c>
      <c r="C266" s="447">
        <v>689.8</v>
      </c>
      <c r="D266" s="448">
        <v>694.93333333333339</v>
      </c>
      <c r="E266" s="448">
        <v>681.06666666666683</v>
      </c>
      <c r="F266" s="448">
        <v>672.33333333333348</v>
      </c>
      <c r="G266" s="448">
        <v>658.46666666666692</v>
      </c>
      <c r="H266" s="448">
        <v>703.66666666666674</v>
      </c>
      <c r="I266" s="448">
        <v>717.5333333333333</v>
      </c>
      <c r="J266" s="448">
        <v>726.26666666666665</v>
      </c>
      <c r="K266" s="447">
        <v>708.8</v>
      </c>
      <c r="L266" s="447">
        <v>686.2</v>
      </c>
      <c r="M266" s="447">
        <v>126.9859</v>
      </c>
    </row>
    <row r="267" spans="1:13">
      <c r="A267" s="245">
        <v>257</v>
      </c>
      <c r="B267" s="450" t="s">
        <v>751</v>
      </c>
      <c r="C267" s="447">
        <v>109.5</v>
      </c>
      <c r="D267" s="448">
        <v>111.5</v>
      </c>
      <c r="E267" s="448">
        <v>106</v>
      </c>
      <c r="F267" s="448">
        <v>102.5</v>
      </c>
      <c r="G267" s="448">
        <v>97</v>
      </c>
      <c r="H267" s="448">
        <v>115</v>
      </c>
      <c r="I267" s="448">
        <v>120.5</v>
      </c>
      <c r="J267" s="448">
        <v>124</v>
      </c>
      <c r="K267" s="447">
        <v>117</v>
      </c>
      <c r="L267" s="447">
        <v>108</v>
      </c>
      <c r="M267" s="447">
        <v>10.841340000000001</v>
      </c>
    </row>
    <row r="268" spans="1:13">
      <c r="A268" s="245">
        <v>258</v>
      </c>
      <c r="B268" s="450" t="s">
        <v>407</v>
      </c>
      <c r="C268" s="447">
        <v>57.45</v>
      </c>
      <c r="D268" s="448">
        <v>57.85</v>
      </c>
      <c r="E268" s="448">
        <v>56.7</v>
      </c>
      <c r="F268" s="448">
        <v>55.95</v>
      </c>
      <c r="G268" s="448">
        <v>54.800000000000004</v>
      </c>
      <c r="H268" s="448">
        <v>58.6</v>
      </c>
      <c r="I268" s="448">
        <v>59.749999999999993</v>
      </c>
      <c r="J268" s="448">
        <v>60.5</v>
      </c>
      <c r="K268" s="447">
        <v>59</v>
      </c>
      <c r="L268" s="447">
        <v>57.1</v>
      </c>
      <c r="M268" s="447">
        <v>2.8849100000000001</v>
      </c>
    </row>
    <row r="269" spans="1:13">
      <c r="A269" s="245">
        <v>259</v>
      </c>
      <c r="B269" s="450" t="s">
        <v>408</v>
      </c>
      <c r="C269" s="447">
        <v>111.45</v>
      </c>
      <c r="D269" s="448">
        <v>112.45</v>
      </c>
      <c r="E269" s="448">
        <v>109.2</v>
      </c>
      <c r="F269" s="448">
        <v>106.95</v>
      </c>
      <c r="G269" s="448">
        <v>103.7</v>
      </c>
      <c r="H269" s="448">
        <v>114.7</v>
      </c>
      <c r="I269" s="448">
        <v>117.95</v>
      </c>
      <c r="J269" s="448">
        <v>120.2</v>
      </c>
      <c r="K269" s="447">
        <v>115.7</v>
      </c>
      <c r="L269" s="447">
        <v>110.2</v>
      </c>
      <c r="M269" s="447">
        <v>58.77478</v>
      </c>
    </row>
    <row r="270" spans="1:13">
      <c r="A270" s="245">
        <v>260</v>
      </c>
      <c r="B270" s="450" t="s">
        <v>409</v>
      </c>
      <c r="C270" s="447">
        <v>28.75</v>
      </c>
      <c r="D270" s="448">
        <v>29.016666666666666</v>
      </c>
      <c r="E270" s="448">
        <v>28.283333333333331</v>
      </c>
      <c r="F270" s="448">
        <v>27.816666666666666</v>
      </c>
      <c r="G270" s="448">
        <v>27.083333333333332</v>
      </c>
      <c r="H270" s="448">
        <v>29.483333333333331</v>
      </c>
      <c r="I270" s="448">
        <v>30.216666666666665</v>
      </c>
      <c r="J270" s="448">
        <v>30.68333333333333</v>
      </c>
      <c r="K270" s="447">
        <v>29.75</v>
      </c>
      <c r="L270" s="447">
        <v>28.55</v>
      </c>
      <c r="M270" s="447">
        <v>33.937669999999997</v>
      </c>
    </row>
    <row r="271" spans="1:13">
      <c r="A271" s="245">
        <v>261</v>
      </c>
      <c r="B271" s="450" t="s">
        <v>410</v>
      </c>
      <c r="C271" s="447">
        <v>83</v>
      </c>
      <c r="D271" s="448">
        <v>83.683333333333337</v>
      </c>
      <c r="E271" s="448">
        <v>81.466666666666669</v>
      </c>
      <c r="F271" s="448">
        <v>79.933333333333337</v>
      </c>
      <c r="G271" s="448">
        <v>77.716666666666669</v>
      </c>
      <c r="H271" s="448">
        <v>85.216666666666669</v>
      </c>
      <c r="I271" s="448">
        <v>87.433333333333337</v>
      </c>
      <c r="J271" s="448">
        <v>88.966666666666669</v>
      </c>
      <c r="K271" s="447">
        <v>85.9</v>
      </c>
      <c r="L271" s="447">
        <v>82.15</v>
      </c>
      <c r="M271" s="447">
        <v>36.38588</v>
      </c>
    </row>
    <row r="272" spans="1:13">
      <c r="A272" s="245">
        <v>262</v>
      </c>
      <c r="B272" s="450" t="s">
        <v>411</v>
      </c>
      <c r="C272" s="447">
        <v>99.4</v>
      </c>
      <c r="D272" s="448">
        <v>99.183333333333337</v>
      </c>
      <c r="E272" s="448">
        <v>95.366666666666674</v>
      </c>
      <c r="F272" s="448">
        <v>91.333333333333343</v>
      </c>
      <c r="G272" s="448">
        <v>87.51666666666668</v>
      </c>
      <c r="H272" s="448">
        <v>103.21666666666667</v>
      </c>
      <c r="I272" s="448">
        <v>107.03333333333333</v>
      </c>
      <c r="J272" s="448">
        <v>111.06666666666666</v>
      </c>
      <c r="K272" s="447">
        <v>103</v>
      </c>
      <c r="L272" s="447">
        <v>95.15</v>
      </c>
      <c r="M272" s="447">
        <v>130.71401</v>
      </c>
    </row>
    <row r="273" spans="1:13">
      <c r="A273" s="245">
        <v>263</v>
      </c>
      <c r="B273" s="450" t="s">
        <v>412</v>
      </c>
      <c r="C273" s="447">
        <v>176.05</v>
      </c>
      <c r="D273" s="448">
        <v>178.16666666666666</v>
      </c>
      <c r="E273" s="448">
        <v>173.63333333333333</v>
      </c>
      <c r="F273" s="448">
        <v>171.21666666666667</v>
      </c>
      <c r="G273" s="448">
        <v>166.68333333333334</v>
      </c>
      <c r="H273" s="448">
        <v>180.58333333333331</v>
      </c>
      <c r="I273" s="448">
        <v>185.11666666666667</v>
      </c>
      <c r="J273" s="448">
        <v>187.5333333333333</v>
      </c>
      <c r="K273" s="447">
        <v>182.7</v>
      </c>
      <c r="L273" s="447">
        <v>175.75</v>
      </c>
      <c r="M273" s="447">
        <v>5.8499100000000004</v>
      </c>
    </row>
    <row r="274" spans="1:13">
      <c r="A274" s="245">
        <v>264</v>
      </c>
      <c r="B274" s="450" t="s">
        <v>413</v>
      </c>
      <c r="C274" s="447">
        <v>92.55</v>
      </c>
      <c r="D274" s="448">
        <v>93.733333333333348</v>
      </c>
      <c r="E274" s="448">
        <v>90.466666666666697</v>
      </c>
      <c r="F274" s="448">
        <v>88.383333333333354</v>
      </c>
      <c r="G274" s="448">
        <v>85.116666666666703</v>
      </c>
      <c r="H274" s="448">
        <v>95.816666666666691</v>
      </c>
      <c r="I274" s="448">
        <v>99.083333333333343</v>
      </c>
      <c r="J274" s="448">
        <v>101.16666666666669</v>
      </c>
      <c r="K274" s="447">
        <v>97</v>
      </c>
      <c r="L274" s="447">
        <v>91.65</v>
      </c>
      <c r="M274" s="447">
        <v>29.99239</v>
      </c>
    </row>
    <row r="275" spans="1:13">
      <c r="A275" s="245">
        <v>265</v>
      </c>
      <c r="B275" s="450" t="s">
        <v>127</v>
      </c>
      <c r="C275" s="447">
        <v>396.1</v>
      </c>
      <c r="D275" s="448">
        <v>400.64999999999992</v>
      </c>
      <c r="E275" s="448">
        <v>388.84999999999985</v>
      </c>
      <c r="F275" s="448">
        <v>381.59999999999991</v>
      </c>
      <c r="G275" s="448">
        <v>369.79999999999984</v>
      </c>
      <c r="H275" s="448">
        <v>407.89999999999986</v>
      </c>
      <c r="I275" s="448">
        <v>419.69999999999993</v>
      </c>
      <c r="J275" s="448">
        <v>426.94999999999987</v>
      </c>
      <c r="K275" s="447">
        <v>412.45</v>
      </c>
      <c r="L275" s="447">
        <v>393.4</v>
      </c>
      <c r="M275" s="447">
        <v>143.41709</v>
      </c>
    </row>
    <row r="276" spans="1:13">
      <c r="A276" s="245">
        <v>266</v>
      </c>
      <c r="B276" s="450" t="s">
        <v>414</v>
      </c>
      <c r="C276" s="447">
        <v>2248.35</v>
      </c>
      <c r="D276" s="448">
        <v>2259.6333333333332</v>
      </c>
      <c r="E276" s="448">
        <v>2228.7166666666662</v>
      </c>
      <c r="F276" s="448">
        <v>2209.083333333333</v>
      </c>
      <c r="G276" s="448">
        <v>2178.1666666666661</v>
      </c>
      <c r="H276" s="448">
        <v>2279.2666666666664</v>
      </c>
      <c r="I276" s="448">
        <v>2310.1833333333334</v>
      </c>
      <c r="J276" s="448">
        <v>2329.8166666666666</v>
      </c>
      <c r="K276" s="447">
        <v>2290.5500000000002</v>
      </c>
      <c r="L276" s="447">
        <v>2240</v>
      </c>
      <c r="M276" s="447">
        <v>0.23863999999999999</v>
      </c>
    </row>
    <row r="277" spans="1:13">
      <c r="A277" s="245">
        <v>267</v>
      </c>
      <c r="B277" s="450" t="s">
        <v>129</v>
      </c>
      <c r="C277" s="447">
        <v>3120.6</v>
      </c>
      <c r="D277" s="448">
        <v>3124.1166666666663</v>
      </c>
      <c r="E277" s="448">
        <v>3088.7833333333328</v>
      </c>
      <c r="F277" s="448">
        <v>3056.9666666666667</v>
      </c>
      <c r="G277" s="448">
        <v>3021.6333333333332</v>
      </c>
      <c r="H277" s="448">
        <v>3155.9333333333325</v>
      </c>
      <c r="I277" s="448">
        <v>3191.2666666666655</v>
      </c>
      <c r="J277" s="448">
        <v>3223.0833333333321</v>
      </c>
      <c r="K277" s="447">
        <v>3159.45</v>
      </c>
      <c r="L277" s="447">
        <v>3092.3</v>
      </c>
      <c r="M277" s="447">
        <v>3.86469</v>
      </c>
    </row>
    <row r="278" spans="1:13">
      <c r="A278" s="245">
        <v>268</v>
      </c>
      <c r="B278" s="450" t="s">
        <v>130</v>
      </c>
      <c r="C278" s="447">
        <v>922.05</v>
      </c>
      <c r="D278" s="448">
        <v>908.08333333333337</v>
      </c>
      <c r="E278" s="448">
        <v>874.61666666666679</v>
      </c>
      <c r="F278" s="448">
        <v>827.18333333333339</v>
      </c>
      <c r="G278" s="448">
        <v>793.71666666666681</v>
      </c>
      <c r="H278" s="448">
        <v>955.51666666666677</v>
      </c>
      <c r="I278" s="448">
        <v>988.98333333333323</v>
      </c>
      <c r="J278" s="448">
        <v>1036.4166666666667</v>
      </c>
      <c r="K278" s="447">
        <v>941.55</v>
      </c>
      <c r="L278" s="447">
        <v>860.65</v>
      </c>
      <c r="M278" s="447">
        <v>114.81699999999999</v>
      </c>
    </row>
    <row r="279" spans="1:13">
      <c r="A279" s="245">
        <v>269</v>
      </c>
      <c r="B279" s="450" t="s">
        <v>415</v>
      </c>
      <c r="C279" s="447">
        <v>158.30000000000001</v>
      </c>
      <c r="D279" s="448">
        <v>158.26666666666668</v>
      </c>
      <c r="E279" s="448">
        <v>157.03333333333336</v>
      </c>
      <c r="F279" s="448">
        <v>155.76666666666668</v>
      </c>
      <c r="G279" s="448">
        <v>154.53333333333336</v>
      </c>
      <c r="H279" s="448">
        <v>159.53333333333336</v>
      </c>
      <c r="I279" s="448">
        <v>160.76666666666665</v>
      </c>
      <c r="J279" s="448">
        <v>162.03333333333336</v>
      </c>
      <c r="K279" s="447">
        <v>159.5</v>
      </c>
      <c r="L279" s="447">
        <v>157</v>
      </c>
      <c r="M279" s="447">
        <v>11.745570000000001</v>
      </c>
    </row>
    <row r="280" spans="1:13">
      <c r="A280" s="245">
        <v>270</v>
      </c>
      <c r="B280" s="450" t="s">
        <v>417</v>
      </c>
      <c r="C280" s="447">
        <v>623.1</v>
      </c>
      <c r="D280" s="448">
        <v>627.86666666666667</v>
      </c>
      <c r="E280" s="448">
        <v>610.23333333333335</v>
      </c>
      <c r="F280" s="448">
        <v>597.36666666666667</v>
      </c>
      <c r="G280" s="448">
        <v>579.73333333333335</v>
      </c>
      <c r="H280" s="448">
        <v>640.73333333333335</v>
      </c>
      <c r="I280" s="448">
        <v>658.36666666666679</v>
      </c>
      <c r="J280" s="448">
        <v>671.23333333333335</v>
      </c>
      <c r="K280" s="447">
        <v>645.5</v>
      </c>
      <c r="L280" s="447">
        <v>615</v>
      </c>
      <c r="M280" s="447">
        <v>4.3054199999999998</v>
      </c>
    </row>
    <row r="281" spans="1:13">
      <c r="A281" s="245">
        <v>271</v>
      </c>
      <c r="B281" s="450" t="s">
        <v>418</v>
      </c>
      <c r="C281" s="447">
        <v>217.05</v>
      </c>
      <c r="D281" s="448">
        <v>218.85</v>
      </c>
      <c r="E281" s="448">
        <v>214.7</v>
      </c>
      <c r="F281" s="448">
        <v>212.35</v>
      </c>
      <c r="G281" s="448">
        <v>208.2</v>
      </c>
      <c r="H281" s="448">
        <v>221.2</v>
      </c>
      <c r="I281" s="448">
        <v>225.35000000000002</v>
      </c>
      <c r="J281" s="448">
        <v>227.7</v>
      </c>
      <c r="K281" s="447">
        <v>223</v>
      </c>
      <c r="L281" s="447">
        <v>216.5</v>
      </c>
      <c r="M281" s="447">
        <v>5.8134300000000003</v>
      </c>
    </row>
    <row r="282" spans="1:13">
      <c r="A282" s="245">
        <v>272</v>
      </c>
      <c r="B282" s="450" t="s">
        <v>419</v>
      </c>
      <c r="C282" s="447">
        <v>214.7</v>
      </c>
      <c r="D282" s="448">
        <v>217.06666666666669</v>
      </c>
      <c r="E282" s="448">
        <v>210.63333333333338</v>
      </c>
      <c r="F282" s="448">
        <v>206.56666666666669</v>
      </c>
      <c r="G282" s="448">
        <v>200.13333333333338</v>
      </c>
      <c r="H282" s="448">
        <v>221.13333333333338</v>
      </c>
      <c r="I282" s="448">
        <v>227.56666666666672</v>
      </c>
      <c r="J282" s="448">
        <v>231.63333333333338</v>
      </c>
      <c r="K282" s="447">
        <v>223.5</v>
      </c>
      <c r="L282" s="447">
        <v>213</v>
      </c>
      <c r="M282" s="447">
        <v>10.28416</v>
      </c>
    </row>
    <row r="283" spans="1:13">
      <c r="A283" s="245">
        <v>273</v>
      </c>
      <c r="B283" s="450" t="s">
        <v>752</v>
      </c>
      <c r="C283" s="447">
        <v>1001.95</v>
      </c>
      <c r="D283" s="448">
        <v>1005.3166666666666</v>
      </c>
      <c r="E283" s="448">
        <v>990.63333333333321</v>
      </c>
      <c r="F283" s="448">
        <v>979.31666666666661</v>
      </c>
      <c r="G283" s="448">
        <v>964.63333333333321</v>
      </c>
      <c r="H283" s="448">
        <v>1016.6333333333332</v>
      </c>
      <c r="I283" s="448">
        <v>1031.3166666666666</v>
      </c>
      <c r="J283" s="448">
        <v>1042.6333333333332</v>
      </c>
      <c r="K283" s="447">
        <v>1020</v>
      </c>
      <c r="L283" s="447">
        <v>994</v>
      </c>
      <c r="M283" s="447">
        <v>0.50097000000000003</v>
      </c>
    </row>
    <row r="284" spans="1:13">
      <c r="A284" s="245">
        <v>274</v>
      </c>
      <c r="B284" s="450" t="s">
        <v>420</v>
      </c>
      <c r="C284" s="447">
        <v>955.1</v>
      </c>
      <c r="D284" s="448">
        <v>956.23333333333323</v>
      </c>
      <c r="E284" s="448">
        <v>948.86666666666645</v>
      </c>
      <c r="F284" s="448">
        <v>942.63333333333321</v>
      </c>
      <c r="G284" s="448">
        <v>935.26666666666642</v>
      </c>
      <c r="H284" s="448">
        <v>962.46666666666647</v>
      </c>
      <c r="I284" s="448">
        <v>969.83333333333326</v>
      </c>
      <c r="J284" s="448">
        <v>976.06666666666649</v>
      </c>
      <c r="K284" s="447">
        <v>963.6</v>
      </c>
      <c r="L284" s="447">
        <v>950</v>
      </c>
      <c r="M284" s="447">
        <v>0.66044999999999998</v>
      </c>
    </row>
    <row r="285" spans="1:13">
      <c r="A285" s="245">
        <v>275</v>
      </c>
      <c r="B285" s="450" t="s">
        <v>421</v>
      </c>
      <c r="C285" s="447">
        <v>423.65</v>
      </c>
      <c r="D285" s="448">
        <v>424.36666666666662</v>
      </c>
      <c r="E285" s="448">
        <v>419.28333333333325</v>
      </c>
      <c r="F285" s="448">
        <v>414.91666666666663</v>
      </c>
      <c r="G285" s="448">
        <v>409.83333333333326</v>
      </c>
      <c r="H285" s="448">
        <v>428.73333333333323</v>
      </c>
      <c r="I285" s="448">
        <v>433.81666666666661</v>
      </c>
      <c r="J285" s="448">
        <v>438.18333333333322</v>
      </c>
      <c r="K285" s="447">
        <v>429.45</v>
      </c>
      <c r="L285" s="447">
        <v>420</v>
      </c>
      <c r="M285" s="447">
        <v>2.7088899999999998</v>
      </c>
    </row>
    <row r="286" spans="1:13">
      <c r="A286" s="245">
        <v>276</v>
      </c>
      <c r="B286" s="450" t="s">
        <v>422</v>
      </c>
      <c r="C286" s="447">
        <v>572.29999999999995</v>
      </c>
      <c r="D286" s="448">
        <v>576.76666666666665</v>
      </c>
      <c r="E286" s="448">
        <v>563.5333333333333</v>
      </c>
      <c r="F286" s="448">
        <v>554.76666666666665</v>
      </c>
      <c r="G286" s="448">
        <v>541.5333333333333</v>
      </c>
      <c r="H286" s="448">
        <v>585.5333333333333</v>
      </c>
      <c r="I286" s="448">
        <v>598.76666666666665</v>
      </c>
      <c r="J286" s="448">
        <v>607.5333333333333</v>
      </c>
      <c r="K286" s="447">
        <v>590</v>
      </c>
      <c r="L286" s="447">
        <v>568</v>
      </c>
      <c r="M286" s="447">
        <v>6.0545</v>
      </c>
    </row>
    <row r="287" spans="1:13">
      <c r="A287" s="245">
        <v>277</v>
      </c>
      <c r="B287" s="450" t="s">
        <v>423</v>
      </c>
      <c r="C287" s="447">
        <v>64.150000000000006</v>
      </c>
      <c r="D287" s="448">
        <v>64.900000000000006</v>
      </c>
      <c r="E287" s="448">
        <v>62.900000000000006</v>
      </c>
      <c r="F287" s="448">
        <v>61.65</v>
      </c>
      <c r="G287" s="448">
        <v>59.65</v>
      </c>
      <c r="H287" s="448">
        <v>66.150000000000006</v>
      </c>
      <c r="I287" s="448">
        <v>68.150000000000006</v>
      </c>
      <c r="J287" s="448">
        <v>69.40000000000002</v>
      </c>
      <c r="K287" s="447">
        <v>66.900000000000006</v>
      </c>
      <c r="L287" s="447">
        <v>63.65</v>
      </c>
      <c r="M287" s="447">
        <v>42.91075</v>
      </c>
    </row>
    <row r="288" spans="1:13">
      <c r="A288" s="245">
        <v>278</v>
      </c>
      <c r="B288" s="450" t="s">
        <v>424</v>
      </c>
      <c r="C288" s="447">
        <v>58.05</v>
      </c>
      <c r="D288" s="448">
        <v>58.550000000000004</v>
      </c>
      <c r="E288" s="448">
        <v>56.600000000000009</v>
      </c>
      <c r="F288" s="448">
        <v>55.150000000000006</v>
      </c>
      <c r="G288" s="448">
        <v>53.20000000000001</v>
      </c>
      <c r="H288" s="448">
        <v>60.000000000000007</v>
      </c>
      <c r="I288" s="448">
        <v>61.95000000000001</v>
      </c>
      <c r="J288" s="448">
        <v>63.400000000000006</v>
      </c>
      <c r="K288" s="447">
        <v>60.5</v>
      </c>
      <c r="L288" s="447">
        <v>57.1</v>
      </c>
      <c r="M288" s="447">
        <v>34.50385</v>
      </c>
    </row>
    <row r="289" spans="1:13">
      <c r="A289" s="245">
        <v>279</v>
      </c>
      <c r="B289" s="450" t="s">
        <v>425</v>
      </c>
      <c r="C289" s="447">
        <v>749.4</v>
      </c>
      <c r="D289" s="448">
        <v>751.55000000000007</v>
      </c>
      <c r="E289" s="448">
        <v>741.85000000000014</v>
      </c>
      <c r="F289" s="448">
        <v>734.30000000000007</v>
      </c>
      <c r="G289" s="448">
        <v>724.60000000000014</v>
      </c>
      <c r="H289" s="448">
        <v>759.10000000000014</v>
      </c>
      <c r="I289" s="448">
        <v>768.80000000000018</v>
      </c>
      <c r="J289" s="448">
        <v>776.35000000000014</v>
      </c>
      <c r="K289" s="447">
        <v>761.25</v>
      </c>
      <c r="L289" s="447">
        <v>744</v>
      </c>
      <c r="M289" s="447">
        <v>1.7635799999999999</v>
      </c>
    </row>
    <row r="290" spans="1:13">
      <c r="A290" s="245">
        <v>280</v>
      </c>
      <c r="B290" s="450" t="s">
        <v>426</v>
      </c>
      <c r="C290" s="447">
        <v>414.55</v>
      </c>
      <c r="D290" s="448">
        <v>419.26666666666665</v>
      </c>
      <c r="E290" s="448">
        <v>407.48333333333329</v>
      </c>
      <c r="F290" s="448">
        <v>400.41666666666663</v>
      </c>
      <c r="G290" s="448">
        <v>388.63333333333327</v>
      </c>
      <c r="H290" s="448">
        <v>426.33333333333331</v>
      </c>
      <c r="I290" s="448">
        <v>438.11666666666662</v>
      </c>
      <c r="J290" s="448">
        <v>445.18333333333334</v>
      </c>
      <c r="K290" s="447">
        <v>431.05</v>
      </c>
      <c r="L290" s="447">
        <v>412.2</v>
      </c>
      <c r="M290" s="447">
        <v>1.7199899999999999</v>
      </c>
    </row>
    <row r="291" spans="1:13">
      <c r="A291" s="245">
        <v>281</v>
      </c>
      <c r="B291" s="450" t="s">
        <v>427</v>
      </c>
      <c r="C291" s="447">
        <v>230.85</v>
      </c>
      <c r="D291" s="448">
        <v>231.93333333333331</v>
      </c>
      <c r="E291" s="448">
        <v>228.91666666666663</v>
      </c>
      <c r="F291" s="448">
        <v>226.98333333333332</v>
      </c>
      <c r="G291" s="448">
        <v>223.96666666666664</v>
      </c>
      <c r="H291" s="448">
        <v>233.86666666666662</v>
      </c>
      <c r="I291" s="448">
        <v>236.88333333333333</v>
      </c>
      <c r="J291" s="448">
        <v>238.81666666666661</v>
      </c>
      <c r="K291" s="447">
        <v>234.95</v>
      </c>
      <c r="L291" s="447">
        <v>230</v>
      </c>
      <c r="M291" s="447">
        <v>1.89246</v>
      </c>
    </row>
    <row r="292" spans="1:13">
      <c r="A292" s="245">
        <v>282</v>
      </c>
      <c r="B292" s="450" t="s">
        <v>131</v>
      </c>
      <c r="C292" s="447">
        <v>1800.75</v>
      </c>
      <c r="D292" s="448">
        <v>1797.3333333333333</v>
      </c>
      <c r="E292" s="448">
        <v>1781.6666666666665</v>
      </c>
      <c r="F292" s="448">
        <v>1762.5833333333333</v>
      </c>
      <c r="G292" s="448">
        <v>1746.9166666666665</v>
      </c>
      <c r="H292" s="448">
        <v>1816.4166666666665</v>
      </c>
      <c r="I292" s="448">
        <v>1832.083333333333</v>
      </c>
      <c r="J292" s="448">
        <v>1851.1666666666665</v>
      </c>
      <c r="K292" s="447">
        <v>1813</v>
      </c>
      <c r="L292" s="447">
        <v>1778.25</v>
      </c>
      <c r="M292" s="447">
        <v>32.470089999999999</v>
      </c>
    </row>
    <row r="293" spans="1:13">
      <c r="A293" s="245">
        <v>283</v>
      </c>
      <c r="B293" s="450" t="s">
        <v>132</v>
      </c>
      <c r="C293" s="447">
        <v>93.6</v>
      </c>
      <c r="D293" s="448">
        <v>92.116666666666674</v>
      </c>
      <c r="E293" s="448">
        <v>90.233333333333348</v>
      </c>
      <c r="F293" s="448">
        <v>86.866666666666674</v>
      </c>
      <c r="G293" s="448">
        <v>84.983333333333348</v>
      </c>
      <c r="H293" s="448">
        <v>95.483333333333348</v>
      </c>
      <c r="I293" s="448">
        <v>97.366666666666674</v>
      </c>
      <c r="J293" s="448">
        <v>100.73333333333335</v>
      </c>
      <c r="K293" s="447">
        <v>94</v>
      </c>
      <c r="L293" s="447">
        <v>88.75</v>
      </c>
      <c r="M293" s="447">
        <v>317.89947000000001</v>
      </c>
    </row>
    <row r="294" spans="1:13">
      <c r="A294" s="245">
        <v>284</v>
      </c>
      <c r="B294" s="450" t="s">
        <v>259</v>
      </c>
      <c r="C294" s="447">
        <v>2705.25</v>
      </c>
      <c r="D294" s="448">
        <v>2715.7166666666667</v>
      </c>
      <c r="E294" s="448">
        <v>2683.5333333333333</v>
      </c>
      <c r="F294" s="448">
        <v>2661.8166666666666</v>
      </c>
      <c r="G294" s="448">
        <v>2629.6333333333332</v>
      </c>
      <c r="H294" s="448">
        <v>2737.4333333333334</v>
      </c>
      <c r="I294" s="448">
        <v>2769.6166666666668</v>
      </c>
      <c r="J294" s="448">
        <v>2791.3333333333335</v>
      </c>
      <c r="K294" s="447">
        <v>2747.9</v>
      </c>
      <c r="L294" s="447">
        <v>2694</v>
      </c>
      <c r="M294" s="447">
        <v>0.98746999999999996</v>
      </c>
    </row>
    <row r="295" spans="1:13">
      <c r="A295" s="245">
        <v>285</v>
      </c>
      <c r="B295" s="450" t="s">
        <v>133</v>
      </c>
      <c r="C295" s="447">
        <v>455.95</v>
      </c>
      <c r="D295" s="448">
        <v>453.88333333333338</v>
      </c>
      <c r="E295" s="448">
        <v>448.51666666666677</v>
      </c>
      <c r="F295" s="448">
        <v>441.08333333333337</v>
      </c>
      <c r="G295" s="448">
        <v>435.71666666666675</v>
      </c>
      <c r="H295" s="448">
        <v>461.31666666666678</v>
      </c>
      <c r="I295" s="448">
        <v>466.68333333333345</v>
      </c>
      <c r="J295" s="448">
        <v>474.11666666666679</v>
      </c>
      <c r="K295" s="447">
        <v>459.25</v>
      </c>
      <c r="L295" s="447">
        <v>446.45</v>
      </c>
      <c r="M295" s="447">
        <v>22.195740000000001</v>
      </c>
    </row>
    <row r="296" spans="1:13">
      <c r="A296" s="245">
        <v>286</v>
      </c>
      <c r="B296" s="450" t="s">
        <v>753</v>
      </c>
      <c r="C296" s="447">
        <v>266.8</v>
      </c>
      <c r="D296" s="448">
        <v>269.3</v>
      </c>
      <c r="E296" s="448">
        <v>260.75</v>
      </c>
      <c r="F296" s="448">
        <v>254.7</v>
      </c>
      <c r="G296" s="448">
        <v>246.14999999999998</v>
      </c>
      <c r="H296" s="448">
        <v>275.35000000000002</v>
      </c>
      <c r="I296" s="448">
        <v>283.90000000000009</v>
      </c>
      <c r="J296" s="448">
        <v>289.95000000000005</v>
      </c>
      <c r="K296" s="447">
        <v>277.85000000000002</v>
      </c>
      <c r="L296" s="447">
        <v>263.25</v>
      </c>
      <c r="M296" s="447">
        <v>4.28111</v>
      </c>
    </row>
    <row r="297" spans="1:13">
      <c r="A297" s="245">
        <v>287</v>
      </c>
      <c r="B297" s="450" t="s">
        <v>428</v>
      </c>
      <c r="C297" s="447">
        <v>6497.3</v>
      </c>
      <c r="D297" s="448">
        <v>6540.8</v>
      </c>
      <c r="E297" s="448">
        <v>6407.6</v>
      </c>
      <c r="F297" s="448">
        <v>6317.9000000000005</v>
      </c>
      <c r="G297" s="448">
        <v>6184.7000000000007</v>
      </c>
      <c r="H297" s="448">
        <v>6630.5</v>
      </c>
      <c r="I297" s="448">
        <v>6763.6999999999989</v>
      </c>
      <c r="J297" s="448">
        <v>6853.4</v>
      </c>
      <c r="K297" s="447">
        <v>6674</v>
      </c>
      <c r="L297" s="447">
        <v>6451.1</v>
      </c>
      <c r="M297" s="447">
        <v>4.5870000000000001E-2</v>
      </c>
    </row>
    <row r="298" spans="1:13">
      <c r="A298" s="245">
        <v>288</v>
      </c>
      <c r="B298" s="450" t="s">
        <v>260</v>
      </c>
      <c r="C298" s="447">
        <v>3930.45</v>
      </c>
      <c r="D298" s="448">
        <v>3946.1</v>
      </c>
      <c r="E298" s="448">
        <v>3897.2999999999997</v>
      </c>
      <c r="F298" s="448">
        <v>3864.1499999999996</v>
      </c>
      <c r="G298" s="448">
        <v>3815.3499999999995</v>
      </c>
      <c r="H298" s="448">
        <v>3979.25</v>
      </c>
      <c r="I298" s="448">
        <v>4028.05</v>
      </c>
      <c r="J298" s="448">
        <v>4061.2000000000003</v>
      </c>
      <c r="K298" s="447">
        <v>3994.9</v>
      </c>
      <c r="L298" s="447">
        <v>3912.95</v>
      </c>
      <c r="M298" s="447">
        <v>4.6494900000000001</v>
      </c>
    </row>
    <row r="299" spans="1:13">
      <c r="A299" s="245">
        <v>289</v>
      </c>
      <c r="B299" s="450" t="s">
        <v>134</v>
      </c>
      <c r="C299" s="447">
        <v>1478.1</v>
      </c>
      <c r="D299" s="448">
        <v>1483.8833333333332</v>
      </c>
      <c r="E299" s="448">
        <v>1468.1166666666663</v>
      </c>
      <c r="F299" s="448">
        <v>1458.1333333333332</v>
      </c>
      <c r="G299" s="448">
        <v>1442.3666666666663</v>
      </c>
      <c r="H299" s="448">
        <v>1493.8666666666663</v>
      </c>
      <c r="I299" s="448">
        <v>1509.6333333333332</v>
      </c>
      <c r="J299" s="448">
        <v>1519.6166666666663</v>
      </c>
      <c r="K299" s="447">
        <v>1499.65</v>
      </c>
      <c r="L299" s="447">
        <v>1473.9</v>
      </c>
      <c r="M299" s="447">
        <v>23.159230000000001</v>
      </c>
    </row>
    <row r="300" spans="1:13">
      <c r="A300" s="245">
        <v>290</v>
      </c>
      <c r="B300" s="450" t="s">
        <v>429</v>
      </c>
      <c r="C300" s="447">
        <v>521.85</v>
      </c>
      <c r="D300" s="448">
        <v>523.1</v>
      </c>
      <c r="E300" s="448">
        <v>518.75</v>
      </c>
      <c r="F300" s="448">
        <v>515.65</v>
      </c>
      <c r="G300" s="448">
        <v>511.29999999999995</v>
      </c>
      <c r="H300" s="448">
        <v>526.20000000000005</v>
      </c>
      <c r="I300" s="448">
        <v>530.55000000000018</v>
      </c>
      <c r="J300" s="448">
        <v>533.65000000000009</v>
      </c>
      <c r="K300" s="447">
        <v>527.45000000000005</v>
      </c>
      <c r="L300" s="447">
        <v>520</v>
      </c>
      <c r="M300" s="447">
        <v>17.727519999999998</v>
      </c>
    </row>
    <row r="301" spans="1:13">
      <c r="A301" s="245">
        <v>291</v>
      </c>
      <c r="B301" s="450" t="s">
        <v>430</v>
      </c>
      <c r="C301" s="447">
        <v>41.65</v>
      </c>
      <c r="D301" s="448">
        <v>41.85</v>
      </c>
      <c r="E301" s="448">
        <v>40.85</v>
      </c>
      <c r="F301" s="448">
        <v>40.049999999999997</v>
      </c>
      <c r="G301" s="448">
        <v>39.049999999999997</v>
      </c>
      <c r="H301" s="448">
        <v>42.650000000000006</v>
      </c>
      <c r="I301" s="448">
        <v>43.650000000000006</v>
      </c>
      <c r="J301" s="448">
        <v>44.45000000000001</v>
      </c>
      <c r="K301" s="447">
        <v>42.85</v>
      </c>
      <c r="L301" s="447">
        <v>41.05</v>
      </c>
      <c r="M301" s="447">
        <v>26.542819999999999</v>
      </c>
    </row>
    <row r="302" spans="1:13">
      <c r="A302" s="245">
        <v>292</v>
      </c>
      <c r="B302" s="450" t="s">
        <v>431</v>
      </c>
      <c r="C302" s="447">
        <v>1620.3</v>
      </c>
      <c r="D302" s="448">
        <v>1625.1000000000001</v>
      </c>
      <c r="E302" s="448">
        <v>1606.2000000000003</v>
      </c>
      <c r="F302" s="448">
        <v>1592.1000000000001</v>
      </c>
      <c r="G302" s="448">
        <v>1573.2000000000003</v>
      </c>
      <c r="H302" s="448">
        <v>1639.2000000000003</v>
      </c>
      <c r="I302" s="448">
        <v>1658.1000000000004</v>
      </c>
      <c r="J302" s="448">
        <v>1672.2000000000003</v>
      </c>
      <c r="K302" s="447">
        <v>1644</v>
      </c>
      <c r="L302" s="447">
        <v>1611</v>
      </c>
      <c r="M302" s="447">
        <v>0.71706000000000003</v>
      </c>
    </row>
    <row r="303" spans="1:13">
      <c r="A303" s="245">
        <v>293</v>
      </c>
      <c r="B303" s="450" t="s">
        <v>135</v>
      </c>
      <c r="C303" s="447">
        <v>1208.9000000000001</v>
      </c>
      <c r="D303" s="448">
        <v>1203.7166666666669</v>
      </c>
      <c r="E303" s="448">
        <v>1195.7333333333338</v>
      </c>
      <c r="F303" s="448">
        <v>1182.5666666666668</v>
      </c>
      <c r="G303" s="448">
        <v>1174.5833333333337</v>
      </c>
      <c r="H303" s="448">
        <v>1216.8833333333339</v>
      </c>
      <c r="I303" s="448">
        <v>1224.866666666667</v>
      </c>
      <c r="J303" s="448">
        <v>1238.033333333334</v>
      </c>
      <c r="K303" s="447">
        <v>1211.7</v>
      </c>
      <c r="L303" s="447">
        <v>1190.55</v>
      </c>
      <c r="M303" s="447">
        <v>11.283340000000001</v>
      </c>
    </row>
    <row r="304" spans="1:13">
      <c r="A304" s="245">
        <v>294</v>
      </c>
      <c r="B304" s="450" t="s">
        <v>432</v>
      </c>
      <c r="C304" s="447">
        <v>3254</v>
      </c>
      <c r="D304" s="448">
        <v>3099.6333333333332</v>
      </c>
      <c r="E304" s="448">
        <v>2875.3666666666663</v>
      </c>
      <c r="F304" s="448">
        <v>2496.7333333333331</v>
      </c>
      <c r="G304" s="448">
        <v>2272.4666666666662</v>
      </c>
      <c r="H304" s="448">
        <v>3478.2666666666664</v>
      </c>
      <c r="I304" s="448">
        <v>3702.5333333333328</v>
      </c>
      <c r="J304" s="448">
        <v>4081.1666666666665</v>
      </c>
      <c r="K304" s="447">
        <v>3323.9</v>
      </c>
      <c r="L304" s="447">
        <v>2721</v>
      </c>
      <c r="M304" s="447">
        <v>11.08789</v>
      </c>
    </row>
    <row r="305" spans="1:13">
      <c r="A305" s="245">
        <v>295</v>
      </c>
      <c r="B305" s="450" t="s">
        <v>433</v>
      </c>
      <c r="C305" s="447">
        <v>922.6</v>
      </c>
      <c r="D305" s="448">
        <v>934.25</v>
      </c>
      <c r="E305" s="448">
        <v>908.35</v>
      </c>
      <c r="F305" s="448">
        <v>894.1</v>
      </c>
      <c r="G305" s="448">
        <v>868.2</v>
      </c>
      <c r="H305" s="448">
        <v>948.5</v>
      </c>
      <c r="I305" s="448">
        <v>974.40000000000009</v>
      </c>
      <c r="J305" s="448">
        <v>988.65</v>
      </c>
      <c r="K305" s="447">
        <v>960.15</v>
      </c>
      <c r="L305" s="447">
        <v>920</v>
      </c>
      <c r="M305" s="447">
        <v>0.17968999999999999</v>
      </c>
    </row>
    <row r="306" spans="1:13">
      <c r="A306" s="245">
        <v>296</v>
      </c>
      <c r="B306" s="450" t="s">
        <v>434</v>
      </c>
      <c r="C306" s="447">
        <v>55.45</v>
      </c>
      <c r="D306" s="448">
        <v>56.383333333333333</v>
      </c>
      <c r="E306" s="448">
        <v>54.066666666666663</v>
      </c>
      <c r="F306" s="448">
        <v>52.68333333333333</v>
      </c>
      <c r="G306" s="448">
        <v>50.36666666666666</v>
      </c>
      <c r="H306" s="448">
        <v>57.766666666666666</v>
      </c>
      <c r="I306" s="448">
        <v>60.083333333333343</v>
      </c>
      <c r="J306" s="448">
        <v>61.466666666666669</v>
      </c>
      <c r="K306" s="447">
        <v>58.7</v>
      </c>
      <c r="L306" s="447">
        <v>55</v>
      </c>
      <c r="M306" s="447">
        <v>57.88355</v>
      </c>
    </row>
    <row r="307" spans="1:13">
      <c r="A307" s="245">
        <v>297</v>
      </c>
      <c r="B307" s="450" t="s">
        <v>435</v>
      </c>
      <c r="C307" s="447">
        <v>172.65</v>
      </c>
      <c r="D307" s="448">
        <v>172.5</v>
      </c>
      <c r="E307" s="448">
        <v>170.2</v>
      </c>
      <c r="F307" s="448">
        <v>167.75</v>
      </c>
      <c r="G307" s="448">
        <v>165.45</v>
      </c>
      <c r="H307" s="448">
        <v>174.95</v>
      </c>
      <c r="I307" s="448">
        <v>177.25</v>
      </c>
      <c r="J307" s="448">
        <v>179.7</v>
      </c>
      <c r="K307" s="447">
        <v>174.8</v>
      </c>
      <c r="L307" s="447">
        <v>170.05</v>
      </c>
      <c r="M307" s="447">
        <v>14.64795</v>
      </c>
    </row>
    <row r="308" spans="1:13">
      <c r="A308" s="245">
        <v>298</v>
      </c>
      <c r="B308" s="450" t="s">
        <v>146</v>
      </c>
      <c r="C308" s="447">
        <v>83382.100000000006</v>
      </c>
      <c r="D308" s="448">
        <v>83285.7</v>
      </c>
      <c r="E308" s="448">
        <v>82921.399999999994</v>
      </c>
      <c r="F308" s="448">
        <v>82460.7</v>
      </c>
      <c r="G308" s="448">
        <v>82096.399999999994</v>
      </c>
      <c r="H308" s="448">
        <v>83746.399999999994</v>
      </c>
      <c r="I308" s="448">
        <v>84110.700000000012</v>
      </c>
      <c r="J308" s="448">
        <v>84571.4</v>
      </c>
      <c r="K308" s="447">
        <v>83650</v>
      </c>
      <c r="L308" s="447">
        <v>82825</v>
      </c>
      <c r="M308" s="447">
        <v>0.10943</v>
      </c>
    </row>
    <row r="309" spans="1:13">
      <c r="A309" s="245">
        <v>299</v>
      </c>
      <c r="B309" s="450" t="s">
        <v>143</v>
      </c>
      <c r="C309" s="447">
        <v>1175.0999999999999</v>
      </c>
      <c r="D309" s="448">
        <v>1190.3333333333333</v>
      </c>
      <c r="E309" s="448">
        <v>1156.8666666666666</v>
      </c>
      <c r="F309" s="448">
        <v>1138.6333333333332</v>
      </c>
      <c r="G309" s="448">
        <v>1105.1666666666665</v>
      </c>
      <c r="H309" s="448">
        <v>1208.5666666666666</v>
      </c>
      <c r="I309" s="448">
        <v>1242.0333333333333</v>
      </c>
      <c r="J309" s="448">
        <v>1260.2666666666667</v>
      </c>
      <c r="K309" s="447">
        <v>1223.8</v>
      </c>
      <c r="L309" s="447">
        <v>1172.0999999999999</v>
      </c>
      <c r="M309" s="447">
        <v>5.8787099999999999</v>
      </c>
    </row>
    <row r="310" spans="1:13">
      <c r="A310" s="245">
        <v>300</v>
      </c>
      <c r="B310" s="450" t="s">
        <v>436</v>
      </c>
      <c r="C310" s="447">
        <v>3735.75</v>
      </c>
      <c r="D310" s="448">
        <v>3769</v>
      </c>
      <c r="E310" s="448">
        <v>3667.9</v>
      </c>
      <c r="F310" s="448">
        <v>3600.05</v>
      </c>
      <c r="G310" s="448">
        <v>3498.9500000000003</v>
      </c>
      <c r="H310" s="448">
        <v>3836.85</v>
      </c>
      <c r="I310" s="448">
        <v>3937.9500000000003</v>
      </c>
      <c r="J310" s="448">
        <v>4005.7999999999997</v>
      </c>
      <c r="K310" s="447">
        <v>3870.1</v>
      </c>
      <c r="L310" s="447">
        <v>3701.15</v>
      </c>
      <c r="M310" s="447">
        <v>9.4549999999999995E-2</v>
      </c>
    </row>
    <row r="311" spans="1:13">
      <c r="A311" s="245">
        <v>301</v>
      </c>
      <c r="B311" s="450" t="s">
        <v>437</v>
      </c>
      <c r="C311" s="447">
        <v>294.89999999999998</v>
      </c>
      <c r="D311" s="448">
        <v>297.06666666666666</v>
      </c>
      <c r="E311" s="448">
        <v>291.13333333333333</v>
      </c>
      <c r="F311" s="448">
        <v>287.36666666666667</v>
      </c>
      <c r="G311" s="448">
        <v>281.43333333333334</v>
      </c>
      <c r="H311" s="448">
        <v>300.83333333333331</v>
      </c>
      <c r="I311" s="448">
        <v>306.76666666666659</v>
      </c>
      <c r="J311" s="448">
        <v>310.5333333333333</v>
      </c>
      <c r="K311" s="447">
        <v>303</v>
      </c>
      <c r="L311" s="447">
        <v>293.3</v>
      </c>
      <c r="M311" s="447">
        <v>0.75656999999999996</v>
      </c>
    </row>
    <row r="312" spans="1:13">
      <c r="A312" s="245">
        <v>302</v>
      </c>
      <c r="B312" s="450" t="s">
        <v>137</v>
      </c>
      <c r="C312" s="447">
        <v>159.75</v>
      </c>
      <c r="D312" s="448">
        <v>158.5</v>
      </c>
      <c r="E312" s="448">
        <v>156.25</v>
      </c>
      <c r="F312" s="448">
        <v>152.75</v>
      </c>
      <c r="G312" s="448">
        <v>150.5</v>
      </c>
      <c r="H312" s="448">
        <v>162</v>
      </c>
      <c r="I312" s="448">
        <v>164.25</v>
      </c>
      <c r="J312" s="448">
        <v>167.75</v>
      </c>
      <c r="K312" s="447">
        <v>160.75</v>
      </c>
      <c r="L312" s="447">
        <v>155</v>
      </c>
      <c r="M312" s="447">
        <v>117.77561</v>
      </c>
    </row>
    <row r="313" spans="1:13">
      <c r="A313" s="245">
        <v>303</v>
      </c>
      <c r="B313" s="450" t="s">
        <v>136</v>
      </c>
      <c r="C313" s="447">
        <v>845.85</v>
      </c>
      <c r="D313" s="448">
        <v>836.44999999999993</v>
      </c>
      <c r="E313" s="448">
        <v>819.89999999999986</v>
      </c>
      <c r="F313" s="448">
        <v>793.94999999999993</v>
      </c>
      <c r="G313" s="448">
        <v>777.39999999999986</v>
      </c>
      <c r="H313" s="448">
        <v>862.39999999999986</v>
      </c>
      <c r="I313" s="448">
        <v>878.94999999999982</v>
      </c>
      <c r="J313" s="448">
        <v>904.89999999999986</v>
      </c>
      <c r="K313" s="447">
        <v>853</v>
      </c>
      <c r="L313" s="447">
        <v>810.5</v>
      </c>
      <c r="M313" s="447">
        <v>116.38455</v>
      </c>
    </row>
    <row r="314" spans="1:13">
      <c r="A314" s="245">
        <v>304</v>
      </c>
      <c r="B314" s="450" t="s">
        <v>438</v>
      </c>
      <c r="C314" s="447">
        <v>193</v>
      </c>
      <c r="D314" s="448">
        <v>196.51666666666665</v>
      </c>
      <c r="E314" s="448">
        <v>188.2833333333333</v>
      </c>
      <c r="F314" s="448">
        <v>183.56666666666666</v>
      </c>
      <c r="G314" s="448">
        <v>175.33333333333331</v>
      </c>
      <c r="H314" s="448">
        <v>201.23333333333329</v>
      </c>
      <c r="I314" s="448">
        <v>209.46666666666664</v>
      </c>
      <c r="J314" s="448">
        <v>214.18333333333328</v>
      </c>
      <c r="K314" s="447">
        <v>204.75</v>
      </c>
      <c r="L314" s="447">
        <v>191.8</v>
      </c>
      <c r="M314" s="447">
        <v>4.4052300000000004</v>
      </c>
    </row>
    <row r="315" spans="1:13">
      <c r="A315" s="245">
        <v>305</v>
      </c>
      <c r="B315" s="450" t="s">
        <v>439</v>
      </c>
      <c r="C315" s="447">
        <v>258.10000000000002</v>
      </c>
      <c r="D315" s="448">
        <v>258.23333333333335</v>
      </c>
      <c r="E315" s="448">
        <v>252.81666666666672</v>
      </c>
      <c r="F315" s="448">
        <v>247.53333333333336</v>
      </c>
      <c r="G315" s="448">
        <v>242.11666666666673</v>
      </c>
      <c r="H315" s="448">
        <v>263.51666666666671</v>
      </c>
      <c r="I315" s="448">
        <v>268.93333333333334</v>
      </c>
      <c r="J315" s="448">
        <v>274.2166666666667</v>
      </c>
      <c r="K315" s="447">
        <v>263.64999999999998</v>
      </c>
      <c r="L315" s="447">
        <v>252.95</v>
      </c>
      <c r="M315" s="447">
        <v>7.3267300000000004</v>
      </c>
    </row>
    <row r="316" spans="1:13">
      <c r="A316" s="245">
        <v>306</v>
      </c>
      <c r="B316" s="450" t="s">
        <v>440</v>
      </c>
      <c r="C316" s="447">
        <v>529.25</v>
      </c>
      <c r="D316" s="448">
        <v>528.61666666666667</v>
      </c>
      <c r="E316" s="448">
        <v>522.68333333333339</v>
      </c>
      <c r="F316" s="448">
        <v>516.11666666666667</v>
      </c>
      <c r="G316" s="448">
        <v>510.18333333333339</v>
      </c>
      <c r="H316" s="448">
        <v>535.18333333333339</v>
      </c>
      <c r="I316" s="448">
        <v>541.11666666666656</v>
      </c>
      <c r="J316" s="448">
        <v>547.68333333333339</v>
      </c>
      <c r="K316" s="447">
        <v>534.54999999999995</v>
      </c>
      <c r="L316" s="447">
        <v>522.04999999999995</v>
      </c>
      <c r="M316" s="447">
        <v>0.68244000000000005</v>
      </c>
    </row>
    <row r="317" spans="1:13">
      <c r="A317" s="245">
        <v>307</v>
      </c>
      <c r="B317" s="450" t="s">
        <v>138</v>
      </c>
      <c r="C317" s="447">
        <v>156.30000000000001</v>
      </c>
      <c r="D317" s="448">
        <v>155.78333333333333</v>
      </c>
      <c r="E317" s="448">
        <v>154.61666666666667</v>
      </c>
      <c r="F317" s="448">
        <v>152.93333333333334</v>
      </c>
      <c r="G317" s="448">
        <v>151.76666666666668</v>
      </c>
      <c r="H317" s="448">
        <v>157.46666666666667</v>
      </c>
      <c r="I317" s="448">
        <v>158.63333333333335</v>
      </c>
      <c r="J317" s="448">
        <v>160.31666666666666</v>
      </c>
      <c r="K317" s="447">
        <v>156.94999999999999</v>
      </c>
      <c r="L317" s="447">
        <v>154.1</v>
      </c>
      <c r="M317" s="447">
        <v>56.375869999999999</v>
      </c>
    </row>
    <row r="318" spans="1:13">
      <c r="A318" s="245">
        <v>308</v>
      </c>
      <c r="B318" s="450" t="s">
        <v>261</v>
      </c>
      <c r="C318" s="447">
        <v>49.95</v>
      </c>
      <c r="D318" s="448">
        <v>50.633333333333333</v>
      </c>
      <c r="E318" s="448">
        <v>49.066666666666663</v>
      </c>
      <c r="F318" s="448">
        <v>48.18333333333333</v>
      </c>
      <c r="G318" s="448">
        <v>46.61666666666666</v>
      </c>
      <c r="H318" s="448">
        <v>51.516666666666666</v>
      </c>
      <c r="I318" s="448">
        <v>53.083333333333343</v>
      </c>
      <c r="J318" s="448">
        <v>53.966666666666669</v>
      </c>
      <c r="K318" s="447">
        <v>52.2</v>
      </c>
      <c r="L318" s="447">
        <v>49.75</v>
      </c>
      <c r="M318" s="447">
        <v>34.36985</v>
      </c>
    </row>
    <row r="319" spans="1:13">
      <c r="A319" s="245">
        <v>309</v>
      </c>
      <c r="B319" s="450" t="s">
        <v>139</v>
      </c>
      <c r="C319" s="447">
        <v>471.05</v>
      </c>
      <c r="D319" s="448">
        <v>472.34999999999997</v>
      </c>
      <c r="E319" s="448">
        <v>466.99999999999994</v>
      </c>
      <c r="F319" s="448">
        <v>462.95</v>
      </c>
      <c r="G319" s="448">
        <v>457.59999999999997</v>
      </c>
      <c r="H319" s="448">
        <v>476.39999999999992</v>
      </c>
      <c r="I319" s="448">
        <v>481.74999999999994</v>
      </c>
      <c r="J319" s="448">
        <v>485.7999999999999</v>
      </c>
      <c r="K319" s="447">
        <v>477.7</v>
      </c>
      <c r="L319" s="447">
        <v>468.3</v>
      </c>
      <c r="M319" s="447">
        <v>11.34083</v>
      </c>
    </row>
    <row r="320" spans="1:13">
      <c r="A320" s="245">
        <v>310</v>
      </c>
      <c r="B320" s="450" t="s">
        <v>140</v>
      </c>
      <c r="C320" s="447">
        <v>6970</v>
      </c>
      <c r="D320" s="448">
        <v>6985.833333333333</v>
      </c>
      <c r="E320" s="448">
        <v>6924.6666666666661</v>
      </c>
      <c r="F320" s="448">
        <v>6879.333333333333</v>
      </c>
      <c r="G320" s="448">
        <v>6818.1666666666661</v>
      </c>
      <c r="H320" s="448">
        <v>7031.1666666666661</v>
      </c>
      <c r="I320" s="448">
        <v>7092.3333333333321</v>
      </c>
      <c r="J320" s="448">
        <v>7137.6666666666661</v>
      </c>
      <c r="K320" s="447">
        <v>7047</v>
      </c>
      <c r="L320" s="447">
        <v>6940.5</v>
      </c>
      <c r="M320" s="447">
        <v>3.9380899999999999</v>
      </c>
    </row>
    <row r="321" spans="1:13">
      <c r="A321" s="245">
        <v>311</v>
      </c>
      <c r="B321" s="450" t="s">
        <v>142</v>
      </c>
      <c r="C321" s="447">
        <v>935.25</v>
      </c>
      <c r="D321" s="448">
        <v>941.91666666666663</v>
      </c>
      <c r="E321" s="448">
        <v>923.83333333333326</v>
      </c>
      <c r="F321" s="448">
        <v>912.41666666666663</v>
      </c>
      <c r="G321" s="448">
        <v>894.33333333333326</v>
      </c>
      <c r="H321" s="448">
        <v>953.33333333333326</v>
      </c>
      <c r="I321" s="448">
        <v>971.41666666666652</v>
      </c>
      <c r="J321" s="448">
        <v>982.83333333333326</v>
      </c>
      <c r="K321" s="447">
        <v>960</v>
      </c>
      <c r="L321" s="447">
        <v>930.5</v>
      </c>
      <c r="M321" s="447">
        <v>7.73149</v>
      </c>
    </row>
    <row r="322" spans="1:13">
      <c r="A322" s="245">
        <v>312</v>
      </c>
      <c r="B322" s="450" t="s">
        <v>441</v>
      </c>
      <c r="C322" s="447">
        <v>2524.15</v>
      </c>
      <c r="D322" s="448">
        <v>2483.3833333333332</v>
      </c>
      <c r="E322" s="448">
        <v>2351.7666666666664</v>
      </c>
      <c r="F322" s="448">
        <v>2179.3833333333332</v>
      </c>
      <c r="G322" s="448">
        <v>2047.7666666666664</v>
      </c>
      <c r="H322" s="448">
        <v>2655.7666666666664</v>
      </c>
      <c r="I322" s="448">
        <v>2787.3833333333332</v>
      </c>
      <c r="J322" s="448">
        <v>2959.7666666666664</v>
      </c>
      <c r="K322" s="447">
        <v>2615</v>
      </c>
      <c r="L322" s="447">
        <v>2311</v>
      </c>
      <c r="M322" s="447">
        <v>15.9884</v>
      </c>
    </row>
    <row r="323" spans="1:13">
      <c r="A323" s="245">
        <v>313</v>
      </c>
      <c r="B323" s="450" t="s">
        <v>144</v>
      </c>
      <c r="C323" s="447">
        <v>2355.6</v>
      </c>
      <c r="D323" s="448">
        <v>2334.65</v>
      </c>
      <c r="E323" s="448">
        <v>2304.3000000000002</v>
      </c>
      <c r="F323" s="448">
        <v>2253</v>
      </c>
      <c r="G323" s="448">
        <v>2222.65</v>
      </c>
      <c r="H323" s="448">
        <v>2385.9500000000003</v>
      </c>
      <c r="I323" s="448">
        <v>2416.2999999999997</v>
      </c>
      <c r="J323" s="448">
        <v>2467.6000000000004</v>
      </c>
      <c r="K323" s="447">
        <v>2365</v>
      </c>
      <c r="L323" s="447">
        <v>2283.35</v>
      </c>
      <c r="M323" s="447">
        <v>15.42961</v>
      </c>
    </row>
    <row r="324" spans="1:13">
      <c r="A324" s="245">
        <v>314</v>
      </c>
      <c r="B324" s="450" t="s">
        <v>442</v>
      </c>
      <c r="C324" s="447">
        <v>113.6</v>
      </c>
      <c r="D324" s="448">
        <v>114.2</v>
      </c>
      <c r="E324" s="448">
        <v>112.4</v>
      </c>
      <c r="F324" s="448">
        <v>111.2</v>
      </c>
      <c r="G324" s="448">
        <v>109.4</v>
      </c>
      <c r="H324" s="448">
        <v>115.4</v>
      </c>
      <c r="I324" s="448">
        <v>117.19999999999999</v>
      </c>
      <c r="J324" s="448">
        <v>118.4</v>
      </c>
      <c r="K324" s="447">
        <v>116</v>
      </c>
      <c r="L324" s="447">
        <v>113</v>
      </c>
      <c r="M324" s="447">
        <v>7.7861700000000003</v>
      </c>
    </row>
    <row r="325" spans="1:13">
      <c r="A325" s="245">
        <v>315</v>
      </c>
      <c r="B325" s="450" t="s">
        <v>443</v>
      </c>
      <c r="C325" s="447">
        <v>577.29999999999995</v>
      </c>
      <c r="D325" s="448">
        <v>574.94999999999993</v>
      </c>
      <c r="E325" s="448">
        <v>567.49999999999989</v>
      </c>
      <c r="F325" s="448">
        <v>557.69999999999993</v>
      </c>
      <c r="G325" s="448">
        <v>550.24999999999989</v>
      </c>
      <c r="H325" s="448">
        <v>584.74999999999989</v>
      </c>
      <c r="I325" s="448">
        <v>592.19999999999993</v>
      </c>
      <c r="J325" s="448">
        <v>601.99999999999989</v>
      </c>
      <c r="K325" s="447">
        <v>582.4</v>
      </c>
      <c r="L325" s="447">
        <v>565.15</v>
      </c>
      <c r="M325" s="447">
        <v>1.5923400000000001</v>
      </c>
    </row>
    <row r="326" spans="1:13">
      <c r="A326" s="245">
        <v>316</v>
      </c>
      <c r="B326" s="450" t="s">
        <v>754</v>
      </c>
      <c r="C326" s="447">
        <v>191.4</v>
      </c>
      <c r="D326" s="448">
        <v>192.11666666666667</v>
      </c>
      <c r="E326" s="448">
        <v>189.83333333333334</v>
      </c>
      <c r="F326" s="448">
        <v>188.26666666666668</v>
      </c>
      <c r="G326" s="448">
        <v>185.98333333333335</v>
      </c>
      <c r="H326" s="448">
        <v>193.68333333333334</v>
      </c>
      <c r="I326" s="448">
        <v>195.96666666666664</v>
      </c>
      <c r="J326" s="448">
        <v>197.53333333333333</v>
      </c>
      <c r="K326" s="447">
        <v>194.4</v>
      </c>
      <c r="L326" s="447">
        <v>190.55</v>
      </c>
      <c r="M326" s="447">
        <v>5.6884899999999998</v>
      </c>
    </row>
    <row r="327" spans="1:13">
      <c r="A327" s="245">
        <v>317</v>
      </c>
      <c r="B327" s="450" t="s">
        <v>145</v>
      </c>
      <c r="C327" s="447">
        <v>235.25</v>
      </c>
      <c r="D327" s="448">
        <v>235.35</v>
      </c>
      <c r="E327" s="448">
        <v>232.89999999999998</v>
      </c>
      <c r="F327" s="448">
        <v>230.54999999999998</v>
      </c>
      <c r="G327" s="448">
        <v>228.09999999999997</v>
      </c>
      <c r="H327" s="448">
        <v>237.7</v>
      </c>
      <c r="I327" s="448">
        <v>240.14999999999998</v>
      </c>
      <c r="J327" s="448">
        <v>242.5</v>
      </c>
      <c r="K327" s="447">
        <v>237.8</v>
      </c>
      <c r="L327" s="447">
        <v>233</v>
      </c>
      <c r="M327" s="447">
        <v>96.257469999999998</v>
      </c>
    </row>
    <row r="328" spans="1:13">
      <c r="A328" s="245">
        <v>318</v>
      </c>
      <c r="B328" s="450" t="s">
        <v>444</v>
      </c>
      <c r="C328" s="447">
        <v>811.6</v>
      </c>
      <c r="D328" s="448">
        <v>819.7166666666667</v>
      </c>
      <c r="E328" s="448">
        <v>798.13333333333344</v>
      </c>
      <c r="F328" s="448">
        <v>784.66666666666674</v>
      </c>
      <c r="G328" s="448">
        <v>763.08333333333348</v>
      </c>
      <c r="H328" s="448">
        <v>833.18333333333339</v>
      </c>
      <c r="I328" s="448">
        <v>854.76666666666665</v>
      </c>
      <c r="J328" s="448">
        <v>868.23333333333335</v>
      </c>
      <c r="K328" s="447">
        <v>841.3</v>
      </c>
      <c r="L328" s="447">
        <v>806.25</v>
      </c>
      <c r="M328" s="447">
        <v>3.1640600000000001</v>
      </c>
    </row>
    <row r="329" spans="1:13">
      <c r="A329" s="245">
        <v>319</v>
      </c>
      <c r="B329" s="450" t="s">
        <v>262</v>
      </c>
      <c r="C329" s="447">
        <v>1936.1</v>
      </c>
      <c r="D329" s="448">
        <v>1950.7</v>
      </c>
      <c r="E329" s="448">
        <v>1906.4</v>
      </c>
      <c r="F329" s="448">
        <v>1876.7</v>
      </c>
      <c r="G329" s="448">
        <v>1832.4</v>
      </c>
      <c r="H329" s="448">
        <v>1980.4</v>
      </c>
      <c r="I329" s="448">
        <v>2024.6999999999998</v>
      </c>
      <c r="J329" s="448">
        <v>2054.4</v>
      </c>
      <c r="K329" s="447">
        <v>1995</v>
      </c>
      <c r="L329" s="447">
        <v>1921</v>
      </c>
      <c r="M329" s="447">
        <v>8.2750800000000009</v>
      </c>
    </row>
    <row r="330" spans="1:13">
      <c r="A330" s="245">
        <v>320</v>
      </c>
      <c r="B330" s="450" t="s">
        <v>445</v>
      </c>
      <c r="C330" s="447">
        <v>1549.75</v>
      </c>
      <c r="D330" s="448">
        <v>1551.2666666666667</v>
      </c>
      <c r="E330" s="448">
        <v>1538.5333333333333</v>
      </c>
      <c r="F330" s="448">
        <v>1527.3166666666666</v>
      </c>
      <c r="G330" s="448">
        <v>1514.5833333333333</v>
      </c>
      <c r="H330" s="448">
        <v>1562.4833333333333</v>
      </c>
      <c r="I330" s="448">
        <v>1575.2166666666665</v>
      </c>
      <c r="J330" s="448">
        <v>1586.4333333333334</v>
      </c>
      <c r="K330" s="447">
        <v>1564</v>
      </c>
      <c r="L330" s="447">
        <v>1540.05</v>
      </c>
      <c r="M330" s="447">
        <v>1.53545</v>
      </c>
    </row>
    <row r="331" spans="1:13">
      <c r="A331" s="245">
        <v>321</v>
      </c>
      <c r="B331" s="450" t="s">
        <v>147</v>
      </c>
      <c r="C331" s="447">
        <v>1266.2</v>
      </c>
      <c r="D331" s="448">
        <v>1262.1499999999999</v>
      </c>
      <c r="E331" s="448">
        <v>1250.2999999999997</v>
      </c>
      <c r="F331" s="448">
        <v>1234.3999999999999</v>
      </c>
      <c r="G331" s="448">
        <v>1222.5499999999997</v>
      </c>
      <c r="H331" s="448">
        <v>1278.0499999999997</v>
      </c>
      <c r="I331" s="448">
        <v>1289.8999999999996</v>
      </c>
      <c r="J331" s="448">
        <v>1305.7999999999997</v>
      </c>
      <c r="K331" s="447">
        <v>1274</v>
      </c>
      <c r="L331" s="447">
        <v>1246.25</v>
      </c>
      <c r="M331" s="447">
        <v>6.8814700000000002</v>
      </c>
    </row>
    <row r="332" spans="1:13">
      <c r="A332" s="245">
        <v>322</v>
      </c>
      <c r="B332" s="450" t="s">
        <v>263</v>
      </c>
      <c r="C332" s="447">
        <v>1063.2</v>
      </c>
      <c r="D332" s="448">
        <v>1069.1833333333334</v>
      </c>
      <c r="E332" s="448">
        <v>1049.1666666666667</v>
      </c>
      <c r="F332" s="448">
        <v>1035.1333333333334</v>
      </c>
      <c r="G332" s="448">
        <v>1015.1166666666668</v>
      </c>
      <c r="H332" s="448">
        <v>1083.2166666666667</v>
      </c>
      <c r="I332" s="448">
        <v>1103.2333333333331</v>
      </c>
      <c r="J332" s="448">
        <v>1117.2666666666667</v>
      </c>
      <c r="K332" s="447">
        <v>1089.2</v>
      </c>
      <c r="L332" s="447">
        <v>1055.1500000000001</v>
      </c>
      <c r="M332" s="447">
        <v>5.0061499999999999</v>
      </c>
    </row>
    <row r="333" spans="1:13">
      <c r="A333" s="245">
        <v>323</v>
      </c>
      <c r="B333" s="450" t="s">
        <v>149</v>
      </c>
      <c r="C333" s="447">
        <v>48.9</v>
      </c>
      <c r="D333" s="448">
        <v>49.283333333333331</v>
      </c>
      <c r="E333" s="448">
        <v>48.36666666666666</v>
      </c>
      <c r="F333" s="448">
        <v>47.833333333333329</v>
      </c>
      <c r="G333" s="448">
        <v>46.916666666666657</v>
      </c>
      <c r="H333" s="448">
        <v>49.816666666666663</v>
      </c>
      <c r="I333" s="448">
        <v>50.733333333333334</v>
      </c>
      <c r="J333" s="448">
        <v>51.266666666666666</v>
      </c>
      <c r="K333" s="447">
        <v>50.2</v>
      </c>
      <c r="L333" s="447">
        <v>48.75</v>
      </c>
      <c r="M333" s="447">
        <v>112.52912000000001</v>
      </c>
    </row>
    <row r="334" spans="1:13">
      <c r="A334" s="245">
        <v>324</v>
      </c>
      <c r="B334" s="450" t="s">
        <v>150</v>
      </c>
      <c r="C334" s="447">
        <v>83.4</v>
      </c>
      <c r="D334" s="448">
        <v>84.616666666666674</v>
      </c>
      <c r="E334" s="448">
        <v>81.333333333333343</v>
      </c>
      <c r="F334" s="448">
        <v>79.266666666666666</v>
      </c>
      <c r="G334" s="448">
        <v>75.983333333333334</v>
      </c>
      <c r="H334" s="448">
        <v>86.683333333333351</v>
      </c>
      <c r="I334" s="448">
        <v>89.966666666666683</v>
      </c>
      <c r="J334" s="448">
        <v>92.03333333333336</v>
      </c>
      <c r="K334" s="447">
        <v>87.9</v>
      </c>
      <c r="L334" s="447">
        <v>82.55</v>
      </c>
      <c r="M334" s="447">
        <v>78.191599999999994</v>
      </c>
    </row>
    <row r="335" spans="1:13">
      <c r="A335" s="245">
        <v>325</v>
      </c>
      <c r="B335" s="450" t="s">
        <v>446</v>
      </c>
      <c r="C335" s="447">
        <v>558.4</v>
      </c>
      <c r="D335" s="448">
        <v>556.44999999999993</v>
      </c>
      <c r="E335" s="448">
        <v>539.94999999999982</v>
      </c>
      <c r="F335" s="448">
        <v>521.49999999999989</v>
      </c>
      <c r="G335" s="448">
        <v>504.99999999999977</v>
      </c>
      <c r="H335" s="448">
        <v>574.89999999999986</v>
      </c>
      <c r="I335" s="448">
        <v>591.40000000000009</v>
      </c>
      <c r="J335" s="448">
        <v>609.84999999999991</v>
      </c>
      <c r="K335" s="447">
        <v>572.95000000000005</v>
      </c>
      <c r="L335" s="447">
        <v>538</v>
      </c>
      <c r="M335" s="447">
        <v>5.3111600000000001</v>
      </c>
    </row>
    <row r="336" spans="1:13">
      <c r="A336" s="245">
        <v>326</v>
      </c>
      <c r="B336" s="450" t="s">
        <v>264</v>
      </c>
      <c r="C336" s="447">
        <v>25.95</v>
      </c>
      <c r="D336" s="448">
        <v>26.150000000000002</v>
      </c>
      <c r="E336" s="448">
        <v>25.600000000000005</v>
      </c>
      <c r="F336" s="448">
        <v>25.250000000000004</v>
      </c>
      <c r="G336" s="448">
        <v>24.700000000000006</v>
      </c>
      <c r="H336" s="448">
        <v>26.500000000000004</v>
      </c>
      <c r="I336" s="448">
        <v>27.05</v>
      </c>
      <c r="J336" s="448">
        <v>27.400000000000002</v>
      </c>
      <c r="K336" s="447">
        <v>26.7</v>
      </c>
      <c r="L336" s="447">
        <v>25.8</v>
      </c>
      <c r="M336" s="447">
        <v>84.993080000000006</v>
      </c>
    </row>
    <row r="337" spans="1:13">
      <c r="A337" s="245">
        <v>327</v>
      </c>
      <c r="B337" s="450" t="s">
        <v>447</v>
      </c>
      <c r="C337" s="447">
        <v>60.2</v>
      </c>
      <c r="D337" s="448">
        <v>60.65</v>
      </c>
      <c r="E337" s="448">
        <v>59.55</v>
      </c>
      <c r="F337" s="448">
        <v>58.9</v>
      </c>
      <c r="G337" s="448">
        <v>57.8</v>
      </c>
      <c r="H337" s="448">
        <v>61.3</v>
      </c>
      <c r="I337" s="448">
        <v>62.400000000000006</v>
      </c>
      <c r="J337" s="448">
        <v>63.05</v>
      </c>
      <c r="K337" s="447">
        <v>61.75</v>
      </c>
      <c r="L337" s="447">
        <v>60</v>
      </c>
      <c r="M337" s="447">
        <v>21.872979999999998</v>
      </c>
    </row>
    <row r="338" spans="1:13">
      <c r="A338" s="245">
        <v>328</v>
      </c>
      <c r="B338" s="450" t="s">
        <v>152</v>
      </c>
      <c r="C338" s="447">
        <v>179.25</v>
      </c>
      <c r="D338" s="448">
        <v>181.48333333333335</v>
      </c>
      <c r="E338" s="448">
        <v>176.16666666666669</v>
      </c>
      <c r="F338" s="448">
        <v>173.08333333333334</v>
      </c>
      <c r="G338" s="448">
        <v>167.76666666666668</v>
      </c>
      <c r="H338" s="448">
        <v>184.56666666666669</v>
      </c>
      <c r="I338" s="448">
        <v>189.88333333333335</v>
      </c>
      <c r="J338" s="448">
        <v>192.9666666666667</v>
      </c>
      <c r="K338" s="447">
        <v>186.8</v>
      </c>
      <c r="L338" s="447">
        <v>178.4</v>
      </c>
      <c r="M338" s="447">
        <v>149.22891999999999</v>
      </c>
    </row>
    <row r="339" spans="1:13">
      <c r="A339" s="245">
        <v>329</v>
      </c>
      <c r="B339" s="450" t="s">
        <v>694</v>
      </c>
      <c r="C339" s="447">
        <v>202</v>
      </c>
      <c r="D339" s="448">
        <v>205.66666666666666</v>
      </c>
      <c r="E339" s="448">
        <v>197.33333333333331</v>
      </c>
      <c r="F339" s="448">
        <v>192.66666666666666</v>
      </c>
      <c r="G339" s="448">
        <v>184.33333333333331</v>
      </c>
      <c r="H339" s="448">
        <v>210.33333333333331</v>
      </c>
      <c r="I339" s="448">
        <v>218.66666666666663</v>
      </c>
      <c r="J339" s="448">
        <v>223.33333333333331</v>
      </c>
      <c r="K339" s="447">
        <v>214</v>
      </c>
      <c r="L339" s="447">
        <v>201</v>
      </c>
      <c r="M339" s="447">
        <v>13.35005</v>
      </c>
    </row>
    <row r="340" spans="1:13">
      <c r="A340" s="245">
        <v>330</v>
      </c>
      <c r="B340" s="450" t="s">
        <v>153</v>
      </c>
      <c r="C340" s="447">
        <v>108.95</v>
      </c>
      <c r="D340" s="448">
        <v>109.43333333333332</v>
      </c>
      <c r="E340" s="448">
        <v>107.86666666666665</v>
      </c>
      <c r="F340" s="448">
        <v>106.78333333333332</v>
      </c>
      <c r="G340" s="448">
        <v>105.21666666666664</v>
      </c>
      <c r="H340" s="448">
        <v>110.51666666666665</v>
      </c>
      <c r="I340" s="448">
        <v>112.08333333333334</v>
      </c>
      <c r="J340" s="448">
        <v>113.16666666666666</v>
      </c>
      <c r="K340" s="447">
        <v>111</v>
      </c>
      <c r="L340" s="447">
        <v>108.35</v>
      </c>
      <c r="M340" s="447">
        <v>133.83166</v>
      </c>
    </row>
    <row r="341" spans="1:13">
      <c r="A341" s="245">
        <v>331</v>
      </c>
      <c r="B341" s="450" t="s">
        <v>448</v>
      </c>
      <c r="C341" s="447">
        <v>430.4</v>
      </c>
      <c r="D341" s="448">
        <v>431.58333333333331</v>
      </c>
      <c r="E341" s="448">
        <v>427.51666666666665</v>
      </c>
      <c r="F341" s="448">
        <v>424.63333333333333</v>
      </c>
      <c r="G341" s="448">
        <v>420.56666666666666</v>
      </c>
      <c r="H341" s="448">
        <v>434.46666666666664</v>
      </c>
      <c r="I341" s="448">
        <v>438.53333333333336</v>
      </c>
      <c r="J341" s="448">
        <v>441.41666666666663</v>
      </c>
      <c r="K341" s="447">
        <v>435.65</v>
      </c>
      <c r="L341" s="447">
        <v>428.7</v>
      </c>
      <c r="M341" s="447">
        <v>6.9171800000000001</v>
      </c>
    </row>
    <row r="342" spans="1:13">
      <c r="A342" s="245">
        <v>332</v>
      </c>
      <c r="B342" s="450" t="s">
        <v>148</v>
      </c>
      <c r="C342" s="447">
        <v>72.099999999999994</v>
      </c>
      <c r="D342" s="448">
        <v>73.333333333333329</v>
      </c>
      <c r="E342" s="448">
        <v>70.466666666666654</v>
      </c>
      <c r="F342" s="448">
        <v>68.833333333333329</v>
      </c>
      <c r="G342" s="448">
        <v>65.966666666666654</v>
      </c>
      <c r="H342" s="448">
        <v>74.966666666666654</v>
      </c>
      <c r="I342" s="448">
        <v>77.833333333333329</v>
      </c>
      <c r="J342" s="448">
        <v>79.466666666666654</v>
      </c>
      <c r="K342" s="447">
        <v>76.2</v>
      </c>
      <c r="L342" s="447">
        <v>71.7</v>
      </c>
      <c r="M342" s="447">
        <v>369.57612999999998</v>
      </c>
    </row>
    <row r="343" spans="1:13">
      <c r="A343" s="245">
        <v>333</v>
      </c>
      <c r="B343" s="450" t="s">
        <v>449</v>
      </c>
      <c r="C343" s="447">
        <v>69.7</v>
      </c>
      <c r="D343" s="448">
        <v>69.400000000000006</v>
      </c>
      <c r="E343" s="448">
        <v>68.400000000000006</v>
      </c>
      <c r="F343" s="448">
        <v>67.099999999999994</v>
      </c>
      <c r="G343" s="448">
        <v>66.099999999999994</v>
      </c>
      <c r="H343" s="448">
        <v>70.700000000000017</v>
      </c>
      <c r="I343" s="448">
        <v>71.700000000000017</v>
      </c>
      <c r="J343" s="448">
        <v>73.000000000000028</v>
      </c>
      <c r="K343" s="447">
        <v>70.400000000000006</v>
      </c>
      <c r="L343" s="447">
        <v>68.099999999999994</v>
      </c>
      <c r="M343" s="447">
        <v>29.799219999999998</v>
      </c>
    </row>
    <row r="344" spans="1:13">
      <c r="A344" s="245">
        <v>334</v>
      </c>
      <c r="B344" s="450" t="s">
        <v>450</v>
      </c>
      <c r="C344" s="447">
        <v>3213.35</v>
      </c>
      <c r="D344" s="448">
        <v>3224.7833333333333</v>
      </c>
      <c r="E344" s="448">
        <v>3189.5666666666666</v>
      </c>
      <c r="F344" s="448">
        <v>3165.7833333333333</v>
      </c>
      <c r="G344" s="448">
        <v>3130.5666666666666</v>
      </c>
      <c r="H344" s="448">
        <v>3248.5666666666666</v>
      </c>
      <c r="I344" s="448">
        <v>3283.7833333333328</v>
      </c>
      <c r="J344" s="448">
        <v>3307.5666666666666</v>
      </c>
      <c r="K344" s="447">
        <v>3260</v>
      </c>
      <c r="L344" s="447">
        <v>3201</v>
      </c>
      <c r="M344" s="447">
        <v>1.2856700000000001</v>
      </c>
    </row>
    <row r="345" spans="1:13">
      <c r="A345" s="245">
        <v>335</v>
      </c>
      <c r="B345" s="450" t="s">
        <v>755</v>
      </c>
      <c r="C345" s="447">
        <v>84</v>
      </c>
      <c r="D345" s="448">
        <v>85</v>
      </c>
      <c r="E345" s="448">
        <v>82.5</v>
      </c>
      <c r="F345" s="448">
        <v>81</v>
      </c>
      <c r="G345" s="448">
        <v>78.5</v>
      </c>
      <c r="H345" s="448">
        <v>86.5</v>
      </c>
      <c r="I345" s="448">
        <v>89</v>
      </c>
      <c r="J345" s="448">
        <v>90.5</v>
      </c>
      <c r="K345" s="447">
        <v>87.5</v>
      </c>
      <c r="L345" s="447">
        <v>83.5</v>
      </c>
      <c r="M345" s="447">
        <v>9.5418500000000002</v>
      </c>
    </row>
    <row r="346" spans="1:13">
      <c r="A346" s="245">
        <v>336</v>
      </c>
      <c r="B346" s="450" t="s">
        <v>151</v>
      </c>
      <c r="C346" s="447">
        <v>17509.400000000001</v>
      </c>
      <c r="D346" s="448">
        <v>17607.916666666668</v>
      </c>
      <c r="E346" s="448">
        <v>17401.483333333337</v>
      </c>
      <c r="F346" s="448">
        <v>17293.566666666669</v>
      </c>
      <c r="G346" s="448">
        <v>17087.133333333339</v>
      </c>
      <c r="H346" s="448">
        <v>17715.833333333336</v>
      </c>
      <c r="I346" s="448">
        <v>17922.266666666663</v>
      </c>
      <c r="J346" s="448">
        <v>18030.183333333334</v>
      </c>
      <c r="K346" s="447">
        <v>17814.349999999999</v>
      </c>
      <c r="L346" s="447">
        <v>17500</v>
      </c>
      <c r="M346" s="447">
        <v>0.53161999999999998</v>
      </c>
    </row>
    <row r="347" spans="1:13">
      <c r="A347" s="245">
        <v>337</v>
      </c>
      <c r="B347" s="450" t="s">
        <v>791</v>
      </c>
      <c r="C347" s="447">
        <v>40.85</v>
      </c>
      <c r="D347" s="448">
        <v>41.166666666666664</v>
      </c>
      <c r="E347" s="448">
        <v>40.233333333333327</v>
      </c>
      <c r="F347" s="448">
        <v>39.61666666666666</v>
      </c>
      <c r="G347" s="448">
        <v>38.683333333333323</v>
      </c>
      <c r="H347" s="448">
        <v>41.783333333333331</v>
      </c>
      <c r="I347" s="448">
        <v>42.716666666666669</v>
      </c>
      <c r="J347" s="448">
        <v>43.333333333333336</v>
      </c>
      <c r="K347" s="447">
        <v>42.1</v>
      </c>
      <c r="L347" s="447">
        <v>40.549999999999997</v>
      </c>
      <c r="M347" s="447">
        <v>28.327059999999999</v>
      </c>
    </row>
    <row r="348" spans="1:13">
      <c r="A348" s="245">
        <v>338</v>
      </c>
      <c r="B348" s="450" t="s">
        <v>451</v>
      </c>
      <c r="C348" s="447">
        <v>2192.65</v>
      </c>
      <c r="D348" s="448">
        <v>2202.5499999999997</v>
      </c>
      <c r="E348" s="448">
        <v>2175.0999999999995</v>
      </c>
      <c r="F348" s="448">
        <v>2157.5499999999997</v>
      </c>
      <c r="G348" s="448">
        <v>2130.0999999999995</v>
      </c>
      <c r="H348" s="448">
        <v>2220.0999999999995</v>
      </c>
      <c r="I348" s="448">
        <v>2247.5499999999993</v>
      </c>
      <c r="J348" s="448">
        <v>2265.0999999999995</v>
      </c>
      <c r="K348" s="447">
        <v>2230</v>
      </c>
      <c r="L348" s="447">
        <v>2185</v>
      </c>
      <c r="M348" s="447">
        <v>0.1221</v>
      </c>
    </row>
    <row r="349" spans="1:13">
      <c r="A349" s="245">
        <v>339</v>
      </c>
      <c r="B349" s="450" t="s">
        <v>790</v>
      </c>
      <c r="C349" s="447">
        <v>348.65</v>
      </c>
      <c r="D349" s="448">
        <v>348.29999999999995</v>
      </c>
      <c r="E349" s="448">
        <v>344.64999999999992</v>
      </c>
      <c r="F349" s="448">
        <v>340.65</v>
      </c>
      <c r="G349" s="448">
        <v>336.99999999999994</v>
      </c>
      <c r="H349" s="448">
        <v>352.2999999999999</v>
      </c>
      <c r="I349" s="448">
        <v>355.95</v>
      </c>
      <c r="J349" s="448">
        <v>359.94999999999987</v>
      </c>
      <c r="K349" s="447">
        <v>351.95</v>
      </c>
      <c r="L349" s="447">
        <v>344.3</v>
      </c>
      <c r="M349" s="447">
        <v>7.8460900000000002</v>
      </c>
    </row>
    <row r="350" spans="1:13">
      <c r="A350" s="245">
        <v>340</v>
      </c>
      <c r="B350" s="450" t="s">
        <v>265</v>
      </c>
      <c r="C350" s="447">
        <v>586.1</v>
      </c>
      <c r="D350" s="448">
        <v>585.86666666666667</v>
      </c>
      <c r="E350" s="448">
        <v>579.73333333333335</v>
      </c>
      <c r="F350" s="448">
        <v>573.36666666666667</v>
      </c>
      <c r="G350" s="448">
        <v>567.23333333333335</v>
      </c>
      <c r="H350" s="448">
        <v>592.23333333333335</v>
      </c>
      <c r="I350" s="448">
        <v>598.36666666666679</v>
      </c>
      <c r="J350" s="448">
        <v>604.73333333333335</v>
      </c>
      <c r="K350" s="447">
        <v>592</v>
      </c>
      <c r="L350" s="447">
        <v>579.5</v>
      </c>
      <c r="M350" s="447">
        <v>3.4270499999999999</v>
      </c>
    </row>
    <row r="351" spans="1:13">
      <c r="A351" s="245">
        <v>341</v>
      </c>
      <c r="B351" s="450" t="s">
        <v>155</v>
      </c>
      <c r="C351" s="447">
        <v>112.35</v>
      </c>
      <c r="D351" s="448">
        <v>113.25</v>
      </c>
      <c r="E351" s="448">
        <v>110.95</v>
      </c>
      <c r="F351" s="448">
        <v>109.55</v>
      </c>
      <c r="G351" s="448">
        <v>107.25</v>
      </c>
      <c r="H351" s="448">
        <v>114.65</v>
      </c>
      <c r="I351" s="448">
        <v>116.95000000000002</v>
      </c>
      <c r="J351" s="448">
        <v>118.35000000000001</v>
      </c>
      <c r="K351" s="447">
        <v>115.55</v>
      </c>
      <c r="L351" s="447">
        <v>111.85</v>
      </c>
      <c r="M351" s="447">
        <v>193.31994</v>
      </c>
    </row>
    <row r="352" spans="1:13">
      <c r="A352" s="245">
        <v>342</v>
      </c>
      <c r="B352" s="450" t="s">
        <v>154</v>
      </c>
      <c r="C352" s="447">
        <v>132.94999999999999</v>
      </c>
      <c r="D352" s="448">
        <v>133.20000000000002</v>
      </c>
      <c r="E352" s="448">
        <v>131.40000000000003</v>
      </c>
      <c r="F352" s="448">
        <v>129.85000000000002</v>
      </c>
      <c r="G352" s="448">
        <v>128.05000000000004</v>
      </c>
      <c r="H352" s="448">
        <v>134.75000000000003</v>
      </c>
      <c r="I352" s="448">
        <v>136.55000000000004</v>
      </c>
      <c r="J352" s="448">
        <v>138.10000000000002</v>
      </c>
      <c r="K352" s="447">
        <v>135</v>
      </c>
      <c r="L352" s="447">
        <v>131.65</v>
      </c>
      <c r="M352" s="447">
        <v>9.6943400000000004</v>
      </c>
    </row>
    <row r="353" spans="1:13">
      <c r="A353" s="245">
        <v>343</v>
      </c>
      <c r="B353" s="450" t="s">
        <v>452</v>
      </c>
      <c r="C353" s="447">
        <v>80.55</v>
      </c>
      <c r="D353" s="448">
        <v>81.016666666666666</v>
      </c>
      <c r="E353" s="448">
        <v>79.833333333333329</v>
      </c>
      <c r="F353" s="448">
        <v>79.11666666666666</v>
      </c>
      <c r="G353" s="448">
        <v>77.933333333333323</v>
      </c>
      <c r="H353" s="448">
        <v>81.733333333333334</v>
      </c>
      <c r="I353" s="448">
        <v>82.916666666666671</v>
      </c>
      <c r="J353" s="448">
        <v>83.63333333333334</v>
      </c>
      <c r="K353" s="447">
        <v>82.2</v>
      </c>
      <c r="L353" s="447">
        <v>80.3</v>
      </c>
      <c r="M353" s="447">
        <v>0.38967000000000002</v>
      </c>
    </row>
    <row r="354" spans="1:13">
      <c r="A354" s="245">
        <v>344</v>
      </c>
      <c r="B354" s="450" t="s">
        <v>266</v>
      </c>
      <c r="C354" s="447">
        <v>3525.3</v>
      </c>
      <c r="D354" s="448">
        <v>3523.4333333333329</v>
      </c>
      <c r="E354" s="448">
        <v>3491.266666666666</v>
      </c>
      <c r="F354" s="448">
        <v>3457.2333333333331</v>
      </c>
      <c r="G354" s="448">
        <v>3425.0666666666662</v>
      </c>
      <c r="H354" s="448">
        <v>3557.4666666666658</v>
      </c>
      <c r="I354" s="448">
        <v>3589.6333333333328</v>
      </c>
      <c r="J354" s="448">
        <v>3623.6666666666656</v>
      </c>
      <c r="K354" s="447">
        <v>3555.6</v>
      </c>
      <c r="L354" s="447">
        <v>3489.4</v>
      </c>
      <c r="M354" s="447">
        <v>0.59521000000000002</v>
      </c>
    </row>
    <row r="355" spans="1:13">
      <c r="A355" s="245">
        <v>345</v>
      </c>
      <c r="B355" s="450" t="s">
        <v>453</v>
      </c>
      <c r="C355" s="447">
        <v>142.94999999999999</v>
      </c>
      <c r="D355" s="448">
        <v>144.20000000000002</v>
      </c>
      <c r="E355" s="448">
        <v>140.60000000000002</v>
      </c>
      <c r="F355" s="448">
        <v>138.25</v>
      </c>
      <c r="G355" s="448">
        <v>134.65</v>
      </c>
      <c r="H355" s="448">
        <v>146.55000000000004</v>
      </c>
      <c r="I355" s="448">
        <v>150.15</v>
      </c>
      <c r="J355" s="448">
        <v>152.50000000000006</v>
      </c>
      <c r="K355" s="447">
        <v>147.80000000000001</v>
      </c>
      <c r="L355" s="447">
        <v>141.85</v>
      </c>
      <c r="M355" s="447">
        <v>8.0828600000000002</v>
      </c>
    </row>
    <row r="356" spans="1:13">
      <c r="A356" s="245">
        <v>346</v>
      </c>
      <c r="B356" s="450" t="s">
        <v>454</v>
      </c>
      <c r="C356" s="447">
        <v>302.3</v>
      </c>
      <c r="D356" s="448">
        <v>304.00000000000006</v>
      </c>
      <c r="E356" s="448">
        <v>296.40000000000009</v>
      </c>
      <c r="F356" s="448">
        <v>290.50000000000006</v>
      </c>
      <c r="G356" s="448">
        <v>282.90000000000009</v>
      </c>
      <c r="H356" s="448">
        <v>309.90000000000009</v>
      </c>
      <c r="I356" s="448">
        <v>317.50000000000011</v>
      </c>
      <c r="J356" s="448">
        <v>323.40000000000009</v>
      </c>
      <c r="K356" s="447">
        <v>311.60000000000002</v>
      </c>
      <c r="L356" s="447">
        <v>298.10000000000002</v>
      </c>
      <c r="M356" s="447">
        <v>3.3392300000000001</v>
      </c>
    </row>
    <row r="357" spans="1:13">
      <c r="A357" s="245">
        <v>347</v>
      </c>
      <c r="B357" s="450" t="s">
        <v>455</v>
      </c>
      <c r="C357" s="447">
        <v>306.3</v>
      </c>
      <c r="D357" s="448">
        <v>307.68333333333334</v>
      </c>
      <c r="E357" s="448">
        <v>303.61666666666667</v>
      </c>
      <c r="F357" s="448">
        <v>300.93333333333334</v>
      </c>
      <c r="G357" s="448">
        <v>296.86666666666667</v>
      </c>
      <c r="H357" s="448">
        <v>310.36666666666667</v>
      </c>
      <c r="I357" s="448">
        <v>314.43333333333339</v>
      </c>
      <c r="J357" s="448">
        <v>317.11666666666667</v>
      </c>
      <c r="K357" s="447">
        <v>311.75</v>
      </c>
      <c r="L357" s="447">
        <v>305</v>
      </c>
      <c r="M357" s="447">
        <v>1.4399599999999999</v>
      </c>
    </row>
    <row r="358" spans="1:13">
      <c r="A358" s="245">
        <v>348</v>
      </c>
      <c r="B358" s="450" t="s">
        <v>267</v>
      </c>
      <c r="C358" s="447">
        <v>2606.3000000000002</v>
      </c>
      <c r="D358" s="448">
        <v>2612.0000000000005</v>
      </c>
      <c r="E358" s="448">
        <v>2585.1000000000008</v>
      </c>
      <c r="F358" s="448">
        <v>2563.9000000000005</v>
      </c>
      <c r="G358" s="448">
        <v>2537.0000000000009</v>
      </c>
      <c r="H358" s="448">
        <v>2633.2000000000007</v>
      </c>
      <c r="I358" s="448">
        <v>2660.1000000000004</v>
      </c>
      <c r="J358" s="448">
        <v>2681.3000000000006</v>
      </c>
      <c r="K358" s="447">
        <v>2638.9</v>
      </c>
      <c r="L358" s="447">
        <v>2590.8000000000002</v>
      </c>
      <c r="M358" s="447">
        <v>2.29962</v>
      </c>
    </row>
    <row r="359" spans="1:13">
      <c r="A359" s="245">
        <v>349</v>
      </c>
      <c r="B359" s="450" t="s">
        <v>268</v>
      </c>
      <c r="C359" s="447">
        <v>438.05</v>
      </c>
      <c r="D359" s="448">
        <v>437.23333333333329</v>
      </c>
      <c r="E359" s="448">
        <v>430.46666666666658</v>
      </c>
      <c r="F359" s="448">
        <v>422.88333333333327</v>
      </c>
      <c r="G359" s="448">
        <v>416.11666666666656</v>
      </c>
      <c r="H359" s="448">
        <v>444.81666666666661</v>
      </c>
      <c r="I359" s="448">
        <v>451.58333333333337</v>
      </c>
      <c r="J359" s="448">
        <v>459.16666666666663</v>
      </c>
      <c r="K359" s="447">
        <v>444</v>
      </c>
      <c r="L359" s="447">
        <v>429.65</v>
      </c>
      <c r="M359" s="447">
        <v>7.3848799999999999</v>
      </c>
    </row>
    <row r="360" spans="1:13">
      <c r="A360" s="245">
        <v>350</v>
      </c>
      <c r="B360" s="450" t="s">
        <v>456</v>
      </c>
      <c r="C360" s="447">
        <v>256.2</v>
      </c>
      <c r="D360" s="448">
        <v>257.56666666666666</v>
      </c>
      <c r="E360" s="448">
        <v>253.73333333333335</v>
      </c>
      <c r="F360" s="448">
        <v>251.26666666666668</v>
      </c>
      <c r="G360" s="448">
        <v>247.43333333333337</v>
      </c>
      <c r="H360" s="448">
        <v>260.0333333333333</v>
      </c>
      <c r="I360" s="448">
        <v>263.86666666666667</v>
      </c>
      <c r="J360" s="448">
        <v>266.33333333333331</v>
      </c>
      <c r="K360" s="447">
        <v>261.39999999999998</v>
      </c>
      <c r="L360" s="447">
        <v>255.1</v>
      </c>
      <c r="M360" s="447">
        <v>2.50224</v>
      </c>
    </row>
    <row r="361" spans="1:13">
      <c r="A361" s="245">
        <v>351</v>
      </c>
      <c r="B361" s="450" t="s">
        <v>758</v>
      </c>
      <c r="C361" s="447">
        <v>400.05</v>
      </c>
      <c r="D361" s="448">
        <v>402.98333333333335</v>
      </c>
      <c r="E361" s="448">
        <v>396.06666666666672</v>
      </c>
      <c r="F361" s="448">
        <v>392.08333333333337</v>
      </c>
      <c r="G361" s="448">
        <v>385.16666666666674</v>
      </c>
      <c r="H361" s="448">
        <v>406.9666666666667</v>
      </c>
      <c r="I361" s="448">
        <v>413.88333333333333</v>
      </c>
      <c r="J361" s="448">
        <v>417.86666666666667</v>
      </c>
      <c r="K361" s="447">
        <v>409.9</v>
      </c>
      <c r="L361" s="447">
        <v>399</v>
      </c>
      <c r="M361" s="447">
        <v>0.62848999999999999</v>
      </c>
    </row>
    <row r="362" spans="1:13">
      <c r="A362" s="245">
        <v>352</v>
      </c>
      <c r="B362" s="450" t="s">
        <v>457</v>
      </c>
      <c r="C362" s="447">
        <v>89.45</v>
      </c>
      <c r="D362" s="448">
        <v>90.166666666666671</v>
      </c>
      <c r="E362" s="448">
        <v>88.38333333333334</v>
      </c>
      <c r="F362" s="448">
        <v>87.316666666666663</v>
      </c>
      <c r="G362" s="448">
        <v>85.533333333333331</v>
      </c>
      <c r="H362" s="448">
        <v>91.233333333333348</v>
      </c>
      <c r="I362" s="448">
        <v>93.01666666666668</v>
      </c>
      <c r="J362" s="448">
        <v>94.083333333333357</v>
      </c>
      <c r="K362" s="447">
        <v>91.95</v>
      </c>
      <c r="L362" s="447">
        <v>89.1</v>
      </c>
      <c r="M362" s="447">
        <v>6.5273099999999999</v>
      </c>
    </row>
    <row r="363" spans="1:13">
      <c r="A363" s="245">
        <v>353</v>
      </c>
      <c r="B363" s="450" t="s">
        <v>163</v>
      </c>
      <c r="C363" s="447">
        <v>1301.1500000000001</v>
      </c>
      <c r="D363" s="448">
        <v>1295.5500000000002</v>
      </c>
      <c r="E363" s="448">
        <v>1282.9000000000003</v>
      </c>
      <c r="F363" s="448">
        <v>1264.6500000000001</v>
      </c>
      <c r="G363" s="448">
        <v>1252.0000000000002</v>
      </c>
      <c r="H363" s="448">
        <v>1313.8000000000004</v>
      </c>
      <c r="I363" s="448">
        <v>1326.45</v>
      </c>
      <c r="J363" s="448">
        <v>1344.7000000000005</v>
      </c>
      <c r="K363" s="447">
        <v>1308.2</v>
      </c>
      <c r="L363" s="447">
        <v>1277.3</v>
      </c>
      <c r="M363" s="447">
        <v>6.7515099999999997</v>
      </c>
    </row>
    <row r="364" spans="1:13">
      <c r="A364" s="245">
        <v>354</v>
      </c>
      <c r="B364" s="450" t="s">
        <v>156</v>
      </c>
      <c r="C364" s="447">
        <v>31362.3</v>
      </c>
      <c r="D364" s="448">
        <v>31547.599999999995</v>
      </c>
      <c r="E364" s="448">
        <v>30944.049999999988</v>
      </c>
      <c r="F364" s="448">
        <v>30525.799999999992</v>
      </c>
      <c r="G364" s="448">
        <v>29922.249999999985</v>
      </c>
      <c r="H364" s="448">
        <v>31965.849999999991</v>
      </c>
      <c r="I364" s="448">
        <v>32569.4</v>
      </c>
      <c r="J364" s="448">
        <v>32987.649999999994</v>
      </c>
      <c r="K364" s="447">
        <v>32151.15</v>
      </c>
      <c r="L364" s="447">
        <v>31129.35</v>
      </c>
      <c r="M364" s="447">
        <v>0.59209000000000001</v>
      </c>
    </row>
    <row r="365" spans="1:13">
      <c r="A365" s="245">
        <v>355</v>
      </c>
      <c r="B365" s="450" t="s">
        <v>458</v>
      </c>
      <c r="C365" s="447">
        <v>2482.3000000000002</v>
      </c>
      <c r="D365" s="448">
        <v>2499.0833333333335</v>
      </c>
      <c r="E365" s="448">
        <v>2443.2166666666672</v>
      </c>
      <c r="F365" s="448">
        <v>2404.1333333333337</v>
      </c>
      <c r="G365" s="448">
        <v>2348.2666666666673</v>
      </c>
      <c r="H365" s="448">
        <v>2538.166666666667</v>
      </c>
      <c r="I365" s="448">
        <v>2594.0333333333328</v>
      </c>
      <c r="J365" s="448">
        <v>2633.1166666666668</v>
      </c>
      <c r="K365" s="447">
        <v>2554.9499999999998</v>
      </c>
      <c r="L365" s="447">
        <v>2460</v>
      </c>
      <c r="M365" s="447">
        <v>0.87794000000000005</v>
      </c>
    </row>
    <row r="366" spans="1:13">
      <c r="A366" s="245">
        <v>356</v>
      </c>
      <c r="B366" s="450" t="s">
        <v>158</v>
      </c>
      <c r="C366" s="447">
        <v>240.8</v>
      </c>
      <c r="D366" s="448">
        <v>240.28333333333333</v>
      </c>
      <c r="E366" s="448">
        <v>238.61666666666667</v>
      </c>
      <c r="F366" s="448">
        <v>236.43333333333334</v>
      </c>
      <c r="G366" s="448">
        <v>234.76666666666668</v>
      </c>
      <c r="H366" s="448">
        <v>242.46666666666667</v>
      </c>
      <c r="I366" s="448">
        <v>244.13333333333335</v>
      </c>
      <c r="J366" s="448">
        <v>246.31666666666666</v>
      </c>
      <c r="K366" s="447">
        <v>241.95</v>
      </c>
      <c r="L366" s="447">
        <v>238.1</v>
      </c>
      <c r="M366" s="447">
        <v>80.872200000000007</v>
      </c>
    </row>
    <row r="367" spans="1:13">
      <c r="A367" s="245">
        <v>357</v>
      </c>
      <c r="B367" s="450" t="s">
        <v>269</v>
      </c>
      <c r="C367" s="447">
        <v>5131.3500000000004</v>
      </c>
      <c r="D367" s="448">
        <v>5148.45</v>
      </c>
      <c r="E367" s="448">
        <v>5107.8999999999996</v>
      </c>
      <c r="F367" s="448">
        <v>5084.45</v>
      </c>
      <c r="G367" s="448">
        <v>5043.8999999999996</v>
      </c>
      <c r="H367" s="448">
        <v>5171.8999999999996</v>
      </c>
      <c r="I367" s="448">
        <v>5212.4500000000007</v>
      </c>
      <c r="J367" s="448">
        <v>5235.8999999999996</v>
      </c>
      <c r="K367" s="447">
        <v>5189</v>
      </c>
      <c r="L367" s="447">
        <v>5125</v>
      </c>
      <c r="M367" s="447">
        <v>0.53391</v>
      </c>
    </row>
    <row r="368" spans="1:13">
      <c r="A368" s="245">
        <v>358</v>
      </c>
      <c r="B368" s="450" t="s">
        <v>459</v>
      </c>
      <c r="C368" s="447">
        <v>223.85</v>
      </c>
      <c r="D368" s="448">
        <v>223</v>
      </c>
      <c r="E368" s="448">
        <v>219</v>
      </c>
      <c r="F368" s="448">
        <v>214.15</v>
      </c>
      <c r="G368" s="448">
        <v>210.15</v>
      </c>
      <c r="H368" s="448">
        <v>227.85</v>
      </c>
      <c r="I368" s="448">
        <v>231.85</v>
      </c>
      <c r="J368" s="448">
        <v>236.7</v>
      </c>
      <c r="K368" s="447">
        <v>227</v>
      </c>
      <c r="L368" s="447">
        <v>218.15</v>
      </c>
      <c r="M368" s="447">
        <v>17.664339999999999</v>
      </c>
    </row>
    <row r="369" spans="1:13">
      <c r="A369" s="245">
        <v>359</v>
      </c>
      <c r="B369" s="450" t="s">
        <v>460</v>
      </c>
      <c r="C369" s="447">
        <v>765.95</v>
      </c>
      <c r="D369" s="448">
        <v>768.18333333333339</v>
      </c>
      <c r="E369" s="448">
        <v>754.36666666666679</v>
      </c>
      <c r="F369" s="448">
        <v>742.78333333333342</v>
      </c>
      <c r="G369" s="448">
        <v>728.96666666666681</v>
      </c>
      <c r="H369" s="448">
        <v>779.76666666666677</v>
      </c>
      <c r="I369" s="448">
        <v>793.58333333333337</v>
      </c>
      <c r="J369" s="448">
        <v>805.16666666666674</v>
      </c>
      <c r="K369" s="447">
        <v>782</v>
      </c>
      <c r="L369" s="447">
        <v>756.6</v>
      </c>
      <c r="M369" s="447">
        <v>1.1455599999999999</v>
      </c>
    </row>
    <row r="370" spans="1:13">
      <c r="A370" s="245">
        <v>360</v>
      </c>
      <c r="B370" s="450" t="s">
        <v>160</v>
      </c>
      <c r="C370" s="447">
        <v>2060</v>
      </c>
      <c r="D370" s="448">
        <v>2068.75</v>
      </c>
      <c r="E370" s="448">
        <v>2046.5</v>
      </c>
      <c r="F370" s="448">
        <v>2033</v>
      </c>
      <c r="G370" s="448">
        <v>2010.75</v>
      </c>
      <c r="H370" s="448">
        <v>2082.25</v>
      </c>
      <c r="I370" s="448">
        <v>2104.5</v>
      </c>
      <c r="J370" s="448">
        <v>2118</v>
      </c>
      <c r="K370" s="447">
        <v>2091</v>
      </c>
      <c r="L370" s="447">
        <v>2055.25</v>
      </c>
      <c r="M370" s="447">
        <v>3.8988700000000001</v>
      </c>
    </row>
    <row r="371" spans="1:13">
      <c r="A371" s="245">
        <v>361</v>
      </c>
      <c r="B371" s="450" t="s">
        <v>157</v>
      </c>
      <c r="C371" s="447">
        <v>1785.9</v>
      </c>
      <c r="D371" s="448">
        <v>1791.6000000000001</v>
      </c>
      <c r="E371" s="448">
        <v>1766.8500000000004</v>
      </c>
      <c r="F371" s="448">
        <v>1747.8000000000002</v>
      </c>
      <c r="G371" s="448">
        <v>1723.0500000000004</v>
      </c>
      <c r="H371" s="448">
        <v>1810.6500000000003</v>
      </c>
      <c r="I371" s="448">
        <v>1835.3999999999999</v>
      </c>
      <c r="J371" s="448">
        <v>1854.4500000000003</v>
      </c>
      <c r="K371" s="447">
        <v>1816.35</v>
      </c>
      <c r="L371" s="447">
        <v>1772.55</v>
      </c>
      <c r="M371" s="447">
        <v>9.4113100000000003</v>
      </c>
    </row>
    <row r="372" spans="1:13">
      <c r="A372" s="245">
        <v>362</v>
      </c>
      <c r="B372" s="450" t="s">
        <v>756</v>
      </c>
      <c r="C372" s="447">
        <v>1033.75</v>
      </c>
      <c r="D372" s="448">
        <v>1044.5833333333333</v>
      </c>
      <c r="E372" s="448">
        <v>1014.1666666666665</v>
      </c>
      <c r="F372" s="448">
        <v>994.58333333333326</v>
      </c>
      <c r="G372" s="448">
        <v>964.16666666666652</v>
      </c>
      <c r="H372" s="448">
        <v>1064.1666666666665</v>
      </c>
      <c r="I372" s="448">
        <v>1094.583333333333</v>
      </c>
      <c r="J372" s="448">
        <v>1114.1666666666665</v>
      </c>
      <c r="K372" s="447">
        <v>1075</v>
      </c>
      <c r="L372" s="447">
        <v>1025</v>
      </c>
      <c r="M372" s="447">
        <v>1.2649999999999999</v>
      </c>
    </row>
    <row r="373" spans="1:13">
      <c r="A373" s="245">
        <v>363</v>
      </c>
      <c r="B373" s="450" t="s">
        <v>461</v>
      </c>
      <c r="C373" s="447">
        <v>1674.9</v>
      </c>
      <c r="D373" s="448">
        <v>1681.55</v>
      </c>
      <c r="E373" s="448">
        <v>1664.85</v>
      </c>
      <c r="F373" s="448">
        <v>1654.8</v>
      </c>
      <c r="G373" s="448">
        <v>1638.1</v>
      </c>
      <c r="H373" s="448">
        <v>1691.6</v>
      </c>
      <c r="I373" s="448">
        <v>1708.3000000000002</v>
      </c>
      <c r="J373" s="448">
        <v>1718.35</v>
      </c>
      <c r="K373" s="447">
        <v>1698.25</v>
      </c>
      <c r="L373" s="447">
        <v>1671.5</v>
      </c>
      <c r="M373" s="447">
        <v>0.96997999999999995</v>
      </c>
    </row>
    <row r="374" spans="1:13">
      <c r="A374" s="245">
        <v>364</v>
      </c>
      <c r="B374" s="450" t="s">
        <v>757</v>
      </c>
      <c r="C374" s="447">
        <v>1122.25</v>
      </c>
      <c r="D374" s="448">
        <v>1134.3166666666666</v>
      </c>
      <c r="E374" s="448">
        <v>1102.9333333333332</v>
      </c>
      <c r="F374" s="448">
        <v>1083.6166666666666</v>
      </c>
      <c r="G374" s="448">
        <v>1052.2333333333331</v>
      </c>
      <c r="H374" s="448">
        <v>1153.6333333333332</v>
      </c>
      <c r="I374" s="448">
        <v>1185.0166666666664</v>
      </c>
      <c r="J374" s="448">
        <v>1204.3333333333333</v>
      </c>
      <c r="K374" s="447">
        <v>1165.7</v>
      </c>
      <c r="L374" s="447">
        <v>1115</v>
      </c>
      <c r="M374" s="447">
        <v>0.70084999999999997</v>
      </c>
    </row>
    <row r="375" spans="1:13">
      <c r="A375" s="245">
        <v>365</v>
      </c>
      <c r="B375" s="450" t="s">
        <v>159</v>
      </c>
      <c r="C375" s="447">
        <v>120.5</v>
      </c>
      <c r="D375" s="448">
        <v>119.96666666666665</v>
      </c>
      <c r="E375" s="448">
        <v>118.08333333333331</v>
      </c>
      <c r="F375" s="448">
        <v>115.66666666666666</v>
      </c>
      <c r="G375" s="448">
        <v>113.78333333333332</v>
      </c>
      <c r="H375" s="448">
        <v>122.38333333333331</v>
      </c>
      <c r="I375" s="448">
        <v>124.26666666666667</v>
      </c>
      <c r="J375" s="448">
        <v>126.68333333333331</v>
      </c>
      <c r="K375" s="447">
        <v>121.85</v>
      </c>
      <c r="L375" s="447">
        <v>117.55</v>
      </c>
      <c r="M375" s="447">
        <v>108.95627</v>
      </c>
    </row>
    <row r="376" spans="1:13">
      <c r="A376" s="245">
        <v>366</v>
      </c>
      <c r="B376" s="450" t="s">
        <v>162</v>
      </c>
      <c r="C376" s="447">
        <v>225.45</v>
      </c>
      <c r="D376" s="448">
        <v>227.08333333333334</v>
      </c>
      <c r="E376" s="448">
        <v>223.16666666666669</v>
      </c>
      <c r="F376" s="448">
        <v>220.88333333333335</v>
      </c>
      <c r="G376" s="448">
        <v>216.9666666666667</v>
      </c>
      <c r="H376" s="448">
        <v>229.36666666666667</v>
      </c>
      <c r="I376" s="448">
        <v>233.28333333333336</v>
      </c>
      <c r="J376" s="448">
        <v>235.56666666666666</v>
      </c>
      <c r="K376" s="447">
        <v>231</v>
      </c>
      <c r="L376" s="447">
        <v>224.8</v>
      </c>
      <c r="M376" s="447">
        <v>86.104699999999994</v>
      </c>
    </row>
    <row r="377" spans="1:13">
      <c r="A377" s="245">
        <v>367</v>
      </c>
      <c r="B377" s="450" t="s">
        <v>462</v>
      </c>
      <c r="C377" s="447">
        <v>334.5</v>
      </c>
      <c r="D377" s="448">
        <v>339.46666666666664</v>
      </c>
      <c r="E377" s="448">
        <v>328.0333333333333</v>
      </c>
      <c r="F377" s="448">
        <v>321.56666666666666</v>
      </c>
      <c r="G377" s="448">
        <v>310.13333333333333</v>
      </c>
      <c r="H377" s="448">
        <v>345.93333333333328</v>
      </c>
      <c r="I377" s="448">
        <v>357.36666666666656</v>
      </c>
      <c r="J377" s="448">
        <v>363.83333333333326</v>
      </c>
      <c r="K377" s="447">
        <v>350.9</v>
      </c>
      <c r="L377" s="447">
        <v>333</v>
      </c>
      <c r="M377" s="447">
        <v>20.920310000000001</v>
      </c>
    </row>
    <row r="378" spans="1:13">
      <c r="A378" s="245">
        <v>368</v>
      </c>
      <c r="B378" s="450" t="s">
        <v>270</v>
      </c>
      <c r="C378" s="447">
        <v>272.3</v>
      </c>
      <c r="D378" s="448">
        <v>272.7166666666667</v>
      </c>
      <c r="E378" s="448">
        <v>270.08333333333337</v>
      </c>
      <c r="F378" s="448">
        <v>267.86666666666667</v>
      </c>
      <c r="G378" s="448">
        <v>265.23333333333335</v>
      </c>
      <c r="H378" s="448">
        <v>274.93333333333339</v>
      </c>
      <c r="I378" s="448">
        <v>277.56666666666672</v>
      </c>
      <c r="J378" s="448">
        <v>279.78333333333342</v>
      </c>
      <c r="K378" s="447">
        <v>275.35000000000002</v>
      </c>
      <c r="L378" s="447">
        <v>270.5</v>
      </c>
      <c r="M378" s="447">
        <v>10.088800000000001</v>
      </c>
    </row>
    <row r="379" spans="1:13">
      <c r="A379" s="245">
        <v>369</v>
      </c>
      <c r="B379" s="450" t="s">
        <v>463</v>
      </c>
      <c r="C379" s="447">
        <v>129.6</v>
      </c>
      <c r="D379" s="448">
        <v>131.36666666666665</v>
      </c>
      <c r="E379" s="448">
        <v>126.5333333333333</v>
      </c>
      <c r="F379" s="448">
        <v>123.46666666666667</v>
      </c>
      <c r="G379" s="448">
        <v>118.63333333333333</v>
      </c>
      <c r="H379" s="448">
        <v>134.43333333333328</v>
      </c>
      <c r="I379" s="448">
        <v>139.26666666666659</v>
      </c>
      <c r="J379" s="448">
        <v>142.33333333333326</v>
      </c>
      <c r="K379" s="447">
        <v>136.19999999999999</v>
      </c>
      <c r="L379" s="447">
        <v>128.30000000000001</v>
      </c>
      <c r="M379" s="447">
        <v>5.1828900000000004</v>
      </c>
    </row>
    <row r="380" spans="1:13">
      <c r="A380" s="245">
        <v>370</v>
      </c>
      <c r="B380" s="450" t="s">
        <v>464</v>
      </c>
      <c r="C380" s="447">
        <v>5961.5</v>
      </c>
      <c r="D380" s="448">
        <v>5994.0333333333328</v>
      </c>
      <c r="E380" s="448">
        <v>5912.4666666666653</v>
      </c>
      <c r="F380" s="448">
        <v>5863.4333333333325</v>
      </c>
      <c r="G380" s="448">
        <v>5781.866666666665</v>
      </c>
      <c r="H380" s="448">
        <v>6043.0666666666657</v>
      </c>
      <c r="I380" s="448">
        <v>6124.6333333333332</v>
      </c>
      <c r="J380" s="448">
        <v>6173.6666666666661</v>
      </c>
      <c r="K380" s="447">
        <v>6075.6</v>
      </c>
      <c r="L380" s="447">
        <v>5945</v>
      </c>
      <c r="M380" s="447">
        <v>6.3020000000000007E-2</v>
      </c>
    </row>
    <row r="381" spans="1:13">
      <c r="A381" s="245">
        <v>371</v>
      </c>
      <c r="B381" s="450" t="s">
        <v>271</v>
      </c>
      <c r="C381" s="447">
        <v>13082.9</v>
      </c>
      <c r="D381" s="448">
        <v>13148.483333333332</v>
      </c>
      <c r="E381" s="448">
        <v>12935.416666666664</v>
      </c>
      <c r="F381" s="448">
        <v>12787.933333333332</v>
      </c>
      <c r="G381" s="448">
        <v>12574.866666666665</v>
      </c>
      <c r="H381" s="448">
        <v>13295.966666666664</v>
      </c>
      <c r="I381" s="448">
        <v>13509.033333333333</v>
      </c>
      <c r="J381" s="448">
        <v>13656.516666666663</v>
      </c>
      <c r="K381" s="447">
        <v>13361.55</v>
      </c>
      <c r="L381" s="447">
        <v>13001</v>
      </c>
      <c r="M381" s="447">
        <v>0.10668999999999999</v>
      </c>
    </row>
    <row r="382" spans="1:13">
      <c r="A382" s="245">
        <v>372</v>
      </c>
      <c r="B382" s="450" t="s">
        <v>161</v>
      </c>
      <c r="C382" s="447">
        <v>42.25</v>
      </c>
      <c r="D382" s="448">
        <v>42.016666666666666</v>
      </c>
      <c r="E382" s="448">
        <v>41.233333333333334</v>
      </c>
      <c r="F382" s="448">
        <v>40.216666666666669</v>
      </c>
      <c r="G382" s="448">
        <v>39.433333333333337</v>
      </c>
      <c r="H382" s="448">
        <v>43.033333333333331</v>
      </c>
      <c r="I382" s="448">
        <v>43.816666666666663</v>
      </c>
      <c r="J382" s="448">
        <v>44.833333333333329</v>
      </c>
      <c r="K382" s="447">
        <v>42.8</v>
      </c>
      <c r="L382" s="447">
        <v>41</v>
      </c>
      <c r="M382" s="447">
        <v>3356.58662</v>
      </c>
    </row>
    <row r="383" spans="1:13">
      <c r="A383" s="245">
        <v>373</v>
      </c>
      <c r="B383" s="450" t="s">
        <v>272</v>
      </c>
      <c r="C383" s="447">
        <v>685.6</v>
      </c>
      <c r="D383" s="448">
        <v>691.88333333333333</v>
      </c>
      <c r="E383" s="448">
        <v>673.81666666666661</v>
      </c>
      <c r="F383" s="448">
        <v>662.0333333333333</v>
      </c>
      <c r="G383" s="448">
        <v>643.96666666666658</v>
      </c>
      <c r="H383" s="448">
        <v>703.66666666666663</v>
      </c>
      <c r="I383" s="448">
        <v>721.73333333333346</v>
      </c>
      <c r="J383" s="448">
        <v>733.51666666666665</v>
      </c>
      <c r="K383" s="447">
        <v>709.95</v>
      </c>
      <c r="L383" s="447">
        <v>680.1</v>
      </c>
      <c r="M383" s="447">
        <v>2.5079799999999999</v>
      </c>
    </row>
    <row r="384" spans="1:13">
      <c r="A384" s="245">
        <v>374</v>
      </c>
      <c r="B384" s="450" t="s">
        <v>165</v>
      </c>
      <c r="C384" s="447">
        <v>216.25</v>
      </c>
      <c r="D384" s="448">
        <v>214.95000000000002</v>
      </c>
      <c r="E384" s="448">
        <v>212.60000000000002</v>
      </c>
      <c r="F384" s="448">
        <v>208.95000000000002</v>
      </c>
      <c r="G384" s="448">
        <v>206.60000000000002</v>
      </c>
      <c r="H384" s="448">
        <v>218.60000000000002</v>
      </c>
      <c r="I384" s="448">
        <v>220.95</v>
      </c>
      <c r="J384" s="448">
        <v>224.60000000000002</v>
      </c>
      <c r="K384" s="447">
        <v>217.3</v>
      </c>
      <c r="L384" s="447">
        <v>211.3</v>
      </c>
      <c r="M384" s="447">
        <v>143.69946999999999</v>
      </c>
    </row>
    <row r="385" spans="1:13">
      <c r="A385" s="245">
        <v>375</v>
      </c>
      <c r="B385" s="450" t="s">
        <v>166</v>
      </c>
      <c r="C385" s="447">
        <v>146.15</v>
      </c>
      <c r="D385" s="448">
        <v>145.23333333333332</v>
      </c>
      <c r="E385" s="448">
        <v>143.11666666666665</v>
      </c>
      <c r="F385" s="448">
        <v>140.08333333333331</v>
      </c>
      <c r="G385" s="448">
        <v>137.96666666666664</v>
      </c>
      <c r="H385" s="448">
        <v>148.26666666666665</v>
      </c>
      <c r="I385" s="448">
        <v>150.38333333333333</v>
      </c>
      <c r="J385" s="448">
        <v>153.41666666666666</v>
      </c>
      <c r="K385" s="447">
        <v>147.35</v>
      </c>
      <c r="L385" s="447">
        <v>142.19999999999999</v>
      </c>
      <c r="M385" s="447">
        <v>57.28651</v>
      </c>
    </row>
    <row r="386" spans="1:13">
      <c r="A386" s="245">
        <v>376</v>
      </c>
      <c r="B386" s="450" t="s">
        <v>465</v>
      </c>
      <c r="C386" s="447">
        <v>247.5</v>
      </c>
      <c r="D386" s="448">
        <v>248.4666666666667</v>
      </c>
      <c r="E386" s="448">
        <v>244.3333333333334</v>
      </c>
      <c r="F386" s="448">
        <v>241.16666666666671</v>
      </c>
      <c r="G386" s="448">
        <v>237.03333333333342</v>
      </c>
      <c r="H386" s="448">
        <v>251.63333333333338</v>
      </c>
      <c r="I386" s="448">
        <v>255.76666666666671</v>
      </c>
      <c r="J386" s="448">
        <v>258.93333333333339</v>
      </c>
      <c r="K386" s="447">
        <v>252.6</v>
      </c>
      <c r="L386" s="447">
        <v>245.3</v>
      </c>
      <c r="M386" s="447">
        <v>3.87981</v>
      </c>
    </row>
    <row r="387" spans="1:13">
      <c r="A387" s="245">
        <v>377</v>
      </c>
      <c r="B387" s="450" t="s">
        <v>466</v>
      </c>
      <c r="C387" s="447">
        <v>610.5</v>
      </c>
      <c r="D387" s="448">
        <v>619.51666666666665</v>
      </c>
      <c r="E387" s="448">
        <v>596.0333333333333</v>
      </c>
      <c r="F387" s="448">
        <v>581.56666666666661</v>
      </c>
      <c r="G387" s="448">
        <v>558.08333333333326</v>
      </c>
      <c r="H387" s="448">
        <v>633.98333333333335</v>
      </c>
      <c r="I387" s="448">
        <v>657.4666666666667</v>
      </c>
      <c r="J387" s="448">
        <v>671.93333333333339</v>
      </c>
      <c r="K387" s="447">
        <v>643</v>
      </c>
      <c r="L387" s="447">
        <v>605.04999999999995</v>
      </c>
      <c r="M387" s="447">
        <v>7.5618800000000004</v>
      </c>
    </row>
    <row r="388" spans="1:13">
      <c r="A388" s="245">
        <v>378</v>
      </c>
      <c r="B388" s="450" t="s">
        <v>467</v>
      </c>
      <c r="C388" s="447">
        <v>28.9</v>
      </c>
      <c r="D388" s="448">
        <v>29.116666666666664</v>
      </c>
      <c r="E388" s="448">
        <v>28.433333333333326</v>
      </c>
      <c r="F388" s="448">
        <v>27.966666666666661</v>
      </c>
      <c r="G388" s="448">
        <v>27.283333333333324</v>
      </c>
      <c r="H388" s="448">
        <v>29.583333333333329</v>
      </c>
      <c r="I388" s="448">
        <v>30.266666666666666</v>
      </c>
      <c r="J388" s="448">
        <v>30.733333333333331</v>
      </c>
      <c r="K388" s="447">
        <v>29.8</v>
      </c>
      <c r="L388" s="447">
        <v>28.65</v>
      </c>
      <c r="M388" s="447">
        <v>43.19903</v>
      </c>
    </row>
    <row r="389" spans="1:13">
      <c r="A389" s="245">
        <v>379</v>
      </c>
      <c r="B389" s="450" t="s">
        <v>468</v>
      </c>
      <c r="C389" s="447">
        <v>178.2</v>
      </c>
      <c r="D389" s="448">
        <v>180.78333333333333</v>
      </c>
      <c r="E389" s="448">
        <v>174.56666666666666</v>
      </c>
      <c r="F389" s="448">
        <v>170.93333333333334</v>
      </c>
      <c r="G389" s="448">
        <v>164.71666666666667</v>
      </c>
      <c r="H389" s="448">
        <v>184.41666666666666</v>
      </c>
      <c r="I389" s="448">
        <v>190.6333333333333</v>
      </c>
      <c r="J389" s="448">
        <v>194.26666666666665</v>
      </c>
      <c r="K389" s="447">
        <v>187</v>
      </c>
      <c r="L389" s="447">
        <v>177.15</v>
      </c>
      <c r="M389" s="447">
        <v>31.56728</v>
      </c>
    </row>
    <row r="390" spans="1:13">
      <c r="A390" s="245">
        <v>380</v>
      </c>
      <c r="B390" s="450" t="s">
        <v>273</v>
      </c>
      <c r="C390" s="447">
        <v>517.75</v>
      </c>
      <c r="D390" s="448">
        <v>519.98333333333335</v>
      </c>
      <c r="E390" s="448">
        <v>513.9666666666667</v>
      </c>
      <c r="F390" s="448">
        <v>510.18333333333339</v>
      </c>
      <c r="G390" s="448">
        <v>504.16666666666674</v>
      </c>
      <c r="H390" s="448">
        <v>523.76666666666665</v>
      </c>
      <c r="I390" s="448">
        <v>529.7833333333333</v>
      </c>
      <c r="J390" s="448">
        <v>533.56666666666661</v>
      </c>
      <c r="K390" s="447">
        <v>526</v>
      </c>
      <c r="L390" s="447">
        <v>516.20000000000005</v>
      </c>
      <c r="M390" s="447">
        <v>3.88497</v>
      </c>
    </row>
    <row r="391" spans="1:13">
      <c r="A391" s="245">
        <v>381</v>
      </c>
      <c r="B391" s="450" t="s">
        <v>469</v>
      </c>
      <c r="C391" s="447">
        <v>311.14999999999998</v>
      </c>
      <c r="D391" s="448">
        <v>310.48333333333335</v>
      </c>
      <c r="E391" s="448">
        <v>306.16666666666669</v>
      </c>
      <c r="F391" s="448">
        <v>301.18333333333334</v>
      </c>
      <c r="G391" s="448">
        <v>296.86666666666667</v>
      </c>
      <c r="H391" s="448">
        <v>315.4666666666667</v>
      </c>
      <c r="I391" s="448">
        <v>319.7833333333333</v>
      </c>
      <c r="J391" s="448">
        <v>324.76666666666671</v>
      </c>
      <c r="K391" s="447">
        <v>314.8</v>
      </c>
      <c r="L391" s="447">
        <v>305.5</v>
      </c>
      <c r="M391" s="447">
        <v>8.1695600000000006</v>
      </c>
    </row>
    <row r="392" spans="1:13">
      <c r="A392" s="245">
        <v>382</v>
      </c>
      <c r="B392" s="450" t="s">
        <v>470</v>
      </c>
      <c r="C392" s="447">
        <v>82.6</v>
      </c>
      <c r="D392" s="448">
        <v>83.2</v>
      </c>
      <c r="E392" s="448">
        <v>81.550000000000011</v>
      </c>
      <c r="F392" s="448">
        <v>80.500000000000014</v>
      </c>
      <c r="G392" s="448">
        <v>78.850000000000023</v>
      </c>
      <c r="H392" s="448">
        <v>84.25</v>
      </c>
      <c r="I392" s="448">
        <v>85.9</v>
      </c>
      <c r="J392" s="448">
        <v>86.949999999999989</v>
      </c>
      <c r="K392" s="447">
        <v>84.85</v>
      </c>
      <c r="L392" s="447">
        <v>82.15</v>
      </c>
      <c r="M392" s="447">
        <v>53.68394</v>
      </c>
    </row>
    <row r="393" spans="1:13">
      <c r="A393" s="245">
        <v>383</v>
      </c>
      <c r="B393" s="450" t="s">
        <v>471</v>
      </c>
      <c r="C393" s="447">
        <v>1942.5</v>
      </c>
      <c r="D393" s="448">
        <v>1945.8500000000001</v>
      </c>
      <c r="E393" s="448">
        <v>1924.7000000000003</v>
      </c>
      <c r="F393" s="448">
        <v>1906.9</v>
      </c>
      <c r="G393" s="448">
        <v>1885.7500000000002</v>
      </c>
      <c r="H393" s="448">
        <v>1963.6500000000003</v>
      </c>
      <c r="I393" s="448">
        <v>1984.8000000000004</v>
      </c>
      <c r="J393" s="448">
        <v>2002.6000000000004</v>
      </c>
      <c r="K393" s="447">
        <v>1967</v>
      </c>
      <c r="L393" s="447">
        <v>1928.05</v>
      </c>
      <c r="M393" s="447">
        <v>0.14729999999999999</v>
      </c>
    </row>
    <row r="394" spans="1:13">
      <c r="A394" s="245">
        <v>384</v>
      </c>
      <c r="B394" s="450" t="s">
        <v>472</v>
      </c>
      <c r="C394" s="447">
        <v>372.9</v>
      </c>
      <c r="D394" s="448">
        <v>375.59999999999997</v>
      </c>
      <c r="E394" s="448">
        <v>368.49999999999994</v>
      </c>
      <c r="F394" s="448">
        <v>364.09999999999997</v>
      </c>
      <c r="G394" s="448">
        <v>356.99999999999994</v>
      </c>
      <c r="H394" s="448">
        <v>379.99999999999994</v>
      </c>
      <c r="I394" s="448">
        <v>387.09999999999997</v>
      </c>
      <c r="J394" s="448">
        <v>391.49999999999994</v>
      </c>
      <c r="K394" s="447">
        <v>382.7</v>
      </c>
      <c r="L394" s="447">
        <v>371.2</v>
      </c>
      <c r="M394" s="447">
        <v>9.3185900000000004</v>
      </c>
    </row>
    <row r="395" spans="1:13">
      <c r="A395" s="245">
        <v>385</v>
      </c>
      <c r="B395" s="450" t="s">
        <v>473</v>
      </c>
      <c r="C395" s="447">
        <v>219.75</v>
      </c>
      <c r="D395" s="448">
        <v>214.54999999999998</v>
      </c>
      <c r="E395" s="448">
        <v>209.34999999999997</v>
      </c>
      <c r="F395" s="448">
        <v>198.95</v>
      </c>
      <c r="G395" s="448">
        <v>193.74999999999997</v>
      </c>
      <c r="H395" s="448">
        <v>224.94999999999996</v>
      </c>
      <c r="I395" s="448">
        <v>230.14999999999995</v>
      </c>
      <c r="J395" s="448">
        <v>240.54999999999995</v>
      </c>
      <c r="K395" s="447">
        <v>219.75</v>
      </c>
      <c r="L395" s="447">
        <v>204.15</v>
      </c>
      <c r="M395" s="447">
        <v>22.687519999999999</v>
      </c>
    </row>
    <row r="396" spans="1:13">
      <c r="A396" s="245">
        <v>386</v>
      </c>
      <c r="B396" s="450" t="s">
        <v>474</v>
      </c>
      <c r="C396" s="447">
        <v>1120.95</v>
      </c>
      <c r="D396" s="448">
        <v>1120.9833333333333</v>
      </c>
      <c r="E396" s="448">
        <v>1101.9666666666667</v>
      </c>
      <c r="F396" s="448">
        <v>1082.9833333333333</v>
      </c>
      <c r="G396" s="448">
        <v>1063.9666666666667</v>
      </c>
      <c r="H396" s="448">
        <v>1139.9666666666667</v>
      </c>
      <c r="I396" s="448">
        <v>1158.9833333333336</v>
      </c>
      <c r="J396" s="448">
        <v>1177.9666666666667</v>
      </c>
      <c r="K396" s="447">
        <v>1140</v>
      </c>
      <c r="L396" s="447">
        <v>1102</v>
      </c>
      <c r="M396" s="447">
        <v>2.3463599999999998</v>
      </c>
    </row>
    <row r="397" spans="1:13">
      <c r="A397" s="245">
        <v>387</v>
      </c>
      <c r="B397" s="450" t="s">
        <v>167</v>
      </c>
      <c r="C397" s="447">
        <v>2094.8000000000002</v>
      </c>
      <c r="D397" s="448">
        <v>2063.2666666666669</v>
      </c>
      <c r="E397" s="448">
        <v>2021.5333333333338</v>
      </c>
      <c r="F397" s="448">
        <v>1948.2666666666669</v>
      </c>
      <c r="G397" s="448">
        <v>1906.5333333333338</v>
      </c>
      <c r="H397" s="448">
        <v>2136.5333333333338</v>
      </c>
      <c r="I397" s="448">
        <v>2178.2666666666664</v>
      </c>
      <c r="J397" s="448">
        <v>2251.5333333333338</v>
      </c>
      <c r="K397" s="447">
        <v>2105</v>
      </c>
      <c r="L397" s="447">
        <v>1990</v>
      </c>
      <c r="M397" s="447">
        <v>260.60863999999998</v>
      </c>
    </row>
    <row r="398" spans="1:13">
      <c r="A398" s="245">
        <v>388</v>
      </c>
      <c r="B398" s="450" t="s">
        <v>814</v>
      </c>
      <c r="C398" s="447">
        <v>1047.2</v>
      </c>
      <c r="D398" s="448">
        <v>1055.1333333333332</v>
      </c>
      <c r="E398" s="448">
        <v>1034.2666666666664</v>
      </c>
      <c r="F398" s="448">
        <v>1021.3333333333333</v>
      </c>
      <c r="G398" s="448">
        <v>1000.4666666666665</v>
      </c>
      <c r="H398" s="448">
        <v>1068.0666666666664</v>
      </c>
      <c r="I398" s="448">
        <v>1088.9333333333332</v>
      </c>
      <c r="J398" s="448">
        <v>1101.8666666666663</v>
      </c>
      <c r="K398" s="447">
        <v>1076</v>
      </c>
      <c r="L398" s="447">
        <v>1042.2</v>
      </c>
      <c r="M398" s="447">
        <v>13.27816</v>
      </c>
    </row>
    <row r="399" spans="1:13">
      <c r="A399" s="245">
        <v>389</v>
      </c>
      <c r="B399" s="450" t="s">
        <v>274</v>
      </c>
      <c r="C399" s="447">
        <v>976.85</v>
      </c>
      <c r="D399" s="448">
        <v>978.61666666666667</v>
      </c>
      <c r="E399" s="448">
        <v>970.23333333333335</v>
      </c>
      <c r="F399" s="448">
        <v>963.61666666666667</v>
      </c>
      <c r="G399" s="448">
        <v>955.23333333333335</v>
      </c>
      <c r="H399" s="448">
        <v>985.23333333333335</v>
      </c>
      <c r="I399" s="448">
        <v>993.61666666666679</v>
      </c>
      <c r="J399" s="448">
        <v>1000.2333333333333</v>
      </c>
      <c r="K399" s="447">
        <v>987</v>
      </c>
      <c r="L399" s="447">
        <v>972</v>
      </c>
      <c r="M399" s="447">
        <v>11.37566</v>
      </c>
    </row>
    <row r="400" spans="1:13">
      <c r="A400" s="245">
        <v>390</v>
      </c>
      <c r="B400" s="450" t="s">
        <v>476</v>
      </c>
      <c r="C400" s="447">
        <v>27</v>
      </c>
      <c r="D400" s="448">
        <v>27.150000000000002</v>
      </c>
      <c r="E400" s="448">
        <v>26.850000000000005</v>
      </c>
      <c r="F400" s="448">
        <v>26.700000000000003</v>
      </c>
      <c r="G400" s="448">
        <v>26.400000000000006</v>
      </c>
      <c r="H400" s="448">
        <v>27.300000000000004</v>
      </c>
      <c r="I400" s="448">
        <v>27.6</v>
      </c>
      <c r="J400" s="448">
        <v>27.750000000000004</v>
      </c>
      <c r="K400" s="447">
        <v>27.45</v>
      </c>
      <c r="L400" s="447">
        <v>27</v>
      </c>
      <c r="M400" s="447">
        <v>18.662019999999998</v>
      </c>
    </row>
    <row r="401" spans="1:13">
      <c r="A401" s="245">
        <v>391</v>
      </c>
      <c r="B401" s="450" t="s">
        <v>477</v>
      </c>
      <c r="C401" s="447">
        <v>2353.6999999999998</v>
      </c>
      <c r="D401" s="448">
        <v>2352.5</v>
      </c>
      <c r="E401" s="448">
        <v>2332.3000000000002</v>
      </c>
      <c r="F401" s="448">
        <v>2310.9</v>
      </c>
      <c r="G401" s="448">
        <v>2290.7000000000003</v>
      </c>
      <c r="H401" s="448">
        <v>2373.9</v>
      </c>
      <c r="I401" s="448">
        <v>2394.1</v>
      </c>
      <c r="J401" s="448">
        <v>2415.5</v>
      </c>
      <c r="K401" s="447">
        <v>2372.6999999999998</v>
      </c>
      <c r="L401" s="447">
        <v>2331.1</v>
      </c>
      <c r="M401" s="447">
        <v>0.43376999999999999</v>
      </c>
    </row>
    <row r="402" spans="1:13">
      <c r="A402" s="245">
        <v>392</v>
      </c>
      <c r="B402" s="450" t="s">
        <v>172</v>
      </c>
      <c r="C402" s="447">
        <v>6515.5</v>
      </c>
      <c r="D402" s="448">
        <v>6525.1833333333334</v>
      </c>
      <c r="E402" s="448">
        <v>6461.3666666666668</v>
      </c>
      <c r="F402" s="448">
        <v>6407.2333333333336</v>
      </c>
      <c r="G402" s="448">
        <v>6343.416666666667</v>
      </c>
      <c r="H402" s="448">
        <v>6579.3166666666666</v>
      </c>
      <c r="I402" s="448">
        <v>6643.1333333333341</v>
      </c>
      <c r="J402" s="448">
        <v>6697.2666666666664</v>
      </c>
      <c r="K402" s="447">
        <v>6589</v>
      </c>
      <c r="L402" s="447">
        <v>6471.05</v>
      </c>
      <c r="M402" s="447">
        <v>1.0642199999999999</v>
      </c>
    </row>
    <row r="403" spans="1:13">
      <c r="A403" s="245">
        <v>393</v>
      </c>
      <c r="B403" s="450" t="s">
        <v>478</v>
      </c>
      <c r="C403" s="447">
        <v>7716.9</v>
      </c>
      <c r="D403" s="448">
        <v>7733.6333333333341</v>
      </c>
      <c r="E403" s="448">
        <v>7688.2666666666682</v>
      </c>
      <c r="F403" s="448">
        <v>7659.6333333333341</v>
      </c>
      <c r="G403" s="448">
        <v>7614.2666666666682</v>
      </c>
      <c r="H403" s="448">
        <v>7762.2666666666682</v>
      </c>
      <c r="I403" s="448">
        <v>7807.633333333335</v>
      </c>
      <c r="J403" s="448">
        <v>7836.2666666666682</v>
      </c>
      <c r="K403" s="447">
        <v>7779</v>
      </c>
      <c r="L403" s="447">
        <v>7705</v>
      </c>
      <c r="M403" s="447">
        <v>7.3330000000000006E-2</v>
      </c>
    </row>
    <row r="404" spans="1:13">
      <c r="A404" s="245">
        <v>394</v>
      </c>
      <c r="B404" s="450" t="s">
        <v>479</v>
      </c>
      <c r="C404" s="447">
        <v>5287.25</v>
      </c>
      <c r="D404" s="448">
        <v>5252</v>
      </c>
      <c r="E404" s="448">
        <v>5185.25</v>
      </c>
      <c r="F404" s="448">
        <v>5083.25</v>
      </c>
      <c r="G404" s="448">
        <v>5016.5</v>
      </c>
      <c r="H404" s="448">
        <v>5354</v>
      </c>
      <c r="I404" s="448">
        <v>5420.75</v>
      </c>
      <c r="J404" s="448">
        <v>5522.75</v>
      </c>
      <c r="K404" s="447">
        <v>5318.75</v>
      </c>
      <c r="L404" s="447">
        <v>5150</v>
      </c>
      <c r="M404" s="447">
        <v>0.35116999999999998</v>
      </c>
    </row>
    <row r="405" spans="1:13">
      <c r="A405" s="245">
        <v>395</v>
      </c>
      <c r="B405" s="450" t="s">
        <v>759</v>
      </c>
      <c r="C405" s="447">
        <v>130.19999999999999</v>
      </c>
      <c r="D405" s="448">
        <v>127.98333333333335</v>
      </c>
      <c r="E405" s="448">
        <v>123.31666666666669</v>
      </c>
      <c r="F405" s="448">
        <v>116.43333333333334</v>
      </c>
      <c r="G405" s="448">
        <v>111.76666666666668</v>
      </c>
      <c r="H405" s="448">
        <v>134.8666666666667</v>
      </c>
      <c r="I405" s="448">
        <v>139.53333333333333</v>
      </c>
      <c r="J405" s="448">
        <v>146.41666666666671</v>
      </c>
      <c r="K405" s="447">
        <v>132.65</v>
      </c>
      <c r="L405" s="447">
        <v>121.1</v>
      </c>
      <c r="M405" s="447">
        <v>24.5382</v>
      </c>
    </row>
    <row r="406" spans="1:13">
      <c r="A406" s="245">
        <v>396</v>
      </c>
      <c r="B406" s="450" t="s">
        <v>480</v>
      </c>
      <c r="C406" s="447">
        <v>433.95</v>
      </c>
      <c r="D406" s="448">
        <v>426.65000000000003</v>
      </c>
      <c r="E406" s="448">
        <v>415.35000000000008</v>
      </c>
      <c r="F406" s="448">
        <v>396.75000000000006</v>
      </c>
      <c r="G406" s="448">
        <v>385.4500000000001</v>
      </c>
      <c r="H406" s="448">
        <v>445.25000000000006</v>
      </c>
      <c r="I406" s="448">
        <v>456.55</v>
      </c>
      <c r="J406" s="448">
        <v>475.15000000000003</v>
      </c>
      <c r="K406" s="447">
        <v>437.95</v>
      </c>
      <c r="L406" s="447">
        <v>408.05</v>
      </c>
      <c r="M406" s="447">
        <v>16.400580000000001</v>
      </c>
    </row>
    <row r="407" spans="1:13">
      <c r="A407" s="245">
        <v>397</v>
      </c>
      <c r="B407" s="450" t="s">
        <v>761</v>
      </c>
      <c r="C407" s="447">
        <v>269.95</v>
      </c>
      <c r="D407" s="448">
        <v>272.8</v>
      </c>
      <c r="E407" s="448">
        <v>266.15000000000003</v>
      </c>
      <c r="F407" s="448">
        <v>262.35000000000002</v>
      </c>
      <c r="G407" s="448">
        <v>255.70000000000005</v>
      </c>
      <c r="H407" s="448">
        <v>276.60000000000002</v>
      </c>
      <c r="I407" s="448">
        <v>283.25</v>
      </c>
      <c r="J407" s="448">
        <v>287.05</v>
      </c>
      <c r="K407" s="447">
        <v>279.45</v>
      </c>
      <c r="L407" s="447">
        <v>269</v>
      </c>
      <c r="M407" s="447">
        <v>5.9666100000000002</v>
      </c>
    </row>
    <row r="408" spans="1:13">
      <c r="A408" s="245">
        <v>398</v>
      </c>
      <c r="B408" s="450" t="s">
        <v>481</v>
      </c>
      <c r="C408" s="447">
        <v>2101.8000000000002</v>
      </c>
      <c r="D408" s="448">
        <v>2119.4833333333336</v>
      </c>
      <c r="E408" s="448">
        <v>2063.9666666666672</v>
      </c>
      <c r="F408" s="448">
        <v>2026.1333333333337</v>
      </c>
      <c r="G408" s="448">
        <v>1970.6166666666672</v>
      </c>
      <c r="H408" s="448">
        <v>2157.3166666666671</v>
      </c>
      <c r="I408" s="448">
        <v>2212.8333333333335</v>
      </c>
      <c r="J408" s="448">
        <v>2250.666666666667</v>
      </c>
      <c r="K408" s="447">
        <v>2175</v>
      </c>
      <c r="L408" s="447">
        <v>2081.65</v>
      </c>
      <c r="M408" s="447">
        <v>0.76968999999999999</v>
      </c>
    </row>
    <row r="409" spans="1:13">
      <c r="A409" s="245">
        <v>399</v>
      </c>
      <c r="B409" s="450" t="s">
        <v>482</v>
      </c>
      <c r="C409" s="447">
        <v>515.85</v>
      </c>
      <c r="D409" s="448">
        <v>519.44999999999993</v>
      </c>
      <c r="E409" s="448">
        <v>509.39999999999986</v>
      </c>
      <c r="F409" s="448">
        <v>502.94999999999993</v>
      </c>
      <c r="G409" s="448">
        <v>492.89999999999986</v>
      </c>
      <c r="H409" s="448">
        <v>525.89999999999986</v>
      </c>
      <c r="I409" s="448">
        <v>535.94999999999982</v>
      </c>
      <c r="J409" s="448">
        <v>542.39999999999986</v>
      </c>
      <c r="K409" s="447">
        <v>529.5</v>
      </c>
      <c r="L409" s="447">
        <v>513</v>
      </c>
      <c r="M409" s="447">
        <v>4.7860800000000001</v>
      </c>
    </row>
    <row r="410" spans="1:13">
      <c r="A410" s="245">
        <v>400</v>
      </c>
      <c r="B410" s="450" t="s">
        <v>760</v>
      </c>
      <c r="C410" s="447">
        <v>116.45</v>
      </c>
      <c r="D410" s="448">
        <v>117.73333333333335</v>
      </c>
      <c r="E410" s="448">
        <v>114.6166666666667</v>
      </c>
      <c r="F410" s="448">
        <v>112.78333333333336</v>
      </c>
      <c r="G410" s="448">
        <v>109.66666666666671</v>
      </c>
      <c r="H410" s="448">
        <v>119.56666666666669</v>
      </c>
      <c r="I410" s="448">
        <v>122.68333333333334</v>
      </c>
      <c r="J410" s="448">
        <v>124.51666666666668</v>
      </c>
      <c r="K410" s="447">
        <v>120.85</v>
      </c>
      <c r="L410" s="447">
        <v>115.9</v>
      </c>
      <c r="M410" s="447">
        <v>61.5745</v>
      </c>
    </row>
    <row r="411" spans="1:13">
      <c r="A411" s="245">
        <v>401</v>
      </c>
      <c r="B411" s="450" t="s">
        <v>483</v>
      </c>
      <c r="C411" s="447">
        <v>219.95</v>
      </c>
      <c r="D411" s="448">
        <v>220.78333333333333</v>
      </c>
      <c r="E411" s="448">
        <v>217.16666666666666</v>
      </c>
      <c r="F411" s="448">
        <v>214.38333333333333</v>
      </c>
      <c r="G411" s="448">
        <v>210.76666666666665</v>
      </c>
      <c r="H411" s="448">
        <v>223.56666666666666</v>
      </c>
      <c r="I411" s="448">
        <v>227.18333333333334</v>
      </c>
      <c r="J411" s="448">
        <v>229.96666666666667</v>
      </c>
      <c r="K411" s="447">
        <v>224.4</v>
      </c>
      <c r="L411" s="447">
        <v>218</v>
      </c>
      <c r="M411" s="447">
        <v>1.8192999999999999</v>
      </c>
    </row>
    <row r="412" spans="1:13">
      <c r="A412" s="245">
        <v>402</v>
      </c>
      <c r="B412" s="450" t="s">
        <v>170</v>
      </c>
      <c r="C412" s="447">
        <v>27655.1</v>
      </c>
      <c r="D412" s="448">
        <v>27811.899999999998</v>
      </c>
      <c r="E412" s="448">
        <v>27383.799999999996</v>
      </c>
      <c r="F412" s="448">
        <v>27112.499999999996</v>
      </c>
      <c r="G412" s="448">
        <v>26684.399999999994</v>
      </c>
      <c r="H412" s="448">
        <v>28083.199999999997</v>
      </c>
      <c r="I412" s="448">
        <v>28511.299999999996</v>
      </c>
      <c r="J412" s="448">
        <v>28782.6</v>
      </c>
      <c r="K412" s="447">
        <v>28240</v>
      </c>
      <c r="L412" s="447">
        <v>27540.6</v>
      </c>
      <c r="M412" s="447">
        <v>0.50371999999999995</v>
      </c>
    </row>
    <row r="413" spans="1:13">
      <c r="A413" s="245">
        <v>403</v>
      </c>
      <c r="B413" s="450" t="s">
        <v>484</v>
      </c>
      <c r="C413" s="447">
        <v>1720.1</v>
      </c>
      <c r="D413" s="448">
        <v>1720.8999999999999</v>
      </c>
      <c r="E413" s="448">
        <v>1701.1999999999998</v>
      </c>
      <c r="F413" s="448">
        <v>1682.3</v>
      </c>
      <c r="G413" s="448">
        <v>1662.6</v>
      </c>
      <c r="H413" s="448">
        <v>1739.7999999999997</v>
      </c>
      <c r="I413" s="448">
        <v>1759.5</v>
      </c>
      <c r="J413" s="448">
        <v>1778.3999999999996</v>
      </c>
      <c r="K413" s="447">
        <v>1740.6</v>
      </c>
      <c r="L413" s="447">
        <v>1702</v>
      </c>
      <c r="M413" s="447">
        <v>0.40781000000000001</v>
      </c>
    </row>
    <row r="414" spans="1:13">
      <c r="A414" s="245">
        <v>404</v>
      </c>
      <c r="B414" s="450" t="s">
        <v>173</v>
      </c>
      <c r="C414" s="447">
        <v>1455.05</v>
      </c>
      <c r="D414" s="448">
        <v>1471.8166666666666</v>
      </c>
      <c r="E414" s="448">
        <v>1429.2333333333331</v>
      </c>
      <c r="F414" s="448">
        <v>1403.4166666666665</v>
      </c>
      <c r="G414" s="448">
        <v>1360.833333333333</v>
      </c>
      <c r="H414" s="448">
        <v>1497.6333333333332</v>
      </c>
      <c r="I414" s="448">
        <v>1540.2166666666667</v>
      </c>
      <c r="J414" s="448">
        <v>1566.0333333333333</v>
      </c>
      <c r="K414" s="447">
        <v>1514.4</v>
      </c>
      <c r="L414" s="447">
        <v>1446</v>
      </c>
      <c r="M414" s="447">
        <v>34.041899999999998</v>
      </c>
    </row>
    <row r="415" spans="1:13">
      <c r="A415" s="245">
        <v>405</v>
      </c>
      <c r="B415" s="450" t="s">
        <v>171</v>
      </c>
      <c r="C415" s="447">
        <v>2037.2</v>
      </c>
      <c r="D415" s="448">
        <v>2045.3166666666666</v>
      </c>
      <c r="E415" s="448">
        <v>2015.6833333333334</v>
      </c>
      <c r="F415" s="448">
        <v>1994.1666666666667</v>
      </c>
      <c r="G415" s="448">
        <v>1964.5333333333335</v>
      </c>
      <c r="H415" s="448">
        <v>2066.833333333333</v>
      </c>
      <c r="I415" s="448">
        <v>2096.4666666666662</v>
      </c>
      <c r="J415" s="448">
        <v>2117.9833333333331</v>
      </c>
      <c r="K415" s="447">
        <v>2074.9499999999998</v>
      </c>
      <c r="L415" s="447">
        <v>2023.8</v>
      </c>
      <c r="M415" s="447">
        <v>3.2396199999999999</v>
      </c>
    </row>
    <row r="416" spans="1:13">
      <c r="A416" s="245">
        <v>406</v>
      </c>
      <c r="B416" s="450" t="s">
        <v>485</v>
      </c>
      <c r="C416" s="447">
        <v>474.95</v>
      </c>
      <c r="D416" s="448">
        <v>476.39999999999992</v>
      </c>
      <c r="E416" s="448">
        <v>471.39999999999986</v>
      </c>
      <c r="F416" s="448">
        <v>467.84999999999997</v>
      </c>
      <c r="G416" s="448">
        <v>462.84999999999991</v>
      </c>
      <c r="H416" s="448">
        <v>479.94999999999982</v>
      </c>
      <c r="I416" s="448">
        <v>484.94999999999993</v>
      </c>
      <c r="J416" s="448">
        <v>488.49999999999977</v>
      </c>
      <c r="K416" s="447">
        <v>481.4</v>
      </c>
      <c r="L416" s="447">
        <v>472.85</v>
      </c>
      <c r="M416" s="447">
        <v>1.14876</v>
      </c>
    </row>
    <row r="417" spans="1:13">
      <c r="A417" s="245">
        <v>407</v>
      </c>
      <c r="B417" s="450" t="s">
        <v>486</v>
      </c>
      <c r="C417" s="447">
        <v>1404.75</v>
      </c>
      <c r="D417" s="448">
        <v>1405.1000000000001</v>
      </c>
      <c r="E417" s="448">
        <v>1364.6500000000003</v>
      </c>
      <c r="F417" s="448">
        <v>1324.5500000000002</v>
      </c>
      <c r="G417" s="448">
        <v>1284.1000000000004</v>
      </c>
      <c r="H417" s="448">
        <v>1445.2000000000003</v>
      </c>
      <c r="I417" s="448">
        <v>1485.65</v>
      </c>
      <c r="J417" s="448">
        <v>1525.7500000000002</v>
      </c>
      <c r="K417" s="447">
        <v>1445.55</v>
      </c>
      <c r="L417" s="447">
        <v>1365</v>
      </c>
      <c r="M417" s="447">
        <v>3.3812799999999998</v>
      </c>
    </row>
    <row r="418" spans="1:13">
      <c r="A418" s="245">
        <v>408</v>
      </c>
      <c r="B418" s="450" t="s">
        <v>762</v>
      </c>
      <c r="C418" s="447">
        <v>1766.55</v>
      </c>
      <c r="D418" s="448">
        <v>1786.8500000000001</v>
      </c>
      <c r="E418" s="448">
        <v>1734.7000000000003</v>
      </c>
      <c r="F418" s="448">
        <v>1702.8500000000001</v>
      </c>
      <c r="G418" s="448">
        <v>1650.7000000000003</v>
      </c>
      <c r="H418" s="448">
        <v>1818.7000000000003</v>
      </c>
      <c r="I418" s="448">
        <v>1870.8500000000004</v>
      </c>
      <c r="J418" s="448">
        <v>1902.7000000000003</v>
      </c>
      <c r="K418" s="447">
        <v>1839</v>
      </c>
      <c r="L418" s="447">
        <v>1755</v>
      </c>
      <c r="M418" s="447">
        <v>0.57211999999999996</v>
      </c>
    </row>
    <row r="419" spans="1:13">
      <c r="A419" s="245">
        <v>409</v>
      </c>
      <c r="B419" s="450" t="s">
        <v>487</v>
      </c>
      <c r="C419" s="447">
        <v>673.2</v>
      </c>
      <c r="D419" s="448">
        <v>678.16666666666663</v>
      </c>
      <c r="E419" s="448">
        <v>657.33333333333326</v>
      </c>
      <c r="F419" s="448">
        <v>641.46666666666658</v>
      </c>
      <c r="G419" s="448">
        <v>620.63333333333321</v>
      </c>
      <c r="H419" s="448">
        <v>694.0333333333333</v>
      </c>
      <c r="I419" s="448">
        <v>714.86666666666656</v>
      </c>
      <c r="J419" s="448">
        <v>730.73333333333335</v>
      </c>
      <c r="K419" s="447">
        <v>699</v>
      </c>
      <c r="L419" s="447">
        <v>662.3</v>
      </c>
      <c r="M419" s="447">
        <v>7.8302500000000004</v>
      </c>
    </row>
    <row r="420" spans="1:13">
      <c r="A420" s="245">
        <v>410</v>
      </c>
      <c r="B420" s="450" t="s">
        <v>488</v>
      </c>
      <c r="C420" s="447">
        <v>10.3</v>
      </c>
      <c r="D420" s="448">
        <v>10.383333333333333</v>
      </c>
      <c r="E420" s="448">
        <v>10.166666666666666</v>
      </c>
      <c r="F420" s="448">
        <v>10.033333333333333</v>
      </c>
      <c r="G420" s="448">
        <v>9.8166666666666664</v>
      </c>
      <c r="H420" s="448">
        <v>10.516666666666666</v>
      </c>
      <c r="I420" s="448">
        <v>10.733333333333334</v>
      </c>
      <c r="J420" s="448">
        <v>10.866666666666665</v>
      </c>
      <c r="K420" s="447">
        <v>10.6</v>
      </c>
      <c r="L420" s="447">
        <v>10.25</v>
      </c>
      <c r="M420" s="447">
        <v>182.84699000000001</v>
      </c>
    </row>
    <row r="421" spans="1:13">
      <c r="A421" s="245">
        <v>411</v>
      </c>
      <c r="B421" s="450" t="s">
        <v>763</v>
      </c>
      <c r="C421" s="447">
        <v>79.2</v>
      </c>
      <c r="D421" s="448">
        <v>79.483333333333334</v>
      </c>
      <c r="E421" s="448">
        <v>78.216666666666669</v>
      </c>
      <c r="F421" s="448">
        <v>77.233333333333334</v>
      </c>
      <c r="G421" s="448">
        <v>75.966666666666669</v>
      </c>
      <c r="H421" s="448">
        <v>80.466666666666669</v>
      </c>
      <c r="I421" s="448">
        <v>81.733333333333348</v>
      </c>
      <c r="J421" s="448">
        <v>82.716666666666669</v>
      </c>
      <c r="K421" s="447">
        <v>80.75</v>
      </c>
      <c r="L421" s="447">
        <v>78.5</v>
      </c>
      <c r="M421" s="447">
        <v>50.11495</v>
      </c>
    </row>
    <row r="422" spans="1:13">
      <c r="A422" s="245">
        <v>412</v>
      </c>
      <c r="B422" s="450" t="s">
        <v>489</v>
      </c>
      <c r="C422" s="447">
        <v>110.6</v>
      </c>
      <c r="D422" s="448">
        <v>111.68333333333334</v>
      </c>
      <c r="E422" s="448">
        <v>108.91666666666667</v>
      </c>
      <c r="F422" s="448">
        <v>107.23333333333333</v>
      </c>
      <c r="G422" s="448">
        <v>104.46666666666667</v>
      </c>
      <c r="H422" s="448">
        <v>113.36666666666667</v>
      </c>
      <c r="I422" s="448">
        <v>116.13333333333333</v>
      </c>
      <c r="J422" s="448">
        <v>117.81666666666668</v>
      </c>
      <c r="K422" s="447">
        <v>114.45</v>
      </c>
      <c r="L422" s="447">
        <v>110</v>
      </c>
      <c r="M422" s="447">
        <v>5.2939699999999998</v>
      </c>
    </row>
    <row r="423" spans="1:13">
      <c r="A423" s="245">
        <v>413</v>
      </c>
      <c r="B423" s="450" t="s">
        <v>169</v>
      </c>
      <c r="C423" s="447">
        <v>422.05</v>
      </c>
      <c r="D423" s="448">
        <v>425.25</v>
      </c>
      <c r="E423" s="448">
        <v>416.85</v>
      </c>
      <c r="F423" s="448">
        <v>411.65000000000003</v>
      </c>
      <c r="G423" s="448">
        <v>403.25000000000006</v>
      </c>
      <c r="H423" s="448">
        <v>430.45</v>
      </c>
      <c r="I423" s="448">
        <v>438.84999999999997</v>
      </c>
      <c r="J423" s="448">
        <v>444.04999999999995</v>
      </c>
      <c r="K423" s="447">
        <v>433.65</v>
      </c>
      <c r="L423" s="447">
        <v>420.05</v>
      </c>
      <c r="M423" s="447">
        <v>651.37567999999999</v>
      </c>
    </row>
    <row r="424" spans="1:13">
      <c r="A424" s="245">
        <v>414</v>
      </c>
      <c r="B424" s="450" t="s">
        <v>168</v>
      </c>
      <c r="C424" s="447">
        <v>120.9</v>
      </c>
      <c r="D424" s="448">
        <v>122.64999999999999</v>
      </c>
      <c r="E424" s="448">
        <v>118.49999999999999</v>
      </c>
      <c r="F424" s="448">
        <v>116.1</v>
      </c>
      <c r="G424" s="448">
        <v>111.94999999999999</v>
      </c>
      <c r="H424" s="448">
        <v>125.04999999999998</v>
      </c>
      <c r="I424" s="448">
        <v>129.19999999999999</v>
      </c>
      <c r="J424" s="448">
        <v>131.59999999999997</v>
      </c>
      <c r="K424" s="447">
        <v>126.8</v>
      </c>
      <c r="L424" s="447">
        <v>120.25</v>
      </c>
      <c r="M424" s="447">
        <v>663.59160999999995</v>
      </c>
    </row>
    <row r="425" spans="1:13">
      <c r="A425" s="245">
        <v>415</v>
      </c>
      <c r="B425" s="450" t="s">
        <v>766</v>
      </c>
      <c r="C425" s="447">
        <v>229.65</v>
      </c>
      <c r="D425" s="448">
        <v>231.30000000000004</v>
      </c>
      <c r="E425" s="448">
        <v>226.40000000000009</v>
      </c>
      <c r="F425" s="448">
        <v>223.15000000000006</v>
      </c>
      <c r="G425" s="448">
        <v>218.25000000000011</v>
      </c>
      <c r="H425" s="448">
        <v>234.55000000000007</v>
      </c>
      <c r="I425" s="448">
        <v>239.45</v>
      </c>
      <c r="J425" s="448">
        <v>242.70000000000005</v>
      </c>
      <c r="K425" s="447">
        <v>236.2</v>
      </c>
      <c r="L425" s="447">
        <v>228.05</v>
      </c>
      <c r="M425" s="447">
        <v>9.6994399999999992</v>
      </c>
    </row>
    <row r="426" spans="1:13">
      <c r="A426" s="245">
        <v>416</v>
      </c>
      <c r="B426" s="450" t="s">
        <v>833</v>
      </c>
      <c r="C426" s="447">
        <v>249.6</v>
      </c>
      <c r="D426" s="448">
        <v>252.13333333333333</v>
      </c>
      <c r="E426" s="448">
        <v>245.46666666666664</v>
      </c>
      <c r="F426" s="448">
        <v>241.33333333333331</v>
      </c>
      <c r="G426" s="448">
        <v>234.66666666666663</v>
      </c>
      <c r="H426" s="448">
        <v>256.26666666666665</v>
      </c>
      <c r="I426" s="448">
        <v>262.93333333333334</v>
      </c>
      <c r="J426" s="448">
        <v>267.06666666666666</v>
      </c>
      <c r="K426" s="447">
        <v>258.8</v>
      </c>
      <c r="L426" s="447">
        <v>248</v>
      </c>
      <c r="M426" s="447">
        <v>5.9111000000000002</v>
      </c>
    </row>
    <row r="427" spans="1:13">
      <c r="A427" s="245">
        <v>417</v>
      </c>
      <c r="B427" s="450" t="s">
        <v>174</v>
      </c>
      <c r="C427" s="447">
        <v>794.85</v>
      </c>
      <c r="D427" s="448">
        <v>801.36666666666667</v>
      </c>
      <c r="E427" s="448">
        <v>784.38333333333333</v>
      </c>
      <c r="F427" s="448">
        <v>773.91666666666663</v>
      </c>
      <c r="G427" s="448">
        <v>756.93333333333328</v>
      </c>
      <c r="H427" s="448">
        <v>811.83333333333337</v>
      </c>
      <c r="I427" s="448">
        <v>828.81666666666672</v>
      </c>
      <c r="J427" s="448">
        <v>839.28333333333342</v>
      </c>
      <c r="K427" s="447">
        <v>818.35</v>
      </c>
      <c r="L427" s="447">
        <v>790.9</v>
      </c>
      <c r="M427" s="447">
        <v>6.7546499999999998</v>
      </c>
    </row>
    <row r="428" spans="1:13">
      <c r="A428" s="245">
        <v>418</v>
      </c>
      <c r="B428" s="450" t="s">
        <v>490</v>
      </c>
      <c r="C428" s="447">
        <v>653.15</v>
      </c>
      <c r="D428" s="448">
        <v>657.36666666666667</v>
      </c>
      <c r="E428" s="448">
        <v>642.73333333333335</v>
      </c>
      <c r="F428" s="448">
        <v>632.31666666666672</v>
      </c>
      <c r="G428" s="448">
        <v>617.68333333333339</v>
      </c>
      <c r="H428" s="448">
        <v>667.7833333333333</v>
      </c>
      <c r="I428" s="448">
        <v>682.41666666666674</v>
      </c>
      <c r="J428" s="448">
        <v>692.83333333333326</v>
      </c>
      <c r="K428" s="447">
        <v>672</v>
      </c>
      <c r="L428" s="447">
        <v>646.95000000000005</v>
      </c>
      <c r="M428" s="447">
        <v>1.6796599999999999</v>
      </c>
    </row>
    <row r="429" spans="1:13">
      <c r="A429" s="245">
        <v>419</v>
      </c>
      <c r="B429" s="450" t="s">
        <v>793</v>
      </c>
      <c r="C429" s="447">
        <v>313.85000000000002</v>
      </c>
      <c r="D429" s="448">
        <v>316.38333333333338</v>
      </c>
      <c r="E429" s="448">
        <v>309.66666666666674</v>
      </c>
      <c r="F429" s="448">
        <v>305.48333333333335</v>
      </c>
      <c r="G429" s="448">
        <v>298.76666666666671</v>
      </c>
      <c r="H429" s="448">
        <v>320.56666666666678</v>
      </c>
      <c r="I429" s="448">
        <v>327.28333333333336</v>
      </c>
      <c r="J429" s="448">
        <v>331.46666666666681</v>
      </c>
      <c r="K429" s="447">
        <v>323.10000000000002</v>
      </c>
      <c r="L429" s="447">
        <v>312.2</v>
      </c>
      <c r="M429" s="447">
        <v>6.3766999999999996</v>
      </c>
    </row>
    <row r="430" spans="1:13">
      <c r="A430" s="245">
        <v>420</v>
      </c>
      <c r="B430" s="450" t="s">
        <v>491</v>
      </c>
      <c r="C430" s="447">
        <v>223.7</v>
      </c>
      <c r="D430" s="448">
        <v>226.25</v>
      </c>
      <c r="E430" s="448">
        <v>220.05</v>
      </c>
      <c r="F430" s="448">
        <v>216.4</v>
      </c>
      <c r="G430" s="448">
        <v>210.20000000000002</v>
      </c>
      <c r="H430" s="448">
        <v>229.9</v>
      </c>
      <c r="I430" s="448">
        <v>236.1</v>
      </c>
      <c r="J430" s="448">
        <v>239.75</v>
      </c>
      <c r="K430" s="447">
        <v>232.45</v>
      </c>
      <c r="L430" s="447">
        <v>222.6</v>
      </c>
      <c r="M430" s="447">
        <v>12.064299999999999</v>
      </c>
    </row>
    <row r="431" spans="1:13">
      <c r="A431" s="245">
        <v>421</v>
      </c>
      <c r="B431" s="450" t="s">
        <v>175</v>
      </c>
      <c r="C431" s="447">
        <v>669.75</v>
      </c>
      <c r="D431" s="448">
        <v>676.85</v>
      </c>
      <c r="E431" s="448">
        <v>659.2</v>
      </c>
      <c r="F431" s="448">
        <v>648.65</v>
      </c>
      <c r="G431" s="448">
        <v>631</v>
      </c>
      <c r="H431" s="448">
        <v>687.40000000000009</v>
      </c>
      <c r="I431" s="448">
        <v>705.05</v>
      </c>
      <c r="J431" s="448">
        <v>715.60000000000014</v>
      </c>
      <c r="K431" s="447">
        <v>694.5</v>
      </c>
      <c r="L431" s="447">
        <v>666.3</v>
      </c>
      <c r="M431" s="447">
        <v>283.16552000000001</v>
      </c>
    </row>
    <row r="432" spans="1:13">
      <c r="A432" s="245">
        <v>422</v>
      </c>
      <c r="B432" s="450" t="s">
        <v>176</v>
      </c>
      <c r="C432" s="447">
        <v>546</v>
      </c>
      <c r="D432" s="448">
        <v>548.4</v>
      </c>
      <c r="E432" s="448">
        <v>536.79999999999995</v>
      </c>
      <c r="F432" s="448">
        <v>527.6</v>
      </c>
      <c r="G432" s="448">
        <v>516</v>
      </c>
      <c r="H432" s="448">
        <v>557.59999999999991</v>
      </c>
      <c r="I432" s="448">
        <v>569.20000000000005</v>
      </c>
      <c r="J432" s="448">
        <v>578.39999999999986</v>
      </c>
      <c r="K432" s="447">
        <v>560</v>
      </c>
      <c r="L432" s="447">
        <v>539.20000000000005</v>
      </c>
      <c r="M432" s="447">
        <v>74.379400000000004</v>
      </c>
    </row>
    <row r="433" spans="1:13">
      <c r="A433" s="245">
        <v>423</v>
      </c>
      <c r="B433" s="450" t="s">
        <v>492</v>
      </c>
      <c r="C433" s="447">
        <v>2496.6</v>
      </c>
      <c r="D433" s="448">
        <v>2494.9833333333336</v>
      </c>
      <c r="E433" s="448">
        <v>2464.9666666666672</v>
      </c>
      <c r="F433" s="448">
        <v>2433.3333333333335</v>
      </c>
      <c r="G433" s="448">
        <v>2403.3166666666671</v>
      </c>
      <c r="H433" s="448">
        <v>2526.6166666666672</v>
      </c>
      <c r="I433" s="448">
        <v>2556.6333333333337</v>
      </c>
      <c r="J433" s="448">
        <v>2588.2666666666673</v>
      </c>
      <c r="K433" s="447">
        <v>2525</v>
      </c>
      <c r="L433" s="447">
        <v>2463.35</v>
      </c>
      <c r="M433" s="447">
        <v>0.38594000000000001</v>
      </c>
    </row>
    <row r="434" spans="1:13">
      <c r="A434" s="245">
        <v>424</v>
      </c>
      <c r="B434" s="450" t="s">
        <v>493</v>
      </c>
      <c r="C434" s="447">
        <v>791.85</v>
      </c>
      <c r="D434" s="448">
        <v>795.88333333333333</v>
      </c>
      <c r="E434" s="448">
        <v>779.06666666666661</v>
      </c>
      <c r="F434" s="448">
        <v>766.2833333333333</v>
      </c>
      <c r="G434" s="448">
        <v>749.46666666666658</v>
      </c>
      <c r="H434" s="448">
        <v>808.66666666666663</v>
      </c>
      <c r="I434" s="448">
        <v>825.48333333333346</v>
      </c>
      <c r="J434" s="448">
        <v>838.26666666666665</v>
      </c>
      <c r="K434" s="447">
        <v>812.7</v>
      </c>
      <c r="L434" s="447">
        <v>783.1</v>
      </c>
      <c r="M434" s="447">
        <v>1.2662</v>
      </c>
    </row>
    <row r="435" spans="1:13">
      <c r="A435" s="245">
        <v>425</v>
      </c>
      <c r="B435" s="450" t="s">
        <v>494</v>
      </c>
      <c r="C435" s="447">
        <v>290.64999999999998</v>
      </c>
      <c r="D435" s="448">
        <v>290.38333333333333</v>
      </c>
      <c r="E435" s="448">
        <v>283.51666666666665</v>
      </c>
      <c r="F435" s="448">
        <v>276.38333333333333</v>
      </c>
      <c r="G435" s="448">
        <v>269.51666666666665</v>
      </c>
      <c r="H435" s="448">
        <v>297.51666666666665</v>
      </c>
      <c r="I435" s="448">
        <v>304.38333333333333</v>
      </c>
      <c r="J435" s="448">
        <v>311.51666666666665</v>
      </c>
      <c r="K435" s="447">
        <v>297.25</v>
      </c>
      <c r="L435" s="447">
        <v>283.25</v>
      </c>
      <c r="M435" s="447">
        <v>15.76238</v>
      </c>
    </row>
    <row r="436" spans="1:13">
      <c r="A436" s="245">
        <v>426</v>
      </c>
      <c r="B436" s="450" t="s">
        <v>495</v>
      </c>
      <c r="C436" s="447">
        <v>264.35000000000002</v>
      </c>
      <c r="D436" s="448">
        <v>266.34999999999997</v>
      </c>
      <c r="E436" s="448">
        <v>260.99999999999994</v>
      </c>
      <c r="F436" s="448">
        <v>257.64999999999998</v>
      </c>
      <c r="G436" s="448">
        <v>252.29999999999995</v>
      </c>
      <c r="H436" s="448">
        <v>269.69999999999993</v>
      </c>
      <c r="I436" s="448">
        <v>275.04999999999995</v>
      </c>
      <c r="J436" s="448">
        <v>278.39999999999992</v>
      </c>
      <c r="K436" s="447">
        <v>271.7</v>
      </c>
      <c r="L436" s="447">
        <v>263</v>
      </c>
      <c r="M436" s="447">
        <v>1.0843499999999999</v>
      </c>
    </row>
    <row r="437" spans="1:13">
      <c r="A437" s="245">
        <v>427</v>
      </c>
      <c r="B437" s="450" t="s">
        <v>496</v>
      </c>
      <c r="C437" s="447">
        <v>2239.0500000000002</v>
      </c>
      <c r="D437" s="448">
        <v>2251.6833333333334</v>
      </c>
      <c r="E437" s="448">
        <v>2219.3666666666668</v>
      </c>
      <c r="F437" s="448">
        <v>2199.6833333333334</v>
      </c>
      <c r="G437" s="448">
        <v>2167.3666666666668</v>
      </c>
      <c r="H437" s="448">
        <v>2271.3666666666668</v>
      </c>
      <c r="I437" s="448">
        <v>2303.6833333333334</v>
      </c>
      <c r="J437" s="448">
        <v>2323.3666666666668</v>
      </c>
      <c r="K437" s="447">
        <v>2284</v>
      </c>
      <c r="L437" s="447">
        <v>2232</v>
      </c>
      <c r="M437" s="447">
        <v>0.45108999999999999</v>
      </c>
    </row>
    <row r="438" spans="1:13">
      <c r="A438" s="245">
        <v>428</v>
      </c>
      <c r="B438" s="450" t="s">
        <v>764</v>
      </c>
      <c r="C438" s="447">
        <v>746.1</v>
      </c>
      <c r="D438" s="448">
        <v>752.88333333333321</v>
      </c>
      <c r="E438" s="448">
        <v>735.76666666666642</v>
      </c>
      <c r="F438" s="448">
        <v>725.43333333333317</v>
      </c>
      <c r="G438" s="448">
        <v>708.31666666666638</v>
      </c>
      <c r="H438" s="448">
        <v>763.21666666666647</v>
      </c>
      <c r="I438" s="448">
        <v>780.33333333333326</v>
      </c>
      <c r="J438" s="448">
        <v>790.66666666666652</v>
      </c>
      <c r="K438" s="447">
        <v>770</v>
      </c>
      <c r="L438" s="447">
        <v>742.55</v>
      </c>
      <c r="M438" s="447">
        <v>1.2998799999999999</v>
      </c>
    </row>
    <row r="439" spans="1:13">
      <c r="A439" s="245">
        <v>429</v>
      </c>
      <c r="B439" s="450" t="s">
        <v>813</v>
      </c>
      <c r="C439" s="447">
        <v>521.5</v>
      </c>
      <c r="D439" s="448">
        <v>522.05000000000007</v>
      </c>
      <c r="E439" s="448">
        <v>518.10000000000014</v>
      </c>
      <c r="F439" s="448">
        <v>514.70000000000005</v>
      </c>
      <c r="G439" s="448">
        <v>510.75000000000011</v>
      </c>
      <c r="H439" s="448">
        <v>525.45000000000016</v>
      </c>
      <c r="I439" s="448">
        <v>529.4000000000002</v>
      </c>
      <c r="J439" s="448">
        <v>532.80000000000018</v>
      </c>
      <c r="K439" s="447">
        <v>526</v>
      </c>
      <c r="L439" s="447">
        <v>518.65</v>
      </c>
      <c r="M439" s="447">
        <v>1.61602</v>
      </c>
    </row>
    <row r="440" spans="1:13">
      <c r="A440" s="245">
        <v>430</v>
      </c>
      <c r="B440" s="450" t="s">
        <v>497</v>
      </c>
      <c r="C440" s="447">
        <v>5.7</v>
      </c>
      <c r="D440" s="448">
        <v>5.7333333333333343</v>
      </c>
      <c r="E440" s="448">
        <v>5.6166666666666689</v>
      </c>
      <c r="F440" s="448">
        <v>5.533333333333335</v>
      </c>
      <c r="G440" s="448">
        <v>5.4166666666666696</v>
      </c>
      <c r="H440" s="448">
        <v>5.8166666666666682</v>
      </c>
      <c r="I440" s="448">
        <v>5.9333333333333336</v>
      </c>
      <c r="J440" s="448">
        <v>6.0166666666666675</v>
      </c>
      <c r="K440" s="447">
        <v>5.85</v>
      </c>
      <c r="L440" s="447">
        <v>5.65</v>
      </c>
      <c r="M440" s="447">
        <v>243.79852</v>
      </c>
    </row>
    <row r="441" spans="1:13">
      <c r="A441" s="245">
        <v>431</v>
      </c>
      <c r="B441" s="450" t="s">
        <v>498</v>
      </c>
      <c r="C441" s="447">
        <v>136.19999999999999</v>
      </c>
      <c r="D441" s="448">
        <v>137.6</v>
      </c>
      <c r="E441" s="448">
        <v>133.75</v>
      </c>
      <c r="F441" s="448">
        <v>131.30000000000001</v>
      </c>
      <c r="G441" s="448">
        <v>127.45000000000002</v>
      </c>
      <c r="H441" s="448">
        <v>140.04999999999998</v>
      </c>
      <c r="I441" s="448">
        <v>143.89999999999995</v>
      </c>
      <c r="J441" s="448">
        <v>146.34999999999997</v>
      </c>
      <c r="K441" s="447">
        <v>141.44999999999999</v>
      </c>
      <c r="L441" s="447">
        <v>135.15</v>
      </c>
      <c r="M441" s="447">
        <v>2.6127799999999999</v>
      </c>
    </row>
    <row r="442" spans="1:13">
      <c r="A442" s="245">
        <v>432</v>
      </c>
      <c r="B442" s="450" t="s">
        <v>765</v>
      </c>
      <c r="C442" s="447">
        <v>1527.65</v>
      </c>
      <c r="D442" s="448">
        <v>1534.55</v>
      </c>
      <c r="E442" s="448">
        <v>1518.1</v>
      </c>
      <c r="F442" s="448">
        <v>1508.55</v>
      </c>
      <c r="G442" s="448">
        <v>1492.1</v>
      </c>
      <c r="H442" s="448">
        <v>1544.1</v>
      </c>
      <c r="I442" s="448">
        <v>1560.5500000000002</v>
      </c>
      <c r="J442" s="448">
        <v>1570.1</v>
      </c>
      <c r="K442" s="447">
        <v>1551</v>
      </c>
      <c r="L442" s="447">
        <v>1525</v>
      </c>
      <c r="M442" s="447">
        <v>6.234E-2</v>
      </c>
    </row>
    <row r="443" spans="1:13">
      <c r="A443" s="245">
        <v>433</v>
      </c>
      <c r="B443" s="450" t="s">
        <v>499</v>
      </c>
      <c r="C443" s="447">
        <v>1086.7</v>
      </c>
      <c r="D443" s="448">
        <v>1091.8666666666666</v>
      </c>
      <c r="E443" s="448">
        <v>1075.9833333333331</v>
      </c>
      <c r="F443" s="448">
        <v>1065.2666666666667</v>
      </c>
      <c r="G443" s="448">
        <v>1049.3833333333332</v>
      </c>
      <c r="H443" s="448">
        <v>1102.583333333333</v>
      </c>
      <c r="I443" s="448">
        <v>1118.4666666666667</v>
      </c>
      <c r="J443" s="448">
        <v>1129.1833333333329</v>
      </c>
      <c r="K443" s="447">
        <v>1107.75</v>
      </c>
      <c r="L443" s="447">
        <v>1081.1500000000001</v>
      </c>
      <c r="M443" s="447">
        <v>1.2021999999999999</v>
      </c>
    </row>
    <row r="444" spans="1:13">
      <c r="A444" s="245">
        <v>434</v>
      </c>
      <c r="B444" s="450" t="s">
        <v>275</v>
      </c>
      <c r="C444" s="447">
        <v>588.29999999999995</v>
      </c>
      <c r="D444" s="448">
        <v>593</v>
      </c>
      <c r="E444" s="448">
        <v>579.29999999999995</v>
      </c>
      <c r="F444" s="448">
        <v>570.29999999999995</v>
      </c>
      <c r="G444" s="448">
        <v>556.59999999999991</v>
      </c>
      <c r="H444" s="448">
        <v>602</v>
      </c>
      <c r="I444" s="448">
        <v>615.70000000000005</v>
      </c>
      <c r="J444" s="448">
        <v>624.70000000000005</v>
      </c>
      <c r="K444" s="447">
        <v>606.70000000000005</v>
      </c>
      <c r="L444" s="447">
        <v>584</v>
      </c>
      <c r="M444" s="447">
        <v>6.6162400000000003</v>
      </c>
    </row>
    <row r="445" spans="1:13">
      <c r="A445" s="245">
        <v>435</v>
      </c>
      <c r="B445" s="450" t="s">
        <v>500</v>
      </c>
      <c r="C445" s="447">
        <v>1322.65</v>
      </c>
      <c r="D445" s="448">
        <v>1342.55</v>
      </c>
      <c r="E445" s="448">
        <v>1290.0999999999999</v>
      </c>
      <c r="F445" s="448">
        <v>1257.55</v>
      </c>
      <c r="G445" s="448">
        <v>1205.0999999999999</v>
      </c>
      <c r="H445" s="448">
        <v>1375.1</v>
      </c>
      <c r="I445" s="448">
        <v>1427.5500000000002</v>
      </c>
      <c r="J445" s="448">
        <v>1460.1</v>
      </c>
      <c r="K445" s="447">
        <v>1395</v>
      </c>
      <c r="L445" s="447">
        <v>1310</v>
      </c>
      <c r="M445" s="447">
        <v>0.71702999999999995</v>
      </c>
    </row>
    <row r="446" spans="1:13">
      <c r="A446" s="245">
        <v>436</v>
      </c>
      <c r="B446" s="450" t="s">
        <v>501</v>
      </c>
      <c r="C446" s="447">
        <v>551.65</v>
      </c>
      <c r="D446" s="448">
        <v>554.65</v>
      </c>
      <c r="E446" s="448">
        <v>538</v>
      </c>
      <c r="F446" s="448">
        <v>524.35</v>
      </c>
      <c r="G446" s="448">
        <v>507.70000000000005</v>
      </c>
      <c r="H446" s="448">
        <v>568.29999999999995</v>
      </c>
      <c r="I446" s="448">
        <v>584.94999999999982</v>
      </c>
      <c r="J446" s="448">
        <v>598.59999999999991</v>
      </c>
      <c r="K446" s="447">
        <v>571.29999999999995</v>
      </c>
      <c r="L446" s="447">
        <v>541</v>
      </c>
      <c r="M446" s="447">
        <v>0.90925</v>
      </c>
    </row>
    <row r="447" spans="1:13">
      <c r="A447" s="245">
        <v>437</v>
      </c>
      <c r="B447" s="450" t="s">
        <v>502</v>
      </c>
      <c r="C447" s="447">
        <v>8609.2000000000007</v>
      </c>
      <c r="D447" s="448">
        <v>8689.9166666666661</v>
      </c>
      <c r="E447" s="448">
        <v>8419.8333333333321</v>
      </c>
      <c r="F447" s="448">
        <v>8230.4666666666653</v>
      </c>
      <c r="G447" s="448">
        <v>7960.3833333333314</v>
      </c>
      <c r="H447" s="448">
        <v>8879.2833333333328</v>
      </c>
      <c r="I447" s="448">
        <v>9149.366666666665</v>
      </c>
      <c r="J447" s="448">
        <v>9338.7333333333336</v>
      </c>
      <c r="K447" s="447">
        <v>8960</v>
      </c>
      <c r="L447" s="447">
        <v>8500.5499999999993</v>
      </c>
      <c r="M447" s="447">
        <v>0.30689</v>
      </c>
    </row>
    <row r="448" spans="1:13">
      <c r="A448" s="245">
        <v>438</v>
      </c>
      <c r="B448" s="450" t="s">
        <v>503</v>
      </c>
      <c r="C448" s="447">
        <v>310.05</v>
      </c>
      <c r="D448" s="448">
        <v>323.5</v>
      </c>
      <c r="E448" s="448">
        <v>292.10000000000002</v>
      </c>
      <c r="F448" s="448">
        <v>274.15000000000003</v>
      </c>
      <c r="G448" s="448">
        <v>242.75000000000006</v>
      </c>
      <c r="H448" s="448">
        <v>341.45</v>
      </c>
      <c r="I448" s="448">
        <v>372.84999999999997</v>
      </c>
      <c r="J448" s="448">
        <v>390.79999999999995</v>
      </c>
      <c r="K448" s="447">
        <v>354.9</v>
      </c>
      <c r="L448" s="447">
        <v>305.55</v>
      </c>
      <c r="M448" s="447">
        <v>6.2709000000000001</v>
      </c>
    </row>
    <row r="449" spans="1:13">
      <c r="A449" s="245">
        <v>439</v>
      </c>
      <c r="B449" s="450" t="s">
        <v>504</v>
      </c>
      <c r="C449" s="447">
        <v>42.4</v>
      </c>
      <c r="D449" s="448">
        <v>42.966666666666669</v>
      </c>
      <c r="E449" s="448">
        <v>41.083333333333336</v>
      </c>
      <c r="F449" s="448">
        <v>39.766666666666666</v>
      </c>
      <c r="G449" s="448">
        <v>37.883333333333333</v>
      </c>
      <c r="H449" s="448">
        <v>44.283333333333339</v>
      </c>
      <c r="I449" s="448">
        <v>46.166666666666664</v>
      </c>
      <c r="J449" s="448">
        <v>47.483333333333341</v>
      </c>
      <c r="K449" s="447">
        <v>44.85</v>
      </c>
      <c r="L449" s="447">
        <v>41.65</v>
      </c>
      <c r="M449" s="447">
        <v>244.77094</v>
      </c>
    </row>
    <row r="450" spans="1:13">
      <c r="A450" s="245">
        <v>440</v>
      </c>
      <c r="B450" s="450" t="s">
        <v>188</v>
      </c>
      <c r="C450" s="447">
        <v>619.70000000000005</v>
      </c>
      <c r="D450" s="448">
        <v>629.76666666666677</v>
      </c>
      <c r="E450" s="448">
        <v>604.43333333333351</v>
      </c>
      <c r="F450" s="448">
        <v>589.16666666666674</v>
      </c>
      <c r="G450" s="448">
        <v>563.83333333333348</v>
      </c>
      <c r="H450" s="448">
        <v>645.03333333333353</v>
      </c>
      <c r="I450" s="448">
        <v>670.36666666666679</v>
      </c>
      <c r="J450" s="448">
        <v>685.63333333333355</v>
      </c>
      <c r="K450" s="447">
        <v>655.1</v>
      </c>
      <c r="L450" s="447">
        <v>614.5</v>
      </c>
      <c r="M450" s="447">
        <v>48.576309999999999</v>
      </c>
    </row>
    <row r="451" spans="1:13">
      <c r="A451" s="245">
        <v>441</v>
      </c>
      <c r="B451" s="450" t="s">
        <v>767</v>
      </c>
      <c r="C451" s="447">
        <v>15353.4</v>
      </c>
      <c r="D451" s="448">
        <v>15414.766666666668</v>
      </c>
      <c r="E451" s="448">
        <v>15209.533333333336</v>
      </c>
      <c r="F451" s="448">
        <v>15065.666666666668</v>
      </c>
      <c r="G451" s="448">
        <v>14860.433333333336</v>
      </c>
      <c r="H451" s="448">
        <v>15558.633333333337</v>
      </c>
      <c r="I451" s="448">
        <v>15763.86666666667</v>
      </c>
      <c r="J451" s="448">
        <v>15907.733333333337</v>
      </c>
      <c r="K451" s="447">
        <v>15620</v>
      </c>
      <c r="L451" s="447">
        <v>15270.9</v>
      </c>
      <c r="M451" s="447">
        <v>7.2700000000000004E-3</v>
      </c>
    </row>
    <row r="452" spans="1:13">
      <c r="A452" s="245">
        <v>442</v>
      </c>
      <c r="B452" s="450" t="s">
        <v>177</v>
      </c>
      <c r="C452" s="447">
        <v>708.55</v>
      </c>
      <c r="D452" s="448">
        <v>706.0333333333333</v>
      </c>
      <c r="E452" s="448">
        <v>695.56666666666661</v>
      </c>
      <c r="F452" s="448">
        <v>682.58333333333326</v>
      </c>
      <c r="G452" s="448">
        <v>672.11666666666656</v>
      </c>
      <c r="H452" s="448">
        <v>719.01666666666665</v>
      </c>
      <c r="I452" s="448">
        <v>729.48333333333335</v>
      </c>
      <c r="J452" s="448">
        <v>742.4666666666667</v>
      </c>
      <c r="K452" s="447">
        <v>716.5</v>
      </c>
      <c r="L452" s="447">
        <v>693.05</v>
      </c>
      <c r="M452" s="447">
        <v>43.214190000000002</v>
      </c>
    </row>
    <row r="453" spans="1:13">
      <c r="A453" s="245">
        <v>443</v>
      </c>
      <c r="B453" s="450" t="s">
        <v>768</v>
      </c>
      <c r="C453" s="447">
        <v>179.85</v>
      </c>
      <c r="D453" s="448">
        <v>180.78333333333333</v>
      </c>
      <c r="E453" s="448">
        <v>176.06666666666666</v>
      </c>
      <c r="F453" s="448">
        <v>172.28333333333333</v>
      </c>
      <c r="G453" s="448">
        <v>167.56666666666666</v>
      </c>
      <c r="H453" s="448">
        <v>184.56666666666666</v>
      </c>
      <c r="I453" s="448">
        <v>189.2833333333333</v>
      </c>
      <c r="J453" s="448">
        <v>193.06666666666666</v>
      </c>
      <c r="K453" s="447">
        <v>185.5</v>
      </c>
      <c r="L453" s="447">
        <v>177</v>
      </c>
      <c r="M453" s="447">
        <v>34.703600000000002</v>
      </c>
    </row>
    <row r="454" spans="1:13">
      <c r="A454" s="245">
        <v>444</v>
      </c>
      <c r="B454" s="450" t="s">
        <v>769</v>
      </c>
      <c r="C454" s="447">
        <v>1049.0999999999999</v>
      </c>
      <c r="D454" s="448">
        <v>1052.0333333333333</v>
      </c>
      <c r="E454" s="448">
        <v>1041.0666666666666</v>
      </c>
      <c r="F454" s="448">
        <v>1033.0333333333333</v>
      </c>
      <c r="G454" s="448">
        <v>1022.0666666666666</v>
      </c>
      <c r="H454" s="448">
        <v>1060.0666666666666</v>
      </c>
      <c r="I454" s="448">
        <v>1071.0333333333333</v>
      </c>
      <c r="J454" s="448">
        <v>1079.0666666666666</v>
      </c>
      <c r="K454" s="447">
        <v>1063</v>
      </c>
      <c r="L454" s="447">
        <v>1044</v>
      </c>
      <c r="M454" s="447">
        <v>2.1023999999999998</v>
      </c>
    </row>
    <row r="455" spans="1:13">
      <c r="A455" s="245">
        <v>445</v>
      </c>
      <c r="B455" s="450" t="s">
        <v>183</v>
      </c>
      <c r="C455" s="447">
        <v>3143.6</v>
      </c>
      <c r="D455" s="448">
        <v>3159.0833333333335</v>
      </c>
      <c r="E455" s="448">
        <v>3120.166666666667</v>
      </c>
      <c r="F455" s="448">
        <v>3096.7333333333336</v>
      </c>
      <c r="G455" s="448">
        <v>3057.8166666666671</v>
      </c>
      <c r="H455" s="448">
        <v>3182.5166666666669</v>
      </c>
      <c r="I455" s="448">
        <v>3221.4333333333338</v>
      </c>
      <c r="J455" s="448">
        <v>3244.8666666666668</v>
      </c>
      <c r="K455" s="447">
        <v>3198</v>
      </c>
      <c r="L455" s="447">
        <v>3135.65</v>
      </c>
      <c r="M455" s="447">
        <v>17.63701</v>
      </c>
    </row>
    <row r="456" spans="1:13">
      <c r="A456" s="245">
        <v>446</v>
      </c>
      <c r="B456" s="450" t="s">
        <v>804</v>
      </c>
      <c r="C456" s="447">
        <v>654.95000000000005</v>
      </c>
      <c r="D456" s="448">
        <v>652.98333333333335</v>
      </c>
      <c r="E456" s="448">
        <v>648.26666666666665</v>
      </c>
      <c r="F456" s="448">
        <v>641.58333333333326</v>
      </c>
      <c r="G456" s="448">
        <v>636.86666666666656</v>
      </c>
      <c r="H456" s="448">
        <v>659.66666666666674</v>
      </c>
      <c r="I456" s="448">
        <v>664.38333333333344</v>
      </c>
      <c r="J456" s="448">
        <v>671.06666666666683</v>
      </c>
      <c r="K456" s="447">
        <v>657.7</v>
      </c>
      <c r="L456" s="447">
        <v>646.29999999999995</v>
      </c>
      <c r="M456" s="447">
        <v>28.819769999999998</v>
      </c>
    </row>
    <row r="457" spans="1:13">
      <c r="A457" s="245">
        <v>447</v>
      </c>
      <c r="B457" s="450" t="s">
        <v>178</v>
      </c>
      <c r="C457" s="447">
        <v>3629.75</v>
      </c>
      <c r="D457" s="448">
        <v>3630.9833333333336</v>
      </c>
      <c r="E457" s="448">
        <v>3603.9666666666672</v>
      </c>
      <c r="F457" s="448">
        <v>3578.1833333333334</v>
      </c>
      <c r="G457" s="448">
        <v>3551.166666666667</v>
      </c>
      <c r="H457" s="448">
        <v>3656.7666666666673</v>
      </c>
      <c r="I457" s="448">
        <v>3683.7833333333338</v>
      </c>
      <c r="J457" s="448">
        <v>3709.5666666666675</v>
      </c>
      <c r="K457" s="447">
        <v>3658</v>
      </c>
      <c r="L457" s="447">
        <v>3605.2</v>
      </c>
      <c r="M457" s="447">
        <v>0.87666999999999995</v>
      </c>
    </row>
    <row r="458" spans="1:13">
      <c r="A458" s="245">
        <v>448</v>
      </c>
      <c r="B458" s="450" t="s">
        <v>505</v>
      </c>
      <c r="C458" s="447">
        <v>1059.55</v>
      </c>
      <c r="D458" s="448">
        <v>1062.2833333333333</v>
      </c>
      <c r="E458" s="448">
        <v>1055.2666666666667</v>
      </c>
      <c r="F458" s="448">
        <v>1050.9833333333333</v>
      </c>
      <c r="G458" s="448">
        <v>1043.9666666666667</v>
      </c>
      <c r="H458" s="448">
        <v>1066.5666666666666</v>
      </c>
      <c r="I458" s="448">
        <v>1073.583333333333</v>
      </c>
      <c r="J458" s="448">
        <v>1077.8666666666666</v>
      </c>
      <c r="K458" s="447">
        <v>1069.3</v>
      </c>
      <c r="L458" s="447">
        <v>1058</v>
      </c>
      <c r="M458" s="447">
        <v>0.38280999999999998</v>
      </c>
    </row>
    <row r="459" spans="1:13">
      <c r="A459" s="245">
        <v>449</v>
      </c>
      <c r="B459" s="450" t="s">
        <v>180</v>
      </c>
      <c r="C459" s="447">
        <v>150.6</v>
      </c>
      <c r="D459" s="448">
        <v>150.98333333333332</v>
      </c>
      <c r="E459" s="448">
        <v>148.31666666666663</v>
      </c>
      <c r="F459" s="448">
        <v>146.0333333333333</v>
      </c>
      <c r="G459" s="448">
        <v>143.36666666666662</v>
      </c>
      <c r="H459" s="448">
        <v>153.26666666666665</v>
      </c>
      <c r="I459" s="448">
        <v>155.93333333333334</v>
      </c>
      <c r="J459" s="448">
        <v>158.21666666666667</v>
      </c>
      <c r="K459" s="447">
        <v>153.65</v>
      </c>
      <c r="L459" s="447">
        <v>148.69999999999999</v>
      </c>
      <c r="M459" s="447">
        <v>18.132750000000001</v>
      </c>
    </row>
    <row r="460" spans="1:13">
      <c r="A460" s="245">
        <v>450</v>
      </c>
      <c r="B460" s="450" t="s">
        <v>179</v>
      </c>
      <c r="C460" s="447">
        <v>318.75</v>
      </c>
      <c r="D460" s="448">
        <v>319.91666666666669</v>
      </c>
      <c r="E460" s="448">
        <v>315.33333333333337</v>
      </c>
      <c r="F460" s="448">
        <v>311.91666666666669</v>
      </c>
      <c r="G460" s="448">
        <v>307.33333333333337</v>
      </c>
      <c r="H460" s="448">
        <v>323.33333333333337</v>
      </c>
      <c r="I460" s="448">
        <v>327.91666666666674</v>
      </c>
      <c r="J460" s="448">
        <v>331.33333333333337</v>
      </c>
      <c r="K460" s="447">
        <v>324.5</v>
      </c>
      <c r="L460" s="447">
        <v>316.5</v>
      </c>
      <c r="M460" s="447">
        <v>266.18815000000001</v>
      </c>
    </row>
    <row r="461" spans="1:13">
      <c r="A461" s="245">
        <v>451</v>
      </c>
      <c r="B461" s="450" t="s">
        <v>181</v>
      </c>
      <c r="C461" s="447">
        <v>105.35</v>
      </c>
      <c r="D461" s="448">
        <v>105.98333333333333</v>
      </c>
      <c r="E461" s="448">
        <v>104.46666666666667</v>
      </c>
      <c r="F461" s="448">
        <v>103.58333333333333</v>
      </c>
      <c r="G461" s="448">
        <v>102.06666666666666</v>
      </c>
      <c r="H461" s="448">
        <v>106.86666666666667</v>
      </c>
      <c r="I461" s="448">
        <v>108.38333333333335</v>
      </c>
      <c r="J461" s="448">
        <v>109.26666666666668</v>
      </c>
      <c r="K461" s="447">
        <v>107.5</v>
      </c>
      <c r="L461" s="447">
        <v>105.1</v>
      </c>
      <c r="M461" s="447">
        <v>199.73552000000001</v>
      </c>
    </row>
    <row r="462" spans="1:13">
      <c r="A462" s="245">
        <v>452</v>
      </c>
      <c r="B462" s="450" t="s">
        <v>770</v>
      </c>
      <c r="C462" s="447">
        <v>97.15</v>
      </c>
      <c r="D462" s="448">
        <v>98.416666666666671</v>
      </c>
      <c r="E462" s="448">
        <v>95.533333333333346</v>
      </c>
      <c r="F462" s="448">
        <v>93.916666666666671</v>
      </c>
      <c r="G462" s="448">
        <v>91.033333333333346</v>
      </c>
      <c r="H462" s="448">
        <v>100.03333333333335</v>
      </c>
      <c r="I462" s="448">
        <v>102.91666666666667</v>
      </c>
      <c r="J462" s="448">
        <v>104.53333333333335</v>
      </c>
      <c r="K462" s="447">
        <v>101.3</v>
      </c>
      <c r="L462" s="447">
        <v>96.8</v>
      </c>
      <c r="M462" s="447">
        <v>145.875</v>
      </c>
    </row>
    <row r="463" spans="1:13">
      <c r="A463" s="245">
        <v>453</v>
      </c>
      <c r="B463" s="450" t="s">
        <v>182</v>
      </c>
      <c r="C463" s="447">
        <v>1103.5</v>
      </c>
      <c r="D463" s="448">
        <v>1114.8500000000001</v>
      </c>
      <c r="E463" s="448">
        <v>1086.1000000000004</v>
      </c>
      <c r="F463" s="448">
        <v>1068.7000000000003</v>
      </c>
      <c r="G463" s="448">
        <v>1039.9500000000005</v>
      </c>
      <c r="H463" s="448">
        <v>1132.2500000000002</v>
      </c>
      <c r="I463" s="448">
        <v>1160.9999999999998</v>
      </c>
      <c r="J463" s="448">
        <v>1178.4000000000001</v>
      </c>
      <c r="K463" s="447">
        <v>1143.5999999999999</v>
      </c>
      <c r="L463" s="447">
        <v>1097.45</v>
      </c>
      <c r="M463" s="447">
        <v>192.08581000000001</v>
      </c>
    </row>
    <row r="464" spans="1:13">
      <c r="A464" s="245">
        <v>454</v>
      </c>
      <c r="B464" s="450" t="s">
        <v>506</v>
      </c>
      <c r="C464" s="447">
        <v>3554.4</v>
      </c>
      <c r="D464" s="448">
        <v>3583.6666666666665</v>
      </c>
      <c r="E464" s="448">
        <v>3507.333333333333</v>
      </c>
      <c r="F464" s="448">
        <v>3460.2666666666664</v>
      </c>
      <c r="G464" s="448">
        <v>3383.9333333333329</v>
      </c>
      <c r="H464" s="448">
        <v>3630.7333333333331</v>
      </c>
      <c r="I464" s="448">
        <v>3707.0666666666662</v>
      </c>
      <c r="J464" s="448">
        <v>3754.1333333333332</v>
      </c>
      <c r="K464" s="447">
        <v>3660</v>
      </c>
      <c r="L464" s="447">
        <v>3536.6</v>
      </c>
      <c r="M464" s="447">
        <v>4.3110000000000002E-2</v>
      </c>
    </row>
    <row r="465" spans="1:13">
      <c r="A465" s="245">
        <v>455</v>
      </c>
      <c r="B465" s="450" t="s">
        <v>184</v>
      </c>
      <c r="C465" s="447">
        <v>1026.25</v>
      </c>
      <c r="D465" s="448">
        <v>1023.9499999999999</v>
      </c>
      <c r="E465" s="448">
        <v>1014.8999999999999</v>
      </c>
      <c r="F465" s="448">
        <v>1003.55</v>
      </c>
      <c r="G465" s="448">
        <v>994.49999999999989</v>
      </c>
      <c r="H465" s="448">
        <v>1035.2999999999997</v>
      </c>
      <c r="I465" s="448">
        <v>1044.3499999999999</v>
      </c>
      <c r="J465" s="448">
        <v>1055.6999999999998</v>
      </c>
      <c r="K465" s="447">
        <v>1033</v>
      </c>
      <c r="L465" s="447">
        <v>1012.6</v>
      </c>
      <c r="M465" s="447">
        <v>18.390129999999999</v>
      </c>
    </row>
    <row r="466" spans="1:13">
      <c r="A466" s="245">
        <v>456</v>
      </c>
      <c r="B466" s="450" t="s">
        <v>276</v>
      </c>
      <c r="C466" s="447">
        <v>163.4</v>
      </c>
      <c r="D466" s="448">
        <v>163.6</v>
      </c>
      <c r="E466" s="448">
        <v>161.29999999999998</v>
      </c>
      <c r="F466" s="448">
        <v>159.19999999999999</v>
      </c>
      <c r="G466" s="448">
        <v>156.89999999999998</v>
      </c>
      <c r="H466" s="448">
        <v>165.7</v>
      </c>
      <c r="I466" s="448">
        <v>168</v>
      </c>
      <c r="J466" s="448">
        <v>170.1</v>
      </c>
      <c r="K466" s="447">
        <v>165.9</v>
      </c>
      <c r="L466" s="447">
        <v>161.5</v>
      </c>
      <c r="M466" s="447">
        <v>6.9062599999999996</v>
      </c>
    </row>
    <row r="467" spans="1:13">
      <c r="A467" s="245">
        <v>457</v>
      </c>
      <c r="B467" s="450" t="s">
        <v>164</v>
      </c>
      <c r="C467" s="447">
        <v>961.05</v>
      </c>
      <c r="D467" s="448">
        <v>962.01666666666677</v>
      </c>
      <c r="E467" s="448">
        <v>956.03333333333353</v>
      </c>
      <c r="F467" s="448">
        <v>951.01666666666677</v>
      </c>
      <c r="G467" s="448">
        <v>945.03333333333353</v>
      </c>
      <c r="H467" s="448">
        <v>967.03333333333353</v>
      </c>
      <c r="I467" s="448">
        <v>973.01666666666688</v>
      </c>
      <c r="J467" s="448">
        <v>978.03333333333353</v>
      </c>
      <c r="K467" s="447">
        <v>968</v>
      </c>
      <c r="L467" s="447">
        <v>957</v>
      </c>
      <c r="M467" s="447">
        <v>5.2557200000000002</v>
      </c>
    </row>
    <row r="468" spans="1:13">
      <c r="A468" s="245">
        <v>458</v>
      </c>
      <c r="B468" s="450" t="s">
        <v>507</v>
      </c>
      <c r="C468" s="447">
        <v>1452.55</v>
      </c>
      <c r="D468" s="448">
        <v>1452.3500000000001</v>
      </c>
      <c r="E468" s="448">
        <v>1435.0000000000002</v>
      </c>
      <c r="F468" s="448">
        <v>1417.45</v>
      </c>
      <c r="G468" s="448">
        <v>1400.1000000000001</v>
      </c>
      <c r="H468" s="448">
        <v>1469.9000000000003</v>
      </c>
      <c r="I468" s="448">
        <v>1487.2500000000002</v>
      </c>
      <c r="J468" s="448">
        <v>1504.8000000000004</v>
      </c>
      <c r="K468" s="447">
        <v>1469.7</v>
      </c>
      <c r="L468" s="447">
        <v>1434.8</v>
      </c>
      <c r="M468" s="447">
        <v>0.32191999999999998</v>
      </c>
    </row>
    <row r="469" spans="1:13">
      <c r="A469" s="245">
        <v>459</v>
      </c>
      <c r="B469" s="450" t="s">
        <v>508</v>
      </c>
      <c r="C469" s="447">
        <v>1039.05</v>
      </c>
      <c r="D469" s="448">
        <v>1038.0833333333333</v>
      </c>
      <c r="E469" s="448">
        <v>1008.1666666666665</v>
      </c>
      <c r="F469" s="448">
        <v>977.2833333333333</v>
      </c>
      <c r="G469" s="448">
        <v>947.36666666666656</v>
      </c>
      <c r="H469" s="448">
        <v>1068.9666666666665</v>
      </c>
      <c r="I469" s="448">
        <v>1098.883333333333</v>
      </c>
      <c r="J469" s="448">
        <v>1129.7666666666664</v>
      </c>
      <c r="K469" s="447">
        <v>1068</v>
      </c>
      <c r="L469" s="447">
        <v>1007.2</v>
      </c>
      <c r="M469" s="447">
        <v>7.9797500000000001</v>
      </c>
    </row>
    <row r="470" spans="1:13">
      <c r="A470" s="245">
        <v>460</v>
      </c>
      <c r="B470" s="450" t="s">
        <v>509</v>
      </c>
      <c r="C470" s="447">
        <v>1331</v>
      </c>
      <c r="D470" s="448">
        <v>1329.1666666666667</v>
      </c>
      <c r="E470" s="448">
        <v>1321.7333333333336</v>
      </c>
      <c r="F470" s="448">
        <v>1312.4666666666669</v>
      </c>
      <c r="G470" s="448">
        <v>1305.0333333333338</v>
      </c>
      <c r="H470" s="448">
        <v>1338.4333333333334</v>
      </c>
      <c r="I470" s="448">
        <v>1345.8666666666663</v>
      </c>
      <c r="J470" s="448">
        <v>1355.1333333333332</v>
      </c>
      <c r="K470" s="447">
        <v>1336.6</v>
      </c>
      <c r="L470" s="447">
        <v>1319.9</v>
      </c>
      <c r="M470" s="447">
        <v>0.24859999999999999</v>
      </c>
    </row>
    <row r="471" spans="1:13">
      <c r="A471" s="245">
        <v>461</v>
      </c>
      <c r="B471" s="450" t="s">
        <v>185</v>
      </c>
      <c r="C471" s="447">
        <v>1577</v>
      </c>
      <c r="D471" s="448">
        <v>1586.6000000000001</v>
      </c>
      <c r="E471" s="448">
        <v>1560.9500000000003</v>
      </c>
      <c r="F471" s="448">
        <v>1544.9</v>
      </c>
      <c r="G471" s="448">
        <v>1519.2500000000002</v>
      </c>
      <c r="H471" s="448">
        <v>1602.6500000000003</v>
      </c>
      <c r="I471" s="448">
        <v>1628.3000000000004</v>
      </c>
      <c r="J471" s="448">
        <v>1644.3500000000004</v>
      </c>
      <c r="K471" s="447">
        <v>1612.25</v>
      </c>
      <c r="L471" s="447">
        <v>1570.55</v>
      </c>
      <c r="M471" s="447">
        <v>10.28675</v>
      </c>
    </row>
    <row r="472" spans="1:13">
      <c r="A472" s="245">
        <v>462</v>
      </c>
      <c r="B472" s="450" t="s">
        <v>186</v>
      </c>
      <c r="C472" s="447">
        <v>2714.05</v>
      </c>
      <c r="D472" s="448">
        <v>2716.4</v>
      </c>
      <c r="E472" s="448">
        <v>2697.8</v>
      </c>
      <c r="F472" s="448">
        <v>2681.55</v>
      </c>
      <c r="G472" s="448">
        <v>2662.9500000000003</v>
      </c>
      <c r="H472" s="448">
        <v>2732.65</v>
      </c>
      <c r="I472" s="448">
        <v>2751.2499999999995</v>
      </c>
      <c r="J472" s="448">
        <v>2767.5</v>
      </c>
      <c r="K472" s="447">
        <v>2735</v>
      </c>
      <c r="L472" s="447">
        <v>2700.15</v>
      </c>
      <c r="M472" s="447">
        <v>0.79925000000000002</v>
      </c>
    </row>
    <row r="473" spans="1:13">
      <c r="A473" s="245">
        <v>463</v>
      </c>
      <c r="B473" s="450" t="s">
        <v>187</v>
      </c>
      <c r="C473" s="447">
        <v>429.25</v>
      </c>
      <c r="D473" s="448">
        <v>429.25</v>
      </c>
      <c r="E473" s="448">
        <v>425.25</v>
      </c>
      <c r="F473" s="448">
        <v>421.25</v>
      </c>
      <c r="G473" s="448">
        <v>417.25</v>
      </c>
      <c r="H473" s="448">
        <v>433.25</v>
      </c>
      <c r="I473" s="448">
        <v>437.25</v>
      </c>
      <c r="J473" s="448">
        <v>441.25</v>
      </c>
      <c r="K473" s="447">
        <v>433.25</v>
      </c>
      <c r="L473" s="447">
        <v>425.25</v>
      </c>
      <c r="M473" s="447">
        <v>8.0466899999999999</v>
      </c>
    </row>
    <row r="474" spans="1:13">
      <c r="A474" s="245">
        <v>464</v>
      </c>
      <c r="B474" s="450" t="s">
        <v>510</v>
      </c>
      <c r="C474" s="447">
        <v>826.6</v>
      </c>
      <c r="D474" s="448">
        <v>832.19999999999993</v>
      </c>
      <c r="E474" s="448">
        <v>817.04999999999984</v>
      </c>
      <c r="F474" s="448">
        <v>807.49999999999989</v>
      </c>
      <c r="G474" s="448">
        <v>792.3499999999998</v>
      </c>
      <c r="H474" s="448">
        <v>841.74999999999989</v>
      </c>
      <c r="I474" s="448">
        <v>856.9</v>
      </c>
      <c r="J474" s="448">
        <v>866.44999999999993</v>
      </c>
      <c r="K474" s="447">
        <v>847.35</v>
      </c>
      <c r="L474" s="447">
        <v>822.65</v>
      </c>
      <c r="M474" s="447">
        <v>9.0581300000000002</v>
      </c>
    </row>
    <row r="475" spans="1:13">
      <c r="A475" s="245">
        <v>465</v>
      </c>
      <c r="B475" s="450" t="s">
        <v>511</v>
      </c>
      <c r="C475" s="447">
        <v>16.25</v>
      </c>
      <c r="D475" s="448">
        <v>16.366666666666664</v>
      </c>
      <c r="E475" s="448">
        <v>16.083333333333329</v>
      </c>
      <c r="F475" s="448">
        <v>15.916666666666664</v>
      </c>
      <c r="G475" s="448">
        <v>15.633333333333329</v>
      </c>
      <c r="H475" s="448">
        <v>16.533333333333328</v>
      </c>
      <c r="I475" s="448">
        <v>16.816666666666666</v>
      </c>
      <c r="J475" s="448">
        <v>16.983333333333327</v>
      </c>
      <c r="K475" s="447">
        <v>16.649999999999999</v>
      </c>
      <c r="L475" s="447">
        <v>16.2</v>
      </c>
      <c r="M475" s="447">
        <v>77.325789999999998</v>
      </c>
    </row>
    <row r="476" spans="1:13">
      <c r="A476" s="245">
        <v>466</v>
      </c>
      <c r="B476" s="450" t="s">
        <v>512</v>
      </c>
      <c r="C476" s="447">
        <v>1151.8</v>
      </c>
      <c r="D476" s="448">
        <v>1158.9333333333334</v>
      </c>
      <c r="E476" s="448">
        <v>1132.8666666666668</v>
      </c>
      <c r="F476" s="448">
        <v>1113.9333333333334</v>
      </c>
      <c r="G476" s="448">
        <v>1087.8666666666668</v>
      </c>
      <c r="H476" s="448">
        <v>1177.8666666666668</v>
      </c>
      <c r="I476" s="448">
        <v>1203.9333333333334</v>
      </c>
      <c r="J476" s="448">
        <v>1222.8666666666668</v>
      </c>
      <c r="K476" s="447">
        <v>1185</v>
      </c>
      <c r="L476" s="447">
        <v>1140</v>
      </c>
      <c r="M476" s="447">
        <v>0.68293000000000004</v>
      </c>
    </row>
    <row r="477" spans="1:13">
      <c r="A477" s="245">
        <v>467</v>
      </c>
      <c r="B477" s="450" t="s">
        <v>513</v>
      </c>
      <c r="C477" s="447">
        <v>13.55</v>
      </c>
      <c r="D477" s="448">
        <v>13.683333333333332</v>
      </c>
      <c r="E477" s="448">
        <v>13.316666666666663</v>
      </c>
      <c r="F477" s="448">
        <v>13.08333333333333</v>
      </c>
      <c r="G477" s="448">
        <v>12.716666666666661</v>
      </c>
      <c r="H477" s="448">
        <v>13.916666666666664</v>
      </c>
      <c r="I477" s="448">
        <v>14.283333333333335</v>
      </c>
      <c r="J477" s="448">
        <v>14.516666666666666</v>
      </c>
      <c r="K477" s="447">
        <v>14.05</v>
      </c>
      <c r="L477" s="447">
        <v>13.45</v>
      </c>
      <c r="M477" s="447">
        <v>435.81101999999998</v>
      </c>
    </row>
    <row r="478" spans="1:13">
      <c r="A478" s="245">
        <v>468</v>
      </c>
      <c r="B478" s="450" t="s">
        <v>514</v>
      </c>
      <c r="C478" s="447">
        <v>433.25</v>
      </c>
      <c r="D478" s="448">
        <v>437.13333333333338</v>
      </c>
      <c r="E478" s="448">
        <v>427.31666666666678</v>
      </c>
      <c r="F478" s="448">
        <v>421.38333333333338</v>
      </c>
      <c r="G478" s="448">
        <v>411.56666666666678</v>
      </c>
      <c r="H478" s="448">
        <v>443.06666666666678</v>
      </c>
      <c r="I478" s="448">
        <v>452.88333333333338</v>
      </c>
      <c r="J478" s="448">
        <v>458.81666666666678</v>
      </c>
      <c r="K478" s="447">
        <v>446.95</v>
      </c>
      <c r="L478" s="447">
        <v>431.2</v>
      </c>
      <c r="M478" s="447">
        <v>0.74521999999999999</v>
      </c>
    </row>
    <row r="479" spans="1:13">
      <c r="A479" s="245">
        <v>469</v>
      </c>
      <c r="B479" s="450" t="s">
        <v>193</v>
      </c>
      <c r="C479" s="447">
        <v>811.7</v>
      </c>
      <c r="D479" s="448">
        <v>815.05000000000007</v>
      </c>
      <c r="E479" s="448">
        <v>805.65000000000009</v>
      </c>
      <c r="F479" s="448">
        <v>799.6</v>
      </c>
      <c r="G479" s="448">
        <v>790.2</v>
      </c>
      <c r="H479" s="448">
        <v>821.10000000000014</v>
      </c>
      <c r="I479" s="448">
        <v>830.5</v>
      </c>
      <c r="J479" s="448">
        <v>836.55000000000018</v>
      </c>
      <c r="K479" s="447">
        <v>824.45</v>
      </c>
      <c r="L479" s="447">
        <v>809</v>
      </c>
      <c r="M479" s="447">
        <v>48.299439999999997</v>
      </c>
    </row>
    <row r="480" spans="1:13">
      <c r="A480" s="245">
        <v>470</v>
      </c>
      <c r="B480" s="450" t="s">
        <v>190</v>
      </c>
      <c r="C480" s="447">
        <v>215.9</v>
      </c>
      <c r="D480" s="448">
        <v>217.5333333333333</v>
      </c>
      <c r="E480" s="448">
        <v>213.06666666666661</v>
      </c>
      <c r="F480" s="448">
        <v>210.23333333333329</v>
      </c>
      <c r="G480" s="448">
        <v>205.76666666666659</v>
      </c>
      <c r="H480" s="448">
        <v>220.36666666666662</v>
      </c>
      <c r="I480" s="448">
        <v>224.83333333333331</v>
      </c>
      <c r="J480" s="448">
        <v>227.66666666666663</v>
      </c>
      <c r="K480" s="447">
        <v>222</v>
      </c>
      <c r="L480" s="447">
        <v>214.7</v>
      </c>
      <c r="M480" s="447">
        <v>4.4620600000000001</v>
      </c>
    </row>
    <row r="481" spans="1:13">
      <c r="A481" s="245">
        <v>471</v>
      </c>
      <c r="B481" s="450" t="s">
        <v>784</v>
      </c>
      <c r="C481" s="447">
        <v>29.95</v>
      </c>
      <c r="D481" s="448">
        <v>30.083333333333332</v>
      </c>
      <c r="E481" s="448">
        <v>29.766666666666666</v>
      </c>
      <c r="F481" s="448">
        <v>29.583333333333332</v>
      </c>
      <c r="G481" s="448">
        <v>29.266666666666666</v>
      </c>
      <c r="H481" s="448">
        <v>30.266666666666666</v>
      </c>
      <c r="I481" s="448">
        <v>30.583333333333336</v>
      </c>
      <c r="J481" s="448">
        <v>30.766666666666666</v>
      </c>
      <c r="K481" s="447">
        <v>30.4</v>
      </c>
      <c r="L481" s="447">
        <v>29.9</v>
      </c>
      <c r="M481" s="447">
        <v>21.046530000000001</v>
      </c>
    </row>
    <row r="482" spans="1:13">
      <c r="A482" s="245">
        <v>472</v>
      </c>
      <c r="B482" s="450" t="s">
        <v>191</v>
      </c>
      <c r="C482" s="447">
        <v>6598.5</v>
      </c>
      <c r="D482" s="448">
        <v>6639.7</v>
      </c>
      <c r="E482" s="448">
        <v>6544.4</v>
      </c>
      <c r="F482" s="448">
        <v>6490.3</v>
      </c>
      <c r="G482" s="448">
        <v>6395</v>
      </c>
      <c r="H482" s="448">
        <v>6693.7999999999993</v>
      </c>
      <c r="I482" s="448">
        <v>6789.1</v>
      </c>
      <c r="J482" s="448">
        <v>6843.1999999999989</v>
      </c>
      <c r="K482" s="447">
        <v>6735</v>
      </c>
      <c r="L482" s="447">
        <v>6585.6</v>
      </c>
      <c r="M482" s="447">
        <v>2.85093</v>
      </c>
    </row>
    <row r="483" spans="1:13">
      <c r="A483" s="245">
        <v>473</v>
      </c>
      <c r="B483" s="450" t="s">
        <v>192</v>
      </c>
      <c r="C483" s="447">
        <v>34.35</v>
      </c>
      <c r="D483" s="448">
        <v>34.466666666666669</v>
      </c>
      <c r="E483" s="448">
        <v>34.033333333333339</v>
      </c>
      <c r="F483" s="448">
        <v>33.716666666666669</v>
      </c>
      <c r="G483" s="448">
        <v>33.283333333333339</v>
      </c>
      <c r="H483" s="448">
        <v>34.783333333333339</v>
      </c>
      <c r="I483" s="448">
        <v>35.216666666666676</v>
      </c>
      <c r="J483" s="448">
        <v>35.533333333333339</v>
      </c>
      <c r="K483" s="447">
        <v>34.9</v>
      </c>
      <c r="L483" s="447">
        <v>34.15</v>
      </c>
      <c r="M483" s="447">
        <v>280.13916999999998</v>
      </c>
    </row>
    <row r="484" spans="1:13">
      <c r="A484" s="245">
        <v>474</v>
      </c>
      <c r="B484" s="450" t="s">
        <v>189</v>
      </c>
      <c r="C484" s="447">
        <v>1275.8</v>
      </c>
      <c r="D484" s="448">
        <v>1278</v>
      </c>
      <c r="E484" s="448">
        <v>1251.55</v>
      </c>
      <c r="F484" s="448">
        <v>1227.3</v>
      </c>
      <c r="G484" s="448">
        <v>1200.8499999999999</v>
      </c>
      <c r="H484" s="448">
        <v>1302.25</v>
      </c>
      <c r="I484" s="448">
        <v>1328.6999999999998</v>
      </c>
      <c r="J484" s="448">
        <v>1352.95</v>
      </c>
      <c r="K484" s="447">
        <v>1304.45</v>
      </c>
      <c r="L484" s="447">
        <v>1253.75</v>
      </c>
      <c r="M484" s="447">
        <v>7.8206300000000004</v>
      </c>
    </row>
    <row r="485" spans="1:13">
      <c r="A485" s="245">
        <v>475</v>
      </c>
      <c r="B485" s="450" t="s">
        <v>141</v>
      </c>
      <c r="C485" s="447">
        <v>611.25</v>
      </c>
      <c r="D485" s="448">
        <v>607.18333333333339</v>
      </c>
      <c r="E485" s="448">
        <v>600.91666666666674</v>
      </c>
      <c r="F485" s="448">
        <v>590.58333333333337</v>
      </c>
      <c r="G485" s="448">
        <v>584.31666666666672</v>
      </c>
      <c r="H485" s="448">
        <v>617.51666666666677</v>
      </c>
      <c r="I485" s="448">
        <v>623.78333333333342</v>
      </c>
      <c r="J485" s="448">
        <v>634.11666666666679</v>
      </c>
      <c r="K485" s="447">
        <v>613.45000000000005</v>
      </c>
      <c r="L485" s="447">
        <v>596.85</v>
      </c>
      <c r="M485" s="447">
        <v>24.97007</v>
      </c>
    </row>
    <row r="486" spans="1:13">
      <c r="A486" s="245">
        <v>476</v>
      </c>
      <c r="B486" s="450" t="s">
        <v>277</v>
      </c>
      <c r="C486" s="447">
        <v>269.85000000000002</v>
      </c>
      <c r="D486" s="448">
        <v>268.91666666666669</v>
      </c>
      <c r="E486" s="448">
        <v>262.93333333333339</v>
      </c>
      <c r="F486" s="448">
        <v>256.01666666666671</v>
      </c>
      <c r="G486" s="448">
        <v>250.03333333333342</v>
      </c>
      <c r="H486" s="448">
        <v>275.83333333333337</v>
      </c>
      <c r="I486" s="448">
        <v>281.81666666666661</v>
      </c>
      <c r="J486" s="448">
        <v>288.73333333333335</v>
      </c>
      <c r="K486" s="447">
        <v>274.89999999999998</v>
      </c>
      <c r="L486" s="447">
        <v>262</v>
      </c>
      <c r="M486" s="447">
        <v>31.058309999999999</v>
      </c>
    </row>
    <row r="487" spans="1:13">
      <c r="A487" s="245">
        <v>477</v>
      </c>
      <c r="B487" s="450" t="s">
        <v>515</v>
      </c>
      <c r="C487" s="447">
        <v>2697.2</v>
      </c>
      <c r="D487" s="448">
        <v>2724.0666666666662</v>
      </c>
      <c r="E487" s="448">
        <v>2644.2833333333324</v>
      </c>
      <c r="F487" s="448">
        <v>2591.3666666666663</v>
      </c>
      <c r="G487" s="448">
        <v>2511.5833333333326</v>
      </c>
      <c r="H487" s="448">
        <v>2776.9833333333322</v>
      </c>
      <c r="I487" s="448">
        <v>2856.766666666666</v>
      </c>
      <c r="J487" s="448">
        <v>2909.683333333332</v>
      </c>
      <c r="K487" s="447">
        <v>2803.85</v>
      </c>
      <c r="L487" s="447">
        <v>2671.15</v>
      </c>
      <c r="M487" s="447">
        <v>0.26951999999999998</v>
      </c>
    </row>
    <row r="488" spans="1:13">
      <c r="A488" s="245">
        <v>478</v>
      </c>
      <c r="B488" s="450" t="s">
        <v>516</v>
      </c>
      <c r="C488" s="447">
        <v>362.75</v>
      </c>
      <c r="D488" s="448">
        <v>365.58333333333331</v>
      </c>
      <c r="E488" s="448">
        <v>358.96666666666664</v>
      </c>
      <c r="F488" s="448">
        <v>355.18333333333334</v>
      </c>
      <c r="G488" s="448">
        <v>348.56666666666666</v>
      </c>
      <c r="H488" s="448">
        <v>369.36666666666662</v>
      </c>
      <c r="I488" s="448">
        <v>375.98333333333329</v>
      </c>
      <c r="J488" s="448">
        <v>379.76666666666659</v>
      </c>
      <c r="K488" s="447">
        <v>372.2</v>
      </c>
      <c r="L488" s="447">
        <v>361.8</v>
      </c>
      <c r="M488" s="447">
        <v>2.49139</v>
      </c>
    </row>
    <row r="489" spans="1:13">
      <c r="A489" s="245">
        <v>479</v>
      </c>
      <c r="B489" s="450" t="s">
        <v>517</v>
      </c>
      <c r="C489" s="447">
        <v>247.5</v>
      </c>
      <c r="D489" s="448">
        <v>248.55000000000004</v>
      </c>
      <c r="E489" s="448">
        <v>243.00000000000009</v>
      </c>
      <c r="F489" s="448">
        <v>238.50000000000006</v>
      </c>
      <c r="G489" s="448">
        <v>232.9500000000001</v>
      </c>
      <c r="H489" s="448">
        <v>253.05000000000007</v>
      </c>
      <c r="I489" s="448">
        <v>258.60000000000002</v>
      </c>
      <c r="J489" s="448">
        <v>263.10000000000002</v>
      </c>
      <c r="K489" s="447">
        <v>254.1</v>
      </c>
      <c r="L489" s="447">
        <v>244.05</v>
      </c>
      <c r="M489" s="447">
        <v>2.1384400000000001</v>
      </c>
    </row>
    <row r="490" spans="1:13">
      <c r="A490" s="245">
        <v>480</v>
      </c>
      <c r="B490" s="450" t="s">
        <v>518</v>
      </c>
      <c r="C490" s="447">
        <v>3292</v>
      </c>
      <c r="D490" s="448">
        <v>3295.7166666666667</v>
      </c>
      <c r="E490" s="448">
        <v>3281.2833333333333</v>
      </c>
      <c r="F490" s="448">
        <v>3270.5666666666666</v>
      </c>
      <c r="G490" s="448">
        <v>3256.1333333333332</v>
      </c>
      <c r="H490" s="448">
        <v>3306.4333333333334</v>
      </c>
      <c r="I490" s="448">
        <v>3320.8666666666668</v>
      </c>
      <c r="J490" s="448">
        <v>3331.5833333333335</v>
      </c>
      <c r="K490" s="447">
        <v>3310.15</v>
      </c>
      <c r="L490" s="447">
        <v>3285</v>
      </c>
      <c r="M490" s="447">
        <v>4.8349999999999997E-2</v>
      </c>
    </row>
    <row r="491" spans="1:13">
      <c r="A491" s="245">
        <v>481</v>
      </c>
      <c r="B491" s="450" t="s">
        <v>519</v>
      </c>
      <c r="C491" s="447">
        <v>847.85</v>
      </c>
      <c r="D491" s="448">
        <v>859.2833333333333</v>
      </c>
      <c r="E491" s="448">
        <v>829.56666666666661</v>
      </c>
      <c r="F491" s="448">
        <v>811.2833333333333</v>
      </c>
      <c r="G491" s="448">
        <v>781.56666666666661</v>
      </c>
      <c r="H491" s="448">
        <v>877.56666666666661</v>
      </c>
      <c r="I491" s="448">
        <v>907.2833333333333</v>
      </c>
      <c r="J491" s="448">
        <v>925.56666666666661</v>
      </c>
      <c r="K491" s="447">
        <v>889</v>
      </c>
      <c r="L491" s="447">
        <v>841</v>
      </c>
      <c r="M491" s="447">
        <v>1.6889799999999999</v>
      </c>
    </row>
    <row r="492" spans="1:13">
      <c r="A492" s="245">
        <v>482</v>
      </c>
      <c r="B492" s="450" t="s">
        <v>520</v>
      </c>
      <c r="C492" s="447">
        <v>40.549999999999997</v>
      </c>
      <c r="D492" s="448">
        <v>40.549999999999997</v>
      </c>
      <c r="E492" s="448">
        <v>40.549999999999997</v>
      </c>
      <c r="F492" s="448">
        <v>40.549999999999997</v>
      </c>
      <c r="G492" s="448">
        <v>40.549999999999997</v>
      </c>
      <c r="H492" s="448">
        <v>40.549999999999997</v>
      </c>
      <c r="I492" s="448">
        <v>40.549999999999997</v>
      </c>
      <c r="J492" s="448">
        <v>40.549999999999997</v>
      </c>
      <c r="K492" s="447">
        <v>40.549999999999997</v>
      </c>
      <c r="L492" s="447">
        <v>40.549999999999997</v>
      </c>
      <c r="M492" s="447">
        <v>7.5548500000000001</v>
      </c>
    </row>
    <row r="493" spans="1:13">
      <c r="A493" s="245">
        <v>483</v>
      </c>
      <c r="B493" s="450" t="s">
        <v>521</v>
      </c>
      <c r="C493" s="447">
        <v>1275.6500000000001</v>
      </c>
      <c r="D493" s="448">
        <v>1280.8999999999999</v>
      </c>
      <c r="E493" s="448">
        <v>1261.7499999999998</v>
      </c>
      <c r="F493" s="448">
        <v>1247.8499999999999</v>
      </c>
      <c r="G493" s="448">
        <v>1228.6999999999998</v>
      </c>
      <c r="H493" s="448">
        <v>1294.7999999999997</v>
      </c>
      <c r="I493" s="448">
        <v>1313.9499999999998</v>
      </c>
      <c r="J493" s="448">
        <v>1327.8499999999997</v>
      </c>
      <c r="K493" s="447">
        <v>1300.05</v>
      </c>
      <c r="L493" s="447">
        <v>1267</v>
      </c>
      <c r="M493" s="447">
        <v>0.67120000000000002</v>
      </c>
    </row>
    <row r="494" spans="1:13">
      <c r="A494" s="245">
        <v>484</v>
      </c>
      <c r="B494" s="450" t="s">
        <v>278</v>
      </c>
      <c r="C494" s="447">
        <v>410.45</v>
      </c>
      <c r="D494" s="448">
        <v>413.66666666666669</v>
      </c>
      <c r="E494" s="448">
        <v>405.38333333333338</v>
      </c>
      <c r="F494" s="448">
        <v>400.31666666666672</v>
      </c>
      <c r="G494" s="448">
        <v>392.03333333333342</v>
      </c>
      <c r="H494" s="448">
        <v>418.73333333333335</v>
      </c>
      <c r="I494" s="448">
        <v>427.01666666666665</v>
      </c>
      <c r="J494" s="448">
        <v>432.08333333333331</v>
      </c>
      <c r="K494" s="447">
        <v>421.95</v>
      </c>
      <c r="L494" s="447">
        <v>408.6</v>
      </c>
      <c r="M494" s="447">
        <v>1.226</v>
      </c>
    </row>
    <row r="495" spans="1:13">
      <c r="A495" s="245">
        <v>485</v>
      </c>
      <c r="B495" s="450" t="s">
        <v>522</v>
      </c>
      <c r="C495" s="447">
        <v>1007.55</v>
      </c>
      <c r="D495" s="448">
        <v>1011.4833333333332</v>
      </c>
      <c r="E495" s="448">
        <v>998.56666666666638</v>
      </c>
      <c r="F495" s="448">
        <v>989.58333333333314</v>
      </c>
      <c r="G495" s="448">
        <v>976.66666666666629</v>
      </c>
      <c r="H495" s="448">
        <v>1020.4666666666665</v>
      </c>
      <c r="I495" s="448">
        <v>1033.3833333333332</v>
      </c>
      <c r="J495" s="448">
        <v>1042.3666666666666</v>
      </c>
      <c r="K495" s="447">
        <v>1024.4000000000001</v>
      </c>
      <c r="L495" s="447">
        <v>1002.5</v>
      </c>
      <c r="M495" s="447">
        <v>2.1171500000000001</v>
      </c>
    </row>
    <row r="496" spans="1:13">
      <c r="A496" s="245">
        <v>486</v>
      </c>
      <c r="B496" s="450" t="s">
        <v>523</v>
      </c>
      <c r="C496" s="447">
        <v>2359.4499999999998</v>
      </c>
      <c r="D496" s="448">
        <v>2383.2833333333333</v>
      </c>
      <c r="E496" s="448">
        <v>2274.5666666666666</v>
      </c>
      <c r="F496" s="448">
        <v>2189.6833333333334</v>
      </c>
      <c r="G496" s="448">
        <v>2080.9666666666667</v>
      </c>
      <c r="H496" s="448">
        <v>2468.1666666666665</v>
      </c>
      <c r="I496" s="448">
        <v>2576.8833333333328</v>
      </c>
      <c r="J496" s="448">
        <v>2661.7666666666664</v>
      </c>
      <c r="K496" s="447">
        <v>2492</v>
      </c>
      <c r="L496" s="447">
        <v>2298.4</v>
      </c>
      <c r="M496" s="447">
        <v>4.3410200000000003</v>
      </c>
    </row>
    <row r="497" spans="1:13">
      <c r="A497" s="245">
        <v>487</v>
      </c>
      <c r="B497" s="450" t="s">
        <v>524</v>
      </c>
      <c r="C497" s="447">
        <v>1787.85</v>
      </c>
      <c r="D497" s="448">
        <v>1792.6499999999999</v>
      </c>
      <c r="E497" s="448">
        <v>1771.2999999999997</v>
      </c>
      <c r="F497" s="448">
        <v>1754.7499999999998</v>
      </c>
      <c r="G497" s="448">
        <v>1733.3999999999996</v>
      </c>
      <c r="H497" s="448">
        <v>1809.1999999999998</v>
      </c>
      <c r="I497" s="448">
        <v>1830.5499999999997</v>
      </c>
      <c r="J497" s="448">
        <v>1847.1</v>
      </c>
      <c r="K497" s="447">
        <v>1814</v>
      </c>
      <c r="L497" s="447">
        <v>1776.1</v>
      </c>
      <c r="M497" s="447">
        <v>0.45893</v>
      </c>
    </row>
    <row r="498" spans="1:13">
      <c r="A498" s="245">
        <v>488</v>
      </c>
      <c r="B498" s="450" t="s">
        <v>118</v>
      </c>
      <c r="C498" s="447">
        <v>8.6999999999999993</v>
      </c>
      <c r="D498" s="448">
        <v>8.7499999999999982</v>
      </c>
      <c r="E498" s="448">
        <v>8.3999999999999968</v>
      </c>
      <c r="F498" s="448">
        <v>8.0999999999999979</v>
      </c>
      <c r="G498" s="448">
        <v>7.7499999999999964</v>
      </c>
      <c r="H498" s="448">
        <v>9.0499999999999972</v>
      </c>
      <c r="I498" s="448">
        <v>9.3999999999999986</v>
      </c>
      <c r="J498" s="448">
        <v>9.6999999999999975</v>
      </c>
      <c r="K498" s="447">
        <v>9.1</v>
      </c>
      <c r="L498" s="447">
        <v>8.4499999999999993</v>
      </c>
      <c r="M498" s="447">
        <v>1972.70856</v>
      </c>
    </row>
    <row r="499" spans="1:13">
      <c r="A499" s="245">
        <v>489</v>
      </c>
      <c r="B499" s="450" t="s">
        <v>195</v>
      </c>
      <c r="C499" s="447">
        <v>1000.45</v>
      </c>
      <c r="D499" s="448">
        <v>1002.35</v>
      </c>
      <c r="E499" s="448">
        <v>995.90000000000009</v>
      </c>
      <c r="F499" s="448">
        <v>991.35</v>
      </c>
      <c r="G499" s="448">
        <v>984.90000000000009</v>
      </c>
      <c r="H499" s="448">
        <v>1006.9000000000001</v>
      </c>
      <c r="I499" s="448">
        <v>1013.3500000000001</v>
      </c>
      <c r="J499" s="448">
        <v>1017.9000000000001</v>
      </c>
      <c r="K499" s="447">
        <v>1008.8</v>
      </c>
      <c r="L499" s="447">
        <v>997.8</v>
      </c>
      <c r="M499" s="447">
        <v>8.3387399999999996</v>
      </c>
    </row>
    <row r="500" spans="1:13">
      <c r="A500" s="245">
        <v>490</v>
      </c>
      <c r="B500" s="450" t="s">
        <v>525</v>
      </c>
      <c r="C500" s="447">
        <v>6868.45</v>
      </c>
      <c r="D500" s="448">
        <v>6878.1000000000013</v>
      </c>
      <c r="E500" s="448">
        <v>6772.4500000000025</v>
      </c>
      <c r="F500" s="448">
        <v>6676.4500000000016</v>
      </c>
      <c r="G500" s="448">
        <v>6570.8000000000029</v>
      </c>
      <c r="H500" s="448">
        <v>6974.1000000000022</v>
      </c>
      <c r="I500" s="448">
        <v>7079.7500000000018</v>
      </c>
      <c r="J500" s="448">
        <v>7175.7500000000018</v>
      </c>
      <c r="K500" s="447">
        <v>6983.75</v>
      </c>
      <c r="L500" s="447">
        <v>6782.1</v>
      </c>
      <c r="M500" s="447">
        <v>8.8719999999999993E-2</v>
      </c>
    </row>
    <row r="501" spans="1:13">
      <c r="A501" s="245">
        <v>491</v>
      </c>
      <c r="B501" s="450" t="s">
        <v>526</v>
      </c>
      <c r="C501" s="447">
        <v>148.69999999999999</v>
      </c>
      <c r="D501" s="448">
        <v>150.53333333333333</v>
      </c>
      <c r="E501" s="448">
        <v>146.26666666666665</v>
      </c>
      <c r="F501" s="448">
        <v>143.83333333333331</v>
      </c>
      <c r="G501" s="448">
        <v>139.56666666666663</v>
      </c>
      <c r="H501" s="448">
        <v>152.96666666666667</v>
      </c>
      <c r="I501" s="448">
        <v>157.23333333333338</v>
      </c>
      <c r="J501" s="448">
        <v>159.66666666666669</v>
      </c>
      <c r="K501" s="447">
        <v>154.80000000000001</v>
      </c>
      <c r="L501" s="447">
        <v>148.1</v>
      </c>
      <c r="M501" s="447">
        <v>37.938299999999998</v>
      </c>
    </row>
    <row r="502" spans="1:13">
      <c r="A502" s="245">
        <v>492</v>
      </c>
      <c r="B502" s="450" t="s">
        <v>527</v>
      </c>
      <c r="C502" s="447">
        <v>90.25</v>
      </c>
      <c r="D502" s="448">
        <v>90.766666666666666</v>
      </c>
      <c r="E502" s="448">
        <v>88.783333333333331</v>
      </c>
      <c r="F502" s="448">
        <v>87.316666666666663</v>
      </c>
      <c r="G502" s="448">
        <v>85.333333333333329</v>
      </c>
      <c r="H502" s="448">
        <v>92.233333333333334</v>
      </c>
      <c r="I502" s="448">
        <v>94.216666666666654</v>
      </c>
      <c r="J502" s="448">
        <v>95.683333333333337</v>
      </c>
      <c r="K502" s="447">
        <v>92.75</v>
      </c>
      <c r="L502" s="447">
        <v>89.3</v>
      </c>
      <c r="M502" s="447">
        <v>20.916460000000001</v>
      </c>
    </row>
    <row r="503" spans="1:13">
      <c r="A503" s="245">
        <v>493</v>
      </c>
      <c r="B503" s="450" t="s">
        <v>771</v>
      </c>
      <c r="C503" s="447">
        <v>479.65</v>
      </c>
      <c r="D503" s="448">
        <v>482.59999999999997</v>
      </c>
      <c r="E503" s="448">
        <v>472.29999999999995</v>
      </c>
      <c r="F503" s="448">
        <v>464.95</v>
      </c>
      <c r="G503" s="448">
        <v>454.65</v>
      </c>
      <c r="H503" s="448">
        <v>489.94999999999993</v>
      </c>
      <c r="I503" s="448">
        <v>500.25</v>
      </c>
      <c r="J503" s="448">
        <v>507.59999999999991</v>
      </c>
      <c r="K503" s="447">
        <v>492.9</v>
      </c>
      <c r="L503" s="447">
        <v>475.25</v>
      </c>
      <c r="M503" s="447">
        <v>0.76571</v>
      </c>
    </row>
    <row r="504" spans="1:13">
      <c r="A504" s="245">
        <v>494</v>
      </c>
      <c r="B504" s="450" t="s">
        <v>528</v>
      </c>
      <c r="C504" s="447">
        <v>2164.5500000000002</v>
      </c>
      <c r="D504" s="448">
        <v>2172.4666666666667</v>
      </c>
      <c r="E504" s="448">
        <v>2150.0833333333335</v>
      </c>
      <c r="F504" s="448">
        <v>2135.6166666666668</v>
      </c>
      <c r="G504" s="448">
        <v>2113.2333333333336</v>
      </c>
      <c r="H504" s="448">
        <v>2186.9333333333334</v>
      </c>
      <c r="I504" s="448">
        <v>2209.3166666666666</v>
      </c>
      <c r="J504" s="448">
        <v>2223.7833333333333</v>
      </c>
      <c r="K504" s="447">
        <v>2194.85</v>
      </c>
      <c r="L504" s="447">
        <v>2158</v>
      </c>
      <c r="M504" s="447">
        <v>0.42868000000000001</v>
      </c>
    </row>
    <row r="505" spans="1:13">
      <c r="A505" s="245">
        <v>495</v>
      </c>
      <c r="B505" s="450" t="s">
        <v>196</v>
      </c>
      <c r="C505" s="447">
        <v>538.70000000000005</v>
      </c>
      <c r="D505" s="448">
        <v>537.2166666666667</v>
      </c>
      <c r="E505" s="448">
        <v>534.13333333333344</v>
      </c>
      <c r="F505" s="448">
        <v>529.56666666666672</v>
      </c>
      <c r="G505" s="448">
        <v>526.48333333333346</v>
      </c>
      <c r="H505" s="448">
        <v>541.78333333333342</v>
      </c>
      <c r="I505" s="448">
        <v>544.86666666666667</v>
      </c>
      <c r="J505" s="448">
        <v>549.43333333333339</v>
      </c>
      <c r="K505" s="447">
        <v>540.29999999999995</v>
      </c>
      <c r="L505" s="447">
        <v>532.65</v>
      </c>
      <c r="M505" s="447">
        <v>58.786259999999999</v>
      </c>
    </row>
    <row r="506" spans="1:13">
      <c r="A506" s="245">
        <v>496</v>
      </c>
      <c r="B506" s="450" t="s">
        <v>529</v>
      </c>
      <c r="C506" s="447">
        <v>658.45</v>
      </c>
      <c r="D506" s="448">
        <v>665.94999999999993</v>
      </c>
      <c r="E506" s="448">
        <v>640.49999999999989</v>
      </c>
      <c r="F506" s="448">
        <v>622.54999999999995</v>
      </c>
      <c r="G506" s="448">
        <v>597.09999999999991</v>
      </c>
      <c r="H506" s="448">
        <v>683.89999999999986</v>
      </c>
      <c r="I506" s="448">
        <v>709.34999999999991</v>
      </c>
      <c r="J506" s="448">
        <v>727.29999999999984</v>
      </c>
      <c r="K506" s="447">
        <v>691.4</v>
      </c>
      <c r="L506" s="447">
        <v>648</v>
      </c>
      <c r="M506" s="447">
        <v>36.840150000000001</v>
      </c>
    </row>
    <row r="507" spans="1:13">
      <c r="A507" s="245">
        <v>497</v>
      </c>
      <c r="B507" s="450" t="s">
        <v>197</v>
      </c>
      <c r="C507" s="447">
        <v>13.35</v>
      </c>
      <c r="D507" s="448">
        <v>13.383333333333335</v>
      </c>
      <c r="E507" s="448">
        <v>13.266666666666669</v>
      </c>
      <c r="F507" s="448">
        <v>13.183333333333335</v>
      </c>
      <c r="G507" s="448">
        <v>13.06666666666667</v>
      </c>
      <c r="H507" s="448">
        <v>13.466666666666669</v>
      </c>
      <c r="I507" s="448">
        <v>13.583333333333332</v>
      </c>
      <c r="J507" s="448">
        <v>13.666666666666668</v>
      </c>
      <c r="K507" s="447">
        <v>13.5</v>
      </c>
      <c r="L507" s="447">
        <v>13.3</v>
      </c>
      <c r="M507" s="447">
        <v>824.58603000000005</v>
      </c>
    </row>
    <row r="508" spans="1:13">
      <c r="A508" s="245">
        <v>498</v>
      </c>
      <c r="B508" s="450" t="s">
        <v>198</v>
      </c>
      <c r="C508" s="447">
        <v>211.75</v>
      </c>
      <c r="D508" s="448">
        <v>212.76666666666665</v>
      </c>
      <c r="E508" s="448">
        <v>209.23333333333329</v>
      </c>
      <c r="F508" s="448">
        <v>206.71666666666664</v>
      </c>
      <c r="G508" s="448">
        <v>203.18333333333328</v>
      </c>
      <c r="H508" s="448">
        <v>215.2833333333333</v>
      </c>
      <c r="I508" s="448">
        <v>218.81666666666666</v>
      </c>
      <c r="J508" s="448">
        <v>221.33333333333331</v>
      </c>
      <c r="K508" s="447">
        <v>216.3</v>
      </c>
      <c r="L508" s="447">
        <v>210.25</v>
      </c>
      <c r="M508" s="447">
        <v>247.22072</v>
      </c>
    </row>
    <row r="509" spans="1:13">
      <c r="A509" s="245">
        <v>499</v>
      </c>
      <c r="B509" s="450" t="s">
        <v>530</v>
      </c>
      <c r="C509" s="447">
        <v>288.5</v>
      </c>
      <c r="D509" s="448">
        <v>290.46666666666664</v>
      </c>
      <c r="E509" s="448">
        <v>285.68333333333328</v>
      </c>
      <c r="F509" s="448">
        <v>282.86666666666662</v>
      </c>
      <c r="G509" s="448">
        <v>278.08333333333326</v>
      </c>
      <c r="H509" s="448">
        <v>293.2833333333333</v>
      </c>
      <c r="I509" s="448">
        <v>298.06666666666672</v>
      </c>
      <c r="J509" s="448">
        <v>300.88333333333333</v>
      </c>
      <c r="K509" s="447">
        <v>295.25</v>
      </c>
      <c r="L509" s="447">
        <v>287.64999999999998</v>
      </c>
      <c r="M509" s="447">
        <v>1.84189</v>
      </c>
    </row>
    <row r="510" spans="1:13">
      <c r="A510" s="245">
        <v>500</v>
      </c>
      <c r="B510" s="450" t="s">
        <v>531</v>
      </c>
      <c r="C510" s="447">
        <v>2102.0500000000002</v>
      </c>
      <c r="D510" s="448">
        <v>2102.5</v>
      </c>
      <c r="E510" s="448">
        <v>2092.3000000000002</v>
      </c>
      <c r="F510" s="448">
        <v>2082.5500000000002</v>
      </c>
      <c r="G510" s="448">
        <v>2072.3500000000004</v>
      </c>
      <c r="H510" s="448">
        <v>2112.25</v>
      </c>
      <c r="I510" s="448">
        <v>2122.4499999999998</v>
      </c>
      <c r="J510" s="448">
        <v>2132.1999999999998</v>
      </c>
      <c r="K510" s="447">
        <v>2112.6999999999998</v>
      </c>
      <c r="L510" s="447">
        <v>2092.75</v>
      </c>
      <c r="M510" s="447">
        <v>0.17429</v>
      </c>
    </row>
    <row r="511" spans="1:13">
      <c r="A511" s="245">
        <v>501</v>
      </c>
      <c r="B511" s="450" t="s">
        <v>741</v>
      </c>
      <c r="C511" s="447">
        <v>1236.3499999999999</v>
      </c>
      <c r="D511" s="448">
        <v>1220.4666666666665</v>
      </c>
      <c r="E511" s="448">
        <v>1195.9333333333329</v>
      </c>
      <c r="F511" s="448">
        <v>1155.5166666666664</v>
      </c>
      <c r="G511" s="448">
        <v>1130.9833333333329</v>
      </c>
      <c r="H511" s="448">
        <v>1260.883333333333</v>
      </c>
      <c r="I511" s="448">
        <v>1285.4166666666663</v>
      </c>
      <c r="J511" s="448">
        <v>1325.833333333333</v>
      </c>
      <c r="K511" s="447">
        <v>1245</v>
      </c>
      <c r="L511" s="447">
        <v>1180.05</v>
      </c>
      <c r="M511" s="447">
        <v>0.90097000000000005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938"/>
  <sheetViews>
    <sheetView zoomScale="85" zoomScaleNormal="85" workbookViewId="0">
      <pane ySplit="9" topLeftCell="A10" activePane="bottomLeft" state="frozen"/>
      <selection pane="bottomLeft" activeCell="B7" sqref="B7:C7"/>
    </sheetView>
  </sheetViews>
  <sheetFormatPr defaultColWidth="9.33203125" defaultRowHeight="13.2"/>
  <cols>
    <col min="1" max="1" width="12.109375" style="221" customWidth="1"/>
    <col min="2" max="2" width="14.33203125" style="118" customWidth="1"/>
    <col min="3" max="3" width="28.33203125" style="222" customWidth="1"/>
    <col min="4" max="4" width="55.6640625" style="222" customWidth="1"/>
    <col min="5" max="5" width="12.44140625" style="118" customWidth="1"/>
    <col min="6" max="6" width="13.109375" style="118" customWidth="1"/>
    <col min="7" max="7" width="9.5546875" style="118" customWidth="1"/>
    <col min="8" max="8" width="10.33203125" style="223" customWidth="1"/>
    <col min="9" max="16384" width="9.33203125" style="222"/>
  </cols>
  <sheetData>
    <row r="1" spans="1:35" s="220" customFormat="1" ht="11.4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64"/>
      <c r="B5" s="564"/>
      <c r="C5" s="565"/>
      <c r="D5" s="565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66" t="s">
        <v>533</v>
      </c>
      <c r="C7" s="566"/>
      <c r="D7" s="239">
        <f>Main!B10</f>
        <v>44347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44344</v>
      </c>
      <c r="B10" s="244">
        <v>500009</v>
      </c>
      <c r="C10" s="245" t="s">
        <v>1052</v>
      </c>
      <c r="D10" s="245" t="s">
        <v>1053</v>
      </c>
      <c r="E10" s="520" t="s">
        <v>542</v>
      </c>
      <c r="F10" s="338">
        <v>332361</v>
      </c>
      <c r="G10" s="244">
        <v>62.7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44344</v>
      </c>
      <c r="B11" s="244">
        <v>500009</v>
      </c>
      <c r="C11" s="245" t="s">
        <v>1052</v>
      </c>
      <c r="D11" s="245" t="s">
        <v>1053</v>
      </c>
      <c r="E11" s="245" t="s">
        <v>543</v>
      </c>
      <c r="F11" s="338">
        <v>459001</v>
      </c>
      <c r="G11" s="244">
        <v>63.23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44344</v>
      </c>
      <c r="B12" s="244">
        <v>500009</v>
      </c>
      <c r="C12" s="245" t="s">
        <v>1052</v>
      </c>
      <c r="D12" s="245" t="s">
        <v>851</v>
      </c>
      <c r="E12" s="520" t="s">
        <v>542</v>
      </c>
      <c r="F12" s="338">
        <v>554032</v>
      </c>
      <c r="G12" s="244">
        <v>62.57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44344</v>
      </c>
      <c r="B13" s="244">
        <v>500009</v>
      </c>
      <c r="C13" s="245" t="s">
        <v>1052</v>
      </c>
      <c r="D13" s="245" t="s">
        <v>851</v>
      </c>
      <c r="E13" s="520" t="s">
        <v>543</v>
      </c>
      <c r="F13" s="338">
        <v>434353</v>
      </c>
      <c r="G13" s="244">
        <v>62.59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44344</v>
      </c>
      <c r="B14" s="244">
        <v>542865</v>
      </c>
      <c r="C14" s="245" t="s">
        <v>1054</v>
      </c>
      <c r="D14" s="245" t="s">
        <v>1055</v>
      </c>
      <c r="E14" s="245" t="s">
        <v>542</v>
      </c>
      <c r="F14" s="338">
        <v>20000</v>
      </c>
      <c r="G14" s="244">
        <v>11.01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44344</v>
      </c>
      <c r="B15" s="244">
        <v>542865</v>
      </c>
      <c r="C15" s="245" t="s">
        <v>1054</v>
      </c>
      <c r="D15" s="245" t="s">
        <v>1055</v>
      </c>
      <c r="E15" s="245" t="s">
        <v>543</v>
      </c>
      <c r="F15" s="338">
        <v>40000</v>
      </c>
      <c r="G15" s="244">
        <v>11.21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44344</v>
      </c>
      <c r="B16" s="244">
        <v>537326</v>
      </c>
      <c r="C16" s="245" t="s">
        <v>1056</v>
      </c>
      <c r="D16" s="245" t="s">
        <v>1057</v>
      </c>
      <c r="E16" s="245" t="s">
        <v>542</v>
      </c>
      <c r="F16" s="338">
        <v>70000</v>
      </c>
      <c r="G16" s="244">
        <v>10.95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44344</v>
      </c>
      <c r="B17" s="244">
        <v>537326</v>
      </c>
      <c r="C17" s="245" t="s">
        <v>1056</v>
      </c>
      <c r="D17" s="245" t="s">
        <v>1058</v>
      </c>
      <c r="E17" s="245" t="s">
        <v>543</v>
      </c>
      <c r="F17" s="338">
        <v>70000</v>
      </c>
      <c r="G17" s="244">
        <v>10.95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44344</v>
      </c>
      <c r="B18" s="244">
        <v>541778</v>
      </c>
      <c r="C18" s="245" t="s">
        <v>1059</v>
      </c>
      <c r="D18" s="245" t="s">
        <v>1060</v>
      </c>
      <c r="E18" s="520" t="s">
        <v>542</v>
      </c>
      <c r="F18" s="338">
        <v>6142</v>
      </c>
      <c r="G18" s="244">
        <v>91.78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44344</v>
      </c>
      <c r="B19" s="244">
        <v>541778</v>
      </c>
      <c r="C19" s="245" t="s">
        <v>1059</v>
      </c>
      <c r="D19" s="245" t="s">
        <v>1060</v>
      </c>
      <c r="E19" s="245" t="s">
        <v>543</v>
      </c>
      <c r="F19" s="338">
        <v>69816</v>
      </c>
      <c r="G19" s="244">
        <v>90.85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44344</v>
      </c>
      <c r="B20" s="244">
        <v>519319</v>
      </c>
      <c r="C20" s="245" t="s">
        <v>1061</v>
      </c>
      <c r="D20" s="245" t="s">
        <v>1062</v>
      </c>
      <c r="E20" s="245" t="s">
        <v>542</v>
      </c>
      <c r="F20" s="338">
        <v>32908</v>
      </c>
      <c r="G20" s="244">
        <v>3.8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44344</v>
      </c>
      <c r="B21" s="244">
        <v>519319</v>
      </c>
      <c r="C21" s="245" t="s">
        <v>1061</v>
      </c>
      <c r="D21" s="245" t="s">
        <v>1062</v>
      </c>
      <c r="E21" s="245" t="s">
        <v>543</v>
      </c>
      <c r="F21" s="338">
        <v>1990</v>
      </c>
      <c r="G21" s="244">
        <v>4.18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44344</v>
      </c>
      <c r="B22" s="244">
        <v>519319</v>
      </c>
      <c r="C22" s="245" t="s">
        <v>1061</v>
      </c>
      <c r="D22" s="245" t="s">
        <v>1063</v>
      </c>
      <c r="E22" s="520" t="s">
        <v>543</v>
      </c>
      <c r="F22" s="338">
        <v>41313</v>
      </c>
      <c r="G22" s="244">
        <v>3.81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44344</v>
      </c>
      <c r="B23" s="244">
        <v>543286</v>
      </c>
      <c r="C23" s="245" t="s">
        <v>1021</v>
      </c>
      <c r="D23" s="245" t="s">
        <v>1064</v>
      </c>
      <c r="E23" s="245" t="s">
        <v>543</v>
      </c>
      <c r="F23" s="338">
        <v>42000</v>
      </c>
      <c r="G23" s="244">
        <v>20.11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44344</v>
      </c>
      <c r="B24" s="244">
        <v>543286</v>
      </c>
      <c r="C24" s="245" t="s">
        <v>1021</v>
      </c>
      <c r="D24" s="245" t="s">
        <v>1022</v>
      </c>
      <c r="E24" s="245" t="s">
        <v>542</v>
      </c>
      <c r="F24" s="338">
        <v>66000</v>
      </c>
      <c r="G24" s="244">
        <v>19.899999999999999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44344</v>
      </c>
      <c r="B25" s="244">
        <v>543286</v>
      </c>
      <c r="C25" s="245" t="s">
        <v>1021</v>
      </c>
      <c r="D25" s="245" t="s">
        <v>1022</v>
      </c>
      <c r="E25" s="520" t="s">
        <v>543</v>
      </c>
      <c r="F25" s="338">
        <v>18000</v>
      </c>
      <c r="G25" s="244">
        <v>18.77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44344</v>
      </c>
      <c r="B26" s="244">
        <v>534563</v>
      </c>
      <c r="C26" s="245" t="s">
        <v>1065</v>
      </c>
      <c r="D26" s="245" t="s">
        <v>1066</v>
      </c>
      <c r="E26" s="245" t="s">
        <v>543</v>
      </c>
      <c r="F26" s="338">
        <v>50400</v>
      </c>
      <c r="G26" s="244">
        <v>4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44344</v>
      </c>
      <c r="B27" s="244">
        <v>539519</v>
      </c>
      <c r="C27" s="245" t="s">
        <v>999</v>
      </c>
      <c r="D27" s="245" t="s">
        <v>1067</v>
      </c>
      <c r="E27" s="520" t="s">
        <v>542</v>
      </c>
      <c r="F27" s="338">
        <v>50000</v>
      </c>
      <c r="G27" s="244">
        <v>18.600000000000001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44344</v>
      </c>
      <c r="B28" s="244">
        <v>539519</v>
      </c>
      <c r="C28" s="245" t="s">
        <v>999</v>
      </c>
      <c r="D28" s="245" t="s">
        <v>1068</v>
      </c>
      <c r="E28" s="520" t="s">
        <v>543</v>
      </c>
      <c r="F28" s="338">
        <v>100000</v>
      </c>
      <c r="G28" s="244">
        <v>18.600000000000001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44344</v>
      </c>
      <c r="B29" s="244">
        <v>539519</v>
      </c>
      <c r="C29" s="245" t="s">
        <v>999</v>
      </c>
      <c r="D29" s="245" t="s">
        <v>1069</v>
      </c>
      <c r="E29" s="245" t="s">
        <v>542</v>
      </c>
      <c r="F29" s="338">
        <v>50000</v>
      </c>
      <c r="G29" s="244">
        <v>18.600000000000001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44344</v>
      </c>
      <c r="B30" s="244">
        <v>540937</v>
      </c>
      <c r="C30" s="245" t="s">
        <v>1070</v>
      </c>
      <c r="D30" s="245" t="s">
        <v>1071</v>
      </c>
      <c r="E30" s="520" t="s">
        <v>542</v>
      </c>
      <c r="F30" s="338">
        <v>24000</v>
      </c>
      <c r="G30" s="244">
        <v>125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44344</v>
      </c>
      <c r="B31" s="244">
        <v>540937</v>
      </c>
      <c r="C31" s="245" t="s">
        <v>1070</v>
      </c>
      <c r="D31" s="245" t="s">
        <v>1072</v>
      </c>
      <c r="E31" s="520" t="s">
        <v>543</v>
      </c>
      <c r="F31" s="338">
        <v>24000</v>
      </c>
      <c r="G31" s="244">
        <v>125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44344</v>
      </c>
      <c r="B32" s="244">
        <v>540198</v>
      </c>
      <c r="C32" s="245" t="s">
        <v>1023</v>
      </c>
      <c r="D32" s="245" t="s">
        <v>1073</v>
      </c>
      <c r="E32" s="245" t="s">
        <v>542</v>
      </c>
      <c r="F32" s="338">
        <v>46730</v>
      </c>
      <c r="G32" s="244">
        <v>26.43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44344</v>
      </c>
      <c r="B33" s="244">
        <v>540198</v>
      </c>
      <c r="C33" s="245" t="s">
        <v>1023</v>
      </c>
      <c r="D33" s="245" t="s">
        <v>1073</v>
      </c>
      <c r="E33" s="520" t="s">
        <v>543</v>
      </c>
      <c r="F33" s="338">
        <v>6745</v>
      </c>
      <c r="G33" s="244">
        <v>28.53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44344</v>
      </c>
      <c r="B34" s="244">
        <v>540198</v>
      </c>
      <c r="C34" s="245" t="s">
        <v>1023</v>
      </c>
      <c r="D34" s="245" t="s">
        <v>1024</v>
      </c>
      <c r="E34" s="245" t="s">
        <v>542</v>
      </c>
      <c r="F34" s="338">
        <v>236</v>
      </c>
      <c r="G34" s="244">
        <v>26.4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44344</v>
      </c>
      <c r="B35" s="244">
        <v>540198</v>
      </c>
      <c r="C35" s="245" t="s">
        <v>1023</v>
      </c>
      <c r="D35" s="245" t="s">
        <v>1074</v>
      </c>
      <c r="E35" s="520" t="s">
        <v>542</v>
      </c>
      <c r="F35" s="338">
        <v>41683</v>
      </c>
      <c r="G35" s="244">
        <v>27.63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44344</v>
      </c>
      <c r="B36" s="244">
        <v>540198</v>
      </c>
      <c r="C36" s="245" t="s">
        <v>1023</v>
      </c>
      <c r="D36" s="245" t="s">
        <v>1024</v>
      </c>
      <c r="E36" s="245" t="s">
        <v>543</v>
      </c>
      <c r="F36" s="338">
        <v>61561</v>
      </c>
      <c r="G36" s="244">
        <v>28.12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44344</v>
      </c>
      <c r="B37" s="244">
        <v>531280</v>
      </c>
      <c r="C37" s="245" t="s">
        <v>1075</v>
      </c>
      <c r="D37" s="245" t="s">
        <v>1076</v>
      </c>
      <c r="E37" s="520" t="s">
        <v>542</v>
      </c>
      <c r="F37" s="338">
        <v>1701</v>
      </c>
      <c r="G37" s="244">
        <v>4.1100000000000003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44344</v>
      </c>
      <c r="B38" s="244">
        <v>531280</v>
      </c>
      <c r="C38" s="245" t="s">
        <v>1075</v>
      </c>
      <c r="D38" s="245" t="s">
        <v>1077</v>
      </c>
      <c r="E38" s="245" t="s">
        <v>542</v>
      </c>
      <c r="F38" s="338">
        <v>41674</v>
      </c>
      <c r="G38" s="244">
        <v>4.46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44344</v>
      </c>
      <c r="B39" s="244">
        <v>531280</v>
      </c>
      <c r="C39" s="245" t="s">
        <v>1075</v>
      </c>
      <c r="D39" s="245" t="s">
        <v>1076</v>
      </c>
      <c r="E39" s="520" t="s">
        <v>543</v>
      </c>
      <c r="F39" s="338">
        <v>28143</v>
      </c>
      <c r="G39" s="244">
        <v>4.46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44344</v>
      </c>
      <c r="B40" s="244">
        <v>539469</v>
      </c>
      <c r="C40" s="245" t="s">
        <v>1078</v>
      </c>
      <c r="D40" s="245" t="s">
        <v>1079</v>
      </c>
      <c r="E40" s="520" t="s">
        <v>543</v>
      </c>
      <c r="F40" s="338">
        <v>50000</v>
      </c>
      <c r="G40" s="244">
        <v>42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44344</v>
      </c>
      <c r="B41" s="244">
        <v>534060</v>
      </c>
      <c r="C41" s="245" t="s">
        <v>1080</v>
      </c>
      <c r="D41" s="245" t="s">
        <v>851</v>
      </c>
      <c r="E41" s="245" t="s">
        <v>542</v>
      </c>
      <c r="F41" s="338">
        <v>5293916</v>
      </c>
      <c r="G41" s="244">
        <v>1.87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44344</v>
      </c>
      <c r="B42" s="244">
        <v>534060</v>
      </c>
      <c r="C42" s="245" t="s">
        <v>1080</v>
      </c>
      <c r="D42" s="245" t="s">
        <v>851</v>
      </c>
      <c r="E42" s="245" t="s">
        <v>543</v>
      </c>
      <c r="F42" s="338">
        <v>5700807</v>
      </c>
      <c r="G42" s="244">
        <v>1.96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44344</v>
      </c>
      <c r="B43" s="244">
        <v>532712</v>
      </c>
      <c r="C43" s="245" t="s">
        <v>1081</v>
      </c>
      <c r="D43" s="245" t="s">
        <v>1033</v>
      </c>
      <c r="E43" s="520" t="s">
        <v>542</v>
      </c>
      <c r="F43" s="338">
        <v>12655334</v>
      </c>
      <c r="G43" s="244">
        <v>2.29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44344</v>
      </c>
      <c r="B44" s="244">
        <v>532712</v>
      </c>
      <c r="C44" s="245" t="s">
        <v>1081</v>
      </c>
      <c r="D44" s="245" t="s">
        <v>1033</v>
      </c>
      <c r="E44" s="520" t="s">
        <v>543</v>
      </c>
      <c r="F44" s="338">
        <v>21363729</v>
      </c>
      <c r="G44" s="244">
        <v>2.3199999999999998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44344</v>
      </c>
      <c r="B45" s="244">
        <v>539561</v>
      </c>
      <c r="C45" s="245" t="s">
        <v>1082</v>
      </c>
      <c r="D45" s="245" t="s">
        <v>1083</v>
      </c>
      <c r="E45" s="245" t="s">
        <v>542</v>
      </c>
      <c r="F45" s="338">
        <v>24100</v>
      </c>
      <c r="G45" s="244">
        <v>92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44344</v>
      </c>
      <c r="B46" s="244">
        <v>539561</v>
      </c>
      <c r="C46" s="245" t="s">
        <v>1082</v>
      </c>
      <c r="D46" s="245" t="s">
        <v>1084</v>
      </c>
      <c r="E46" s="520" t="s">
        <v>542</v>
      </c>
      <c r="F46" s="338">
        <v>25000</v>
      </c>
      <c r="G46" s="244">
        <v>91.4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44344</v>
      </c>
      <c r="B47" s="244">
        <v>532092</v>
      </c>
      <c r="C47" s="245" t="s">
        <v>1085</v>
      </c>
      <c r="D47" s="245" t="s">
        <v>1086</v>
      </c>
      <c r="E47" s="245" t="s">
        <v>542</v>
      </c>
      <c r="F47" s="338">
        <v>512000</v>
      </c>
      <c r="G47" s="244">
        <v>4.3899999999999997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44344</v>
      </c>
      <c r="B48" s="244">
        <v>532092</v>
      </c>
      <c r="C48" s="245" t="s">
        <v>1085</v>
      </c>
      <c r="D48" s="245" t="s">
        <v>1087</v>
      </c>
      <c r="E48" s="520" t="s">
        <v>543</v>
      </c>
      <c r="F48" s="338">
        <v>500000</v>
      </c>
      <c r="G48" s="244">
        <v>4.3899999999999997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44344</v>
      </c>
      <c r="B49" s="244">
        <v>540259</v>
      </c>
      <c r="C49" s="245" t="s">
        <v>976</v>
      </c>
      <c r="D49" s="245" t="s">
        <v>1000</v>
      </c>
      <c r="E49" s="520" t="s">
        <v>542</v>
      </c>
      <c r="F49" s="338">
        <v>22195</v>
      </c>
      <c r="G49" s="244">
        <v>11.28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44344</v>
      </c>
      <c r="B50" s="244">
        <v>540259</v>
      </c>
      <c r="C50" s="245" t="s">
        <v>976</v>
      </c>
      <c r="D50" s="245" t="s">
        <v>1000</v>
      </c>
      <c r="E50" s="245" t="s">
        <v>543</v>
      </c>
      <c r="F50" s="338">
        <v>116831</v>
      </c>
      <c r="G50" s="244">
        <v>11.05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44344</v>
      </c>
      <c r="B51" s="244">
        <v>539026</v>
      </c>
      <c r="C51" s="245" t="s">
        <v>1025</v>
      </c>
      <c r="D51" s="245" t="s">
        <v>1088</v>
      </c>
      <c r="E51" s="245" t="s">
        <v>542</v>
      </c>
      <c r="F51" s="338">
        <v>28000</v>
      </c>
      <c r="G51" s="244">
        <v>8.5299999999999994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44344</v>
      </c>
      <c r="B52" s="244">
        <v>539026</v>
      </c>
      <c r="C52" s="245" t="s">
        <v>1025</v>
      </c>
      <c r="D52" s="245" t="s">
        <v>1088</v>
      </c>
      <c r="E52" s="245" t="s">
        <v>543</v>
      </c>
      <c r="F52" s="338">
        <v>28000</v>
      </c>
      <c r="G52" s="244">
        <v>8.56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44344</v>
      </c>
      <c r="B53" s="244">
        <v>539026</v>
      </c>
      <c r="C53" s="245" t="s">
        <v>1025</v>
      </c>
      <c r="D53" s="245" t="s">
        <v>1028</v>
      </c>
      <c r="E53" s="520" t="s">
        <v>542</v>
      </c>
      <c r="F53" s="338">
        <v>40000</v>
      </c>
      <c r="G53" s="244">
        <v>8.65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44344</v>
      </c>
      <c r="B54" s="244">
        <v>539026</v>
      </c>
      <c r="C54" s="245" t="s">
        <v>1025</v>
      </c>
      <c r="D54" s="245" t="s">
        <v>1089</v>
      </c>
      <c r="E54" s="520" t="s">
        <v>543</v>
      </c>
      <c r="F54" s="338">
        <v>36000</v>
      </c>
      <c r="G54" s="244">
        <v>8.57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44344</v>
      </c>
      <c r="B55" s="244">
        <v>539026</v>
      </c>
      <c r="C55" s="245" t="s">
        <v>1025</v>
      </c>
      <c r="D55" s="245" t="s">
        <v>1089</v>
      </c>
      <c r="E55" s="245" t="s">
        <v>543</v>
      </c>
      <c r="F55" s="338">
        <v>20000</v>
      </c>
      <c r="G55" s="244">
        <v>8.6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44344</v>
      </c>
      <c r="B56" s="244">
        <v>539026</v>
      </c>
      <c r="C56" s="245" t="s">
        <v>1025</v>
      </c>
      <c r="D56" s="245" t="s">
        <v>1027</v>
      </c>
      <c r="E56" s="245" t="s">
        <v>542</v>
      </c>
      <c r="F56" s="338">
        <v>36000</v>
      </c>
      <c r="G56" s="244">
        <v>8.6199999999999992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44344</v>
      </c>
      <c r="B57" s="244">
        <v>539026</v>
      </c>
      <c r="C57" s="245" t="s">
        <v>1025</v>
      </c>
      <c r="D57" s="245" t="s">
        <v>1026</v>
      </c>
      <c r="E57" s="520" t="s">
        <v>542</v>
      </c>
      <c r="F57" s="338">
        <v>44000</v>
      </c>
      <c r="G57" s="244">
        <v>8.5399999999999991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44344</v>
      </c>
      <c r="B58" s="244">
        <v>539026</v>
      </c>
      <c r="C58" s="245" t="s">
        <v>1025</v>
      </c>
      <c r="D58" s="245" t="s">
        <v>1027</v>
      </c>
      <c r="E58" s="245" t="s">
        <v>543</v>
      </c>
      <c r="F58" s="338">
        <v>36000</v>
      </c>
      <c r="G58" s="244">
        <v>8.6300000000000008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44344</v>
      </c>
      <c r="B59" s="244">
        <v>506146</v>
      </c>
      <c r="C59" s="245" t="s">
        <v>1004</v>
      </c>
      <c r="D59" s="245" t="s">
        <v>1090</v>
      </c>
      <c r="E59" s="245" t="s">
        <v>543</v>
      </c>
      <c r="F59" s="338">
        <v>1913946</v>
      </c>
      <c r="G59" s="244">
        <v>0.94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44344</v>
      </c>
      <c r="B60" s="244">
        <v>539222</v>
      </c>
      <c r="C60" s="245" t="s">
        <v>1029</v>
      </c>
      <c r="D60" s="245" t="s">
        <v>1028</v>
      </c>
      <c r="E60" s="245" t="s">
        <v>542</v>
      </c>
      <c r="F60" s="338">
        <v>32500</v>
      </c>
      <c r="G60" s="244">
        <v>8.7200000000000006</v>
      </c>
      <c r="H60" s="315" t="s">
        <v>305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44344</v>
      </c>
      <c r="B61" s="244">
        <v>539222</v>
      </c>
      <c r="C61" s="245" t="s">
        <v>1029</v>
      </c>
      <c r="D61" s="245" t="s">
        <v>1028</v>
      </c>
      <c r="E61" s="245" t="s">
        <v>543</v>
      </c>
      <c r="F61" s="338">
        <v>5000</v>
      </c>
      <c r="G61" s="244">
        <v>8.6999999999999993</v>
      </c>
      <c r="H61" s="315" t="s">
        <v>305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44344</v>
      </c>
      <c r="B62" s="244">
        <v>539222</v>
      </c>
      <c r="C62" s="222" t="s">
        <v>1029</v>
      </c>
      <c r="D62" s="222" t="s">
        <v>1089</v>
      </c>
      <c r="E62" s="245" t="s">
        <v>543</v>
      </c>
      <c r="F62" s="338">
        <v>32500</v>
      </c>
      <c r="G62" s="244">
        <v>8.67</v>
      </c>
      <c r="H62" s="315" t="s">
        <v>305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44344</v>
      </c>
      <c r="B63" s="244">
        <v>538382</v>
      </c>
      <c r="C63" s="245" t="s">
        <v>1091</v>
      </c>
      <c r="D63" s="245" t="s">
        <v>1092</v>
      </c>
      <c r="E63" s="245" t="s">
        <v>542</v>
      </c>
      <c r="F63" s="338">
        <v>61000</v>
      </c>
      <c r="G63" s="244">
        <v>83.2</v>
      </c>
      <c r="H63" s="315" t="s">
        <v>305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44344</v>
      </c>
      <c r="B64" s="244">
        <v>538382</v>
      </c>
      <c r="C64" s="245" t="s">
        <v>1091</v>
      </c>
      <c r="D64" s="245" t="s">
        <v>1093</v>
      </c>
      <c r="E64" s="245" t="s">
        <v>543</v>
      </c>
      <c r="F64" s="338">
        <v>61000</v>
      </c>
      <c r="G64" s="244">
        <v>83.2</v>
      </c>
      <c r="H64" s="315" t="s">
        <v>305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44344</v>
      </c>
      <c r="B65" s="244" t="s">
        <v>1030</v>
      </c>
      <c r="C65" s="245" t="s">
        <v>1031</v>
      </c>
      <c r="D65" s="245" t="s">
        <v>901</v>
      </c>
      <c r="E65" s="245" t="s">
        <v>542</v>
      </c>
      <c r="F65" s="338">
        <v>281321</v>
      </c>
      <c r="G65" s="244">
        <v>100.74</v>
      </c>
      <c r="H65" s="315" t="s">
        <v>839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44344</v>
      </c>
      <c r="B66" s="244" t="s">
        <v>1094</v>
      </c>
      <c r="C66" s="245" t="s">
        <v>1095</v>
      </c>
      <c r="D66" s="245" t="s">
        <v>1096</v>
      </c>
      <c r="E66" s="245" t="s">
        <v>542</v>
      </c>
      <c r="F66" s="338">
        <v>280145</v>
      </c>
      <c r="G66" s="244">
        <v>35.049999999999997</v>
      </c>
      <c r="H66" s="315" t="s">
        <v>839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44344</v>
      </c>
      <c r="B67" s="244" t="s">
        <v>1097</v>
      </c>
      <c r="C67" s="245" t="s">
        <v>1098</v>
      </c>
      <c r="D67" s="245" t="s">
        <v>1099</v>
      </c>
      <c r="E67" s="245" t="s">
        <v>542</v>
      </c>
      <c r="F67" s="338">
        <v>115364</v>
      </c>
      <c r="G67" s="244">
        <v>33.1</v>
      </c>
      <c r="H67" s="315" t="s">
        <v>839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44344</v>
      </c>
      <c r="B68" s="244" t="s">
        <v>1100</v>
      </c>
      <c r="C68" s="245" t="s">
        <v>1101</v>
      </c>
      <c r="D68" s="245" t="s">
        <v>901</v>
      </c>
      <c r="E68" s="245" t="s">
        <v>542</v>
      </c>
      <c r="F68" s="338">
        <v>921365</v>
      </c>
      <c r="G68" s="244">
        <v>114.1</v>
      </c>
      <c r="H68" s="315" t="s">
        <v>839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44344</v>
      </c>
      <c r="B69" s="244" t="s">
        <v>1102</v>
      </c>
      <c r="C69" s="245" t="s">
        <v>1103</v>
      </c>
      <c r="D69" s="245" t="s">
        <v>1104</v>
      </c>
      <c r="E69" s="245" t="s">
        <v>542</v>
      </c>
      <c r="F69" s="338">
        <v>779465</v>
      </c>
      <c r="G69" s="244">
        <v>0.95</v>
      </c>
      <c r="H69" s="315" t="s">
        <v>839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44344</v>
      </c>
      <c r="B70" s="244" t="s">
        <v>1105</v>
      </c>
      <c r="C70" s="245" t="s">
        <v>1106</v>
      </c>
      <c r="D70" s="245" t="s">
        <v>901</v>
      </c>
      <c r="E70" s="245" t="s">
        <v>542</v>
      </c>
      <c r="F70" s="338">
        <v>747363</v>
      </c>
      <c r="G70" s="244">
        <v>890.15</v>
      </c>
      <c r="H70" s="315" t="s">
        <v>839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44344</v>
      </c>
      <c r="B71" s="244" t="s">
        <v>1107</v>
      </c>
      <c r="C71" s="245" t="s">
        <v>1108</v>
      </c>
      <c r="D71" s="245" t="s">
        <v>1109</v>
      </c>
      <c r="E71" s="245" t="s">
        <v>542</v>
      </c>
      <c r="F71" s="338">
        <v>14947632</v>
      </c>
      <c r="G71" s="244">
        <v>11.41</v>
      </c>
      <c r="H71" s="315" t="s">
        <v>839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44344</v>
      </c>
      <c r="B72" s="244" t="s">
        <v>130</v>
      </c>
      <c r="C72" s="245" t="s">
        <v>1001</v>
      </c>
      <c r="D72" s="245" t="s">
        <v>901</v>
      </c>
      <c r="E72" s="245" t="s">
        <v>542</v>
      </c>
      <c r="F72" s="338">
        <v>923137</v>
      </c>
      <c r="G72" s="244">
        <v>908.67</v>
      </c>
      <c r="H72" s="315" t="s">
        <v>839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44344</v>
      </c>
      <c r="B73" s="244" t="s">
        <v>1002</v>
      </c>
      <c r="C73" s="245" t="s">
        <v>1003</v>
      </c>
      <c r="D73" s="245" t="s">
        <v>901</v>
      </c>
      <c r="E73" s="245" t="s">
        <v>542</v>
      </c>
      <c r="F73" s="338">
        <v>208952</v>
      </c>
      <c r="G73" s="244">
        <v>137.51</v>
      </c>
      <c r="H73" s="315" t="s">
        <v>839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44344</v>
      </c>
      <c r="B74" s="244" t="s">
        <v>1110</v>
      </c>
      <c r="C74" s="245" t="s">
        <v>1111</v>
      </c>
      <c r="D74" s="245" t="s">
        <v>1112</v>
      </c>
      <c r="E74" s="245" t="s">
        <v>542</v>
      </c>
      <c r="F74" s="338">
        <v>661719</v>
      </c>
      <c r="G74" s="244">
        <v>8.9</v>
      </c>
      <c r="H74" s="315" t="s">
        <v>839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44344</v>
      </c>
      <c r="B75" s="244" t="s">
        <v>1113</v>
      </c>
      <c r="C75" s="245" t="s">
        <v>1114</v>
      </c>
      <c r="D75" s="245" t="s">
        <v>1115</v>
      </c>
      <c r="E75" s="245" t="s">
        <v>542</v>
      </c>
      <c r="F75" s="338">
        <v>437498</v>
      </c>
      <c r="G75" s="244">
        <v>570</v>
      </c>
      <c r="H75" s="315" t="s">
        <v>839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44344</v>
      </c>
      <c r="B76" s="244" t="s">
        <v>1005</v>
      </c>
      <c r="C76" s="245" t="s">
        <v>661</v>
      </c>
      <c r="D76" s="245" t="s">
        <v>1032</v>
      </c>
      <c r="E76" s="245" t="s">
        <v>542</v>
      </c>
      <c r="F76" s="338">
        <v>921249</v>
      </c>
      <c r="G76" s="244">
        <v>24.57</v>
      </c>
      <c r="H76" s="315" t="s">
        <v>839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44344</v>
      </c>
      <c r="B77" s="244" t="s">
        <v>1005</v>
      </c>
      <c r="C77" s="245" t="s">
        <v>661</v>
      </c>
      <c r="D77" s="245" t="s">
        <v>901</v>
      </c>
      <c r="E77" s="245" t="s">
        <v>542</v>
      </c>
      <c r="F77" s="338">
        <v>945840</v>
      </c>
      <c r="G77" s="244">
        <v>24.33</v>
      </c>
      <c r="H77" s="315" t="s">
        <v>839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44344</v>
      </c>
      <c r="B78" s="244" t="s">
        <v>1081</v>
      </c>
      <c r="C78" s="245" t="s">
        <v>1116</v>
      </c>
      <c r="D78" s="245" t="s">
        <v>1033</v>
      </c>
      <c r="E78" s="245" t="s">
        <v>542</v>
      </c>
      <c r="F78" s="338">
        <v>30254049</v>
      </c>
      <c r="G78" s="244">
        <v>2.2799999999999998</v>
      </c>
      <c r="H78" s="315" t="s">
        <v>839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44344</v>
      </c>
      <c r="B79" s="244" t="s">
        <v>1081</v>
      </c>
      <c r="C79" s="245" t="s">
        <v>1116</v>
      </c>
      <c r="D79" s="245" t="s">
        <v>1117</v>
      </c>
      <c r="E79" s="245" t="s">
        <v>542</v>
      </c>
      <c r="F79" s="338">
        <v>5250742</v>
      </c>
      <c r="G79" s="244">
        <v>2.29</v>
      </c>
      <c r="H79" s="315" t="s">
        <v>839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44344</v>
      </c>
      <c r="B80" s="244" t="s">
        <v>1118</v>
      </c>
      <c r="C80" s="245" t="s">
        <v>1119</v>
      </c>
      <c r="D80" s="245" t="s">
        <v>1033</v>
      </c>
      <c r="E80" s="245" t="s">
        <v>542</v>
      </c>
      <c r="F80" s="338">
        <v>1015788</v>
      </c>
      <c r="G80" s="244">
        <v>13.68</v>
      </c>
      <c r="H80" s="315" t="s">
        <v>839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44344</v>
      </c>
      <c r="B81" s="244" t="s">
        <v>1120</v>
      </c>
      <c r="C81" s="245" t="s">
        <v>1121</v>
      </c>
      <c r="D81" s="245" t="s">
        <v>1033</v>
      </c>
      <c r="E81" s="245" t="s">
        <v>542</v>
      </c>
      <c r="F81" s="338">
        <v>849705</v>
      </c>
      <c r="G81" s="244">
        <v>65.400000000000006</v>
      </c>
      <c r="H81" s="315" t="s">
        <v>839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44344</v>
      </c>
      <c r="B82" s="244" t="s">
        <v>1120</v>
      </c>
      <c r="C82" s="245" t="s">
        <v>1121</v>
      </c>
      <c r="D82" s="245" t="s">
        <v>1122</v>
      </c>
      <c r="E82" s="245" t="s">
        <v>542</v>
      </c>
      <c r="F82" s="338">
        <v>1409748</v>
      </c>
      <c r="G82" s="244">
        <v>64.92</v>
      </c>
      <c r="H82" s="315" t="s">
        <v>839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44344</v>
      </c>
      <c r="B83" s="244" t="s">
        <v>1123</v>
      </c>
      <c r="C83" s="245" t="s">
        <v>1124</v>
      </c>
      <c r="D83" s="245" t="s">
        <v>1117</v>
      </c>
      <c r="E83" s="245" t="s">
        <v>542</v>
      </c>
      <c r="F83" s="338">
        <v>650346</v>
      </c>
      <c r="G83" s="244">
        <v>2.8</v>
      </c>
      <c r="H83" s="315" t="s">
        <v>839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44344</v>
      </c>
      <c r="B84" s="244" t="s">
        <v>1034</v>
      </c>
      <c r="C84" s="245" t="s">
        <v>1035</v>
      </c>
      <c r="D84" s="245" t="s">
        <v>901</v>
      </c>
      <c r="E84" s="245" t="s">
        <v>542</v>
      </c>
      <c r="F84" s="338">
        <v>80217</v>
      </c>
      <c r="G84" s="244">
        <v>430.49</v>
      </c>
      <c r="H84" s="315" t="s">
        <v>839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44344</v>
      </c>
      <c r="B85" s="244" t="s">
        <v>1125</v>
      </c>
      <c r="C85" s="245" t="s">
        <v>1126</v>
      </c>
      <c r="D85" s="245" t="s">
        <v>1117</v>
      </c>
      <c r="E85" s="245" t="s">
        <v>542</v>
      </c>
      <c r="F85" s="338">
        <v>83327</v>
      </c>
      <c r="G85" s="244">
        <v>6.06</v>
      </c>
      <c r="H85" s="315" t="s">
        <v>839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44344</v>
      </c>
      <c r="B86" s="244" t="s">
        <v>1006</v>
      </c>
      <c r="C86" s="245" t="s">
        <v>1007</v>
      </c>
      <c r="D86" s="245" t="s">
        <v>901</v>
      </c>
      <c r="E86" s="245" t="s">
        <v>542</v>
      </c>
      <c r="F86" s="338">
        <v>492211</v>
      </c>
      <c r="G86" s="244">
        <v>400.36</v>
      </c>
      <c r="H86" s="315" t="s">
        <v>839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44344</v>
      </c>
      <c r="B87" s="244" t="s">
        <v>1127</v>
      </c>
      <c r="C87" s="245" t="s">
        <v>1128</v>
      </c>
      <c r="D87" s="245" t="s">
        <v>901</v>
      </c>
      <c r="E87" s="245" t="s">
        <v>542</v>
      </c>
      <c r="F87" s="338">
        <v>130670</v>
      </c>
      <c r="G87" s="244">
        <v>155.31</v>
      </c>
      <c r="H87" s="315" t="s">
        <v>839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44344</v>
      </c>
      <c r="B88" s="244" t="s">
        <v>1129</v>
      </c>
      <c r="C88" s="245" t="s">
        <v>1130</v>
      </c>
      <c r="D88" s="245" t="s">
        <v>1000</v>
      </c>
      <c r="E88" s="245" t="s">
        <v>542</v>
      </c>
      <c r="F88" s="338">
        <v>83327</v>
      </c>
      <c r="G88" s="244">
        <v>228.67</v>
      </c>
      <c r="H88" s="315" t="s">
        <v>839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44344</v>
      </c>
      <c r="B89" s="244" t="s">
        <v>1131</v>
      </c>
      <c r="C89" s="245" t="s">
        <v>1132</v>
      </c>
      <c r="D89" s="245" t="s">
        <v>1133</v>
      </c>
      <c r="E89" s="245" t="s">
        <v>543</v>
      </c>
      <c r="F89" s="338">
        <v>950000</v>
      </c>
      <c r="G89" s="244">
        <v>15.81</v>
      </c>
      <c r="H89" s="315" t="s">
        <v>839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44344</v>
      </c>
      <c r="B90" s="244" t="s">
        <v>1030</v>
      </c>
      <c r="C90" s="245" t="s">
        <v>1031</v>
      </c>
      <c r="D90" s="245" t="s">
        <v>901</v>
      </c>
      <c r="E90" s="245" t="s">
        <v>543</v>
      </c>
      <c r="F90" s="338">
        <v>281321</v>
      </c>
      <c r="G90" s="244">
        <v>101.27</v>
      </c>
      <c r="H90" s="315" t="s">
        <v>839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44344</v>
      </c>
      <c r="B91" s="244" t="s">
        <v>1094</v>
      </c>
      <c r="C91" s="245" t="s">
        <v>1095</v>
      </c>
      <c r="D91" s="245" t="s">
        <v>1096</v>
      </c>
      <c r="E91" s="245" t="s">
        <v>543</v>
      </c>
      <c r="F91" s="338">
        <v>220145</v>
      </c>
      <c r="G91" s="244">
        <v>34.86</v>
      </c>
      <c r="H91" s="315" t="s">
        <v>839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44344</v>
      </c>
      <c r="B92" s="244" t="s">
        <v>1097</v>
      </c>
      <c r="C92" s="245" t="s">
        <v>1098</v>
      </c>
      <c r="D92" s="245" t="s">
        <v>1099</v>
      </c>
      <c r="E92" s="245" t="s">
        <v>543</v>
      </c>
      <c r="F92" s="338">
        <v>295364</v>
      </c>
      <c r="G92" s="244">
        <v>33.53</v>
      </c>
      <c r="H92" s="315" t="s">
        <v>839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44344</v>
      </c>
      <c r="B93" s="244" t="s">
        <v>1100</v>
      </c>
      <c r="C93" s="245" t="s">
        <v>1101</v>
      </c>
      <c r="D93" s="245" t="s">
        <v>901</v>
      </c>
      <c r="E93" s="245" t="s">
        <v>543</v>
      </c>
      <c r="F93" s="338">
        <v>921365</v>
      </c>
      <c r="G93" s="244">
        <v>114.11</v>
      </c>
      <c r="H93" s="315" t="s">
        <v>839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44344</v>
      </c>
      <c r="B94" s="244" t="s">
        <v>1102</v>
      </c>
      <c r="C94" s="245" t="s">
        <v>1103</v>
      </c>
      <c r="D94" s="245" t="s">
        <v>1104</v>
      </c>
      <c r="E94" s="245" t="s">
        <v>543</v>
      </c>
      <c r="F94" s="338">
        <v>1363710</v>
      </c>
      <c r="G94" s="244">
        <v>0.95</v>
      </c>
      <c r="H94" s="315" t="s">
        <v>839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44344</v>
      </c>
      <c r="B95" s="244" t="s">
        <v>1105</v>
      </c>
      <c r="C95" s="245" t="s">
        <v>1106</v>
      </c>
      <c r="D95" s="245" t="s">
        <v>901</v>
      </c>
      <c r="E95" s="245" t="s">
        <v>543</v>
      </c>
      <c r="F95" s="338">
        <v>747363</v>
      </c>
      <c r="G95" s="244">
        <v>890.62</v>
      </c>
      <c r="H95" s="315" t="s">
        <v>839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44344</v>
      </c>
      <c r="B96" s="244" t="s">
        <v>1107</v>
      </c>
      <c r="C96" s="245" t="s">
        <v>1108</v>
      </c>
      <c r="D96" s="245" t="s">
        <v>1109</v>
      </c>
      <c r="E96" s="245" t="s">
        <v>543</v>
      </c>
      <c r="F96" s="338">
        <v>9892954</v>
      </c>
      <c r="G96" s="244">
        <v>11.43</v>
      </c>
      <c r="H96" s="315" t="s">
        <v>839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44344</v>
      </c>
      <c r="B97" s="244" t="s">
        <v>130</v>
      </c>
      <c r="C97" s="245" t="s">
        <v>1001</v>
      </c>
      <c r="D97" s="245" t="s">
        <v>901</v>
      </c>
      <c r="E97" s="245" t="s">
        <v>543</v>
      </c>
      <c r="F97" s="338">
        <v>923137</v>
      </c>
      <c r="G97" s="244">
        <v>908.84</v>
      </c>
      <c r="H97" s="315" t="s">
        <v>839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44344</v>
      </c>
      <c r="B98" s="244" t="s">
        <v>1002</v>
      </c>
      <c r="C98" s="245" t="s">
        <v>1003</v>
      </c>
      <c r="D98" s="245" t="s">
        <v>901</v>
      </c>
      <c r="E98" s="245" t="s">
        <v>543</v>
      </c>
      <c r="F98" s="338">
        <v>208952</v>
      </c>
      <c r="G98" s="244">
        <v>137.62</v>
      </c>
      <c r="H98" s="315" t="s">
        <v>839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44344</v>
      </c>
      <c r="B99" s="244" t="s">
        <v>1134</v>
      </c>
      <c r="C99" s="245" t="s">
        <v>1135</v>
      </c>
      <c r="D99" s="245" t="s">
        <v>1136</v>
      </c>
      <c r="E99" s="245" t="s">
        <v>543</v>
      </c>
      <c r="F99" s="338">
        <v>96798</v>
      </c>
      <c r="G99" s="244">
        <v>44.05</v>
      </c>
      <c r="H99" s="315" t="s">
        <v>839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44344</v>
      </c>
      <c r="B100" s="244" t="s">
        <v>1137</v>
      </c>
      <c r="C100" s="245" t="s">
        <v>1138</v>
      </c>
      <c r="D100" s="245" t="s">
        <v>1139</v>
      </c>
      <c r="E100" s="245" t="s">
        <v>543</v>
      </c>
      <c r="F100" s="338">
        <v>774724</v>
      </c>
      <c r="G100" s="244">
        <v>31.15</v>
      </c>
      <c r="H100" s="315" t="s">
        <v>839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44344</v>
      </c>
      <c r="B101" s="244" t="s">
        <v>1110</v>
      </c>
      <c r="C101" s="245" t="s">
        <v>1111</v>
      </c>
      <c r="D101" s="245" t="s">
        <v>1140</v>
      </c>
      <c r="E101" s="245" t="s">
        <v>543</v>
      </c>
      <c r="F101" s="338">
        <v>661919</v>
      </c>
      <c r="G101" s="244">
        <v>8.9</v>
      </c>
      <c r="H101" s="315" t="s">
        <v>839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44344</v>
      </c>
      <c r="B102" s="244" t="s">
        <v>1141</v>
      </c>
      <c r="C102" s="245" t="s">
        <v>1142</v>
      </c>
      <c r="D102" s="245" t="s">
        <v>1143</v>
      </c>
      <c r="E102" s="245" t="s">
        <v>543</v>
      </c>
      <c r="F102" s="338">
        <v>157365</v>
      </c>
      <c r="G102" s="244">
        <v>25.69</v>
      </c>
      <c r="H102" s="315" t="s">
        <v>839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44344</v>
      </c>
      <c r="B103" s="244" t="s">
        <v>1005</v>
      </c>
      <c r="C103" s="245" t="s">
        <v>661</v>
      </c>
      <c r="D103" s="245" t="s">
        <v>901</v>
      </c>
      <c r="E103" s="245" t="s">
        <v>543</v>
      </c>
      <c r="F103" s="338">
        <v>945840</v>
      </c>
      <c r="G103" s="244">
        <v>24.32</v>
      </c>
      <c r="H103" s="315" t="s">
        <v>839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44344</v>
      </c>
      <c r="B104" s="244" t="s">
        <v>1005</v>
      </c>
      <c r="C104" s="245" t="s">
        <v>661</v>
      </c>
      <c r="D104" s="245" t="s">
        <v>1032</v>
      </c>
      <c r="E104" s="245" t="s">
        <v>543</v>
      </c>
      <c r="F104" s="338">
        <v>951319</v>
      </c>
      <c r="G104" s="244">
        <v>24.61</v>
      </c>
      <c r="H104" s="315" t="s">
        <v>839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44344</v>
      </c>
      <c r="B105" s="244" t="s">
        <v>1081</v>
      </c>
      <c r="C105" s="245" t="s">
        <v>1116</v>
      </c>
      <c r="D105" s="245" t="s">
        <v>1117</v>
      </c>
      <c r="E105" s="245" t="s">
        <v>543</v>
      </c>
      <c r="F105" s="338">
        <v>17500000</v>
      </c>
      <c r="G105" s="244">
        <v>2.29</v>
      </c>
      <c r="H105" s="315" t="s">
        <v>839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44344</v>
      </c>
      <c r="B106" s="244" t="s">
        <v>1081</v>
      </c>
      <c r="C106" s="245" t="s">
        <v>1116</v>
      </c>
      <c r="D106" s="245" t="s">
        <v>1033</v>
      </c>
      <c r="E106" s="245" t="s">
        <v>543</v>
      </c>
      <c r="F106" s="338">
        <v>24509714</v>
      </c>
      <c r="G106" s="244">
        <v>2.2799999999999998</v>
      </c>
      <c r="H106" s="315" t="s">
        <v>839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44344</v>
      </c>
      <c r="B107" s="244" t="s">
        <v>1118</v>
      </c>
      <c r="C107" s="245" t="s">
        <v>1119</v>
      </c>
      <c r="D107" s="245" t="s">
        <v>1033</v>
      </c>
      <c r="E107" s="245" t="s">
        <v>543</v>
      </c>
      <c r="F107" s="338">
        <v>1420788</v>
      </c>
      <c r="G107" s="244">
        <v>13.7</v>
      </c>
      <c r="H107" s="315" t="s">
        <v>839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44344</v>
      </c>
      <c r="B108" s="244" t="s">
        <v>1120</v>
      </c>
      <c r="C108" s="245" t="s">
        <v>1121</v>
      </c>
      <c r="D108" s="245" t="s">
        <v>1033</v>
      </c>
      <c r="E108" s="245" t="s">
        <v>543</v>
      </c>
      <c r="F108" s="338">
        <v>1542262</v>
      </c>
      <c r="G108" s="244">
        <v>67.63</v>
      </c>
      <c r="H108" s="315" t="s">
        <v>839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44344</v>
      </c>
      <c r="B109" s="244" t="s">
        <v>1120</v>
      </c>
      <c r="C109" s="245" t="s">
        <v>1121</v>
      </c>
      <c r="D109" s="245" t="s">
        <v>1122</v>
      </c>
      <c r="E109" s="245" t="s">
        <v>543</v>
      </c>
      <c r="F109" s="338">
        <v>1789740</v>
      </c>
      <c r="G109" s="244">
        <v>65.19</v>
      </c>
      <c r="H109" s="315" t="s">
        <v>839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44344</v>
      </c>
      <c r="B110" s="244" t="s">
        <v>1123</v>
      </c>
      <c r="C110" s="245" t="s">
        <v>1124</v>
      </c>
      <c r="D110" s="245" t="s">
        <v>1117</v>
      </c>
      <c r="E110" s="245" t="s">
        <v>543</v>
      </c>
      <c r="F110" s="338">
        <v>3267229</v>
      </c>
      <c r="G110" s="244">
        <v>2.77</v>
      </c>
      <c r="H110" s="315" t="s">
        <v>839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44344</v>
      </c>
      <c r="B111" s="244" t="s">
        <v>1034</v>
      </c>
      <c r="C111" s="245" t="s">
        <v>1035</v>
      </c>
      <c r="D111" s="245" t="s">
        <v>901</v>
      </c>
      <c r="E111" s="245" t="s">
        <v>543</v>
      </c>
      <c r="F111" s="338">
        <v>80217</v>
      </c>
      <c r="G111" s="244">
        <v>430.97</v>
      </c>
      <c r="H111" s="315" t="s">
        <v>839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44344</v>
      </c>
      <c r="B112" s="244" t="s">
        <v>1125</v>
      </c>
      <c r="C112" s="245" t="s">
        <v>1126</v>
      </c>
      <c r="D112" s="245" t="s">
        <v>1117</v>
      </c>
      <c r="E112" s="245" t="s">
        <v>543</v>
      </c>
      <c r="F112" s="338">
        <v>1053327</v>
      </c>
      <c r="G112" s="244">
        <v>6.2</v>
      </c>
      <c r="H112" s="315" t="s">
        <v>839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44344</v>
      </c>
      <c r="B113" s="244" t="s">
        <v>1006</v>
      </c>
      <c r="C113" s="245" t="s">
        <v>1007</v>
      </c>
      <c r="D113" s="245" t="s">
        <v>901</v>
      </c>
      <c r="E113" s="245" t="s">
        <v>543</v>
      </c>
      <c r="F113" s="338">
        <v>492211</v>
      </c>
      <c r="G113" s="244">
        <v>401.1</v>
      </c>
      <c r="H113" s="315" t="s">
        <v>839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44344</v>
      </c>
      <c r="B114" s="244" t="s">
        <v>1127</v>
      </c>
      <c r="C114" s="245" t="s">
        <v>1128</v>
      </c>
      <c r="D114" s="245" t="s">
        <v>901</v>
      </c>
      <c r="E114" s="245" t="s">
        <v>543</v>
      </c>
      <c r="F114" s="338">
        <v>130670</v>
      </c>
      <c r="G114" s="244">
        <v>155.34</v>
      </c>
      <c r="H114" s="315" t="s">
        <v>839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44344</v>
      </c>
      <c r="B115" s="244" t="s">
        <v>1129</v>
      </c>
      <c r="C115" s="245" t="s">
        <v>1130</v>
      </c>
      <c r="D115" s="245" t="s">
        <v>1000</v>
      </c>
      <c r="E115" s="245" t="s">
        <v>543</v>
      </c>
      <c r="F115" s="338">
        <v>10527</v>
      </c>
      <c r="G115" s="244">
        <v>234.07</v>
      </c>
      <c r="H115" s="315" t="s">
        <v>839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44344</v>
      </c>
      <c r="B116" s="244" t="s">
        <v>1036</v>
      </c>
      <c r="C116" s="245" t="s">
        <v>1036</v>
      </c>
      <c r="D116" s="245" t="s">
        <v>1144</v>
      </c>
      <c r="E116" s="245" t="s">
        <v>543</v>
      </c>
      <c r="F116" s="338">
        <v>1578169</v>
      </c>
      <c r="G116" s="244">
        <v>1.22</v>
      </c>
      <c r="H116" s="315" t="s">
        <v>839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B117" s="244"/>
      <c r="C117" s="245"/>
      <c r="D117" s="245"/>
      <c r="E117" s="245"/>
      <c r="F117" s="338"/>
      <c r="G117" s="244"/>
      <c r="H117" s="315"/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B118" s="244"/>
      <c r="C118" s="245"/>
      <c r="D118" s="245"/>
      <c r="E118" s="245"/>
      <c r="F118" s="338"/>
      <c r="G118" s="244"/>
      <c r="H118" s="315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B119" s="244"/>
      <c r="C119" s="245"/>
      <c r="D119" s="245"/>
      <c r="E119" s="245"/>
      <c r="F119" s="338"/>
      <c r="G119" s="244"/>
      <c r="H119" s="315"/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B120" s="244"/>
      <c r="C120" s="245"/>
      <c r="D120" s="245"/>
      <c r="E120" s="245"/>
      <c r="F120" s="338"/>
      <c r="G120" s="244"/>
      <c r="H120" s="315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B121" s="244"/>
      <c r="C121" s="245"/>
      <c r="D121" s="245"/>
      <c r="E121" s="245"/>
      <c r="F121" s="338"/>
      <c r="G121" s="244"/>
      <c r="H121" s="315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B122" s="244"/>
      <c r="C122" s="245"/>
      <c r="D122" s="245"/>
      <c r="E122" s="245"/>
      <c r="F122" s="338"/>
      <c r="G122" s="244"/>
      <c r="H122" s="315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B123" s="244"/>
      <c r="C123" s="245"/>
      <c r="D123" s="245"/>
      <c r="E123" s="245"/>
      <c r="F123" s="338"/>
      <c r="G123" s="244"/>
      <c r="H123" s="315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B124" s="244"/>
      <c r="C124" s="245"/>
      <c r="D124" s="245"/>
      <c r="E124" s="245"/>
      <c r="F124" s="338"/>
      <c r="G124" s="244"/>
      <c r="H124" s="315"/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B125" s="244"/>
      <c r="C125" s="245"/>
      <c r="D125" s="245"/>
      <c r="E125" s="245"/>
      <c r="F125" s="338"/>
      <c r="G125" s="244"/>
      <c r="H125" s="315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B126" s="244"/>
      <c r="C126" s="245"/>
      <c r="D126" s="245"/>
      <c r="E126" s="245"/>
      <c r="F126" s="338"/>
      <c r="G126" s="244"/>
      <c r="H126" s="315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B127" s="244"/>
      <c r="C127" s="245"/>
      <c r="D127" s="245"/>
      <c r="E127" s="245"/>
      <c r="F127" s="338"/>
      <c r="G127" s="244"/>
      <c r="H127" s="315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B128" s="244"/>
      <c r="C128" s="245"/>
      <c r="D128" s="245"/>
      <c r="E128" s="245"/>
      <c r="F128" s="338"/>
      <c r="G128" s="244"/>
      <c r="H128" s="315"/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2:35">
      <c r="B129" s="244"/>
      <c r="C129" s="245"/>
      <c r="D129" s="245"/>
      <c r="E129" s="245"/>
      <c r="F129" s="338"/>
      <c r="G129" s="244"/>
      <c r="H129" s="315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2:35">
      <c r="B130" s="244"/>
      <c r="C130" s="245"/>
      <c r="D130" s="245"/>
      <c r="E130" s="245"/>
      <c r="F130" s="338"/>
      <c r="G130" s="244"/>
      <c r="H130" s="315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2:35">
      <c r="B131" s="244"/>
      <c r="C131" s="245"/>
      <c r="D131" s="245"/>
      <c r="E131" s="245"/>
      <c r="F131" s="338"/>
      <c r="G131" s="244"/>
      <c r="H131" s="315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2:35">
      <c r="B132" s="244"/>
      <c r="C132" s="245"/>
      <c r="D132" s="245"/>
      <c r="E132" s="245"/>
      <c r="F132" s="338"/>
      <c r="G132" s="244"/>
      <c r="H132" s="315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2:35">
      <c r="B133" s="244"/>
      <c r="C133" s="245"/>
      <c r="D133" s="245"/>
      <c r="E133" s="245"/>
      <c r="F133" s="338"/>
      <c r="G133" s="244"/>
      <c r="H133" s="315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2:35">
      <c r="B134" s="244"/>
      <c r="C134" s="245"/>
      <c r="D134" s="245"/>
      <c r="E134" s="245"/>
      <c r="F134" s="338"/>
      <c r="G134" s="244"/>
      <c r="H134" s="315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2:35">
      <c r="B135" s="244"/>
      <c r="C135" s="245"/>
      <c r="D135" s="245"/>
      <c r="E135" s="245"/>
      <c r="F135" s="338"/>
      <c r="G135" s="244"/>
      <c r="H135" s="315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2:35">
      <c r="B136" s="244"/>
      <c r="C136" s="245"/>
      <c r="D136" s="245"/>
      <c r="E136" s="245"/>
      <c r="F136" s="338"/>
      <c r="G136" s="244"/>
      <c r="H136" s="315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2:35">
      <c r="B137" s="244"/>
      <c r="C137" s="245"/>
      <c r="D137" s="245"/>
      <c r="E137" s="245"/>
      <c r="F137" s="338"/>
      <c r="G137" s="244"/>
      <c r="H137" s="315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2:35">
      <c r="B138" s="244"/>
      <c r="C138" s="245"/>
      <c r="D138" s="245"/>
      <c r="E138" s="245"/>
      <c r="F138" s="338"/>
      <c r="G138" s="244"/>
      <c r="H138" s="315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2:35">
      <c r="B139" s="244"/>
      <c r="C139" s="245"/>
      <c r="D139" s="245"/>
      <c r="E139" s="245"/>
      <c r="F139" s="338"/>
      <c r="G139" s="244"/>
      <c r="H139" s="315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2:35">
      <c r="B140" s="244"/>
      <c r="C140" s="245"/>
      <c r="D140" s="245"/>
      <c r="E140" s="245"/>
      <c r="F140" s="338"/>
      <c r="G140" s="244"/>
      <c r="H140" s="315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2:35">
      <c r="B141" s="244"/>
      <c r="C141" s="245"/>
      <c r="D141" s="245"/>
      <c r="E141" s="245"/>
      <c r="F141" s="338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2:35">
      <c r="B142" s="244"/>
      <c r="C142" s="245"/>
      <c r="D142" s="245"/>
      <c r="E142" s="245"/>
      <c r="F142" s="338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2:35">
      <c r="B143" s="244"/>
      <c r="C143" s="245"/>
      <c r="D143" s="245"/>
      <c r="E143" s="245"/>
      <c r="F143" s="338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2:35">
      <c r="B144" s="244"/>
      <c r="C144" s="245"/>
      <c r="D144" s="245"/>
      <c r="E144" s="245"/>
      <c r="F144" s="338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8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8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8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8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8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8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8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8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8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8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8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8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8"/>
      <c r="G157" s="244"/>
      <c r="H157" s="244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8"/>
      <c r="G158" s="244"/>
      <c r="H158" s="244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8"/>
      <c r="G159" s="244"/>
      <c r="H159" s="244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8"/>
      <c r="G160" s="244"/>
      <c r="H160" s="244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8"/>
      <c r="G161" s="244"/>
      <c r="H161" s="244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8"/>
      <c r="G162" s="244"/>
      <c r="H162" s="244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8"/>
      <c r="G163" s="244"/>
      <c r="H163" s="244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8"/>
      <c r="G164" s="244"/>
      <c r="H164" s="244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8"/>
      <c r="G165" s="244"/>
      <c r="H165" s="244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8"/>
      <c r="G166" s="244"/>
      <c r="H166" s="244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8"/>
      <c r="G167" s="244"/>
      <c r="H167" s="244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8"/>
      <c r="G168" s="244"/>
      <c r="H168" s="244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8"/>
      <c r="G169" s="244"/>
      <c r="H169" s="244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8"/>
      <c r="G170" s="244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8"/>
      <c r="G171" s="244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8"/>
      <c r="G172" s="244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8"/>
      <c r="G173" s="244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8"/>
      <c r="G174" s="244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8"/>
      <c r="G175" s="244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8"/>
      <c r="G176" s="244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343"/>
  <sheetViews>
    <sheetView zoomScale="83" zoomScaleNormal="85" workbookViewId="0">
      <selection activeCell="D17" sqref="D17"/>
    </sheetView>
  </sheetViews>
  <sheetFormatPr defaultColWidth="9.33203125" defaultRowHeight="13.2"/>
  <cols>
    <col min="1" max="1" width="4.44140625" customWidth="1"/>
    <col min="2" max="2" width="10.33203125" customWidth="1"/>
    <col min="3" max="3" width="10.33203125" hidden="1" customWidth="1"/>
    <col min="4" max="4" width="32.109375" customWidth="1"/>
    <col min="5" max="5" width="8" customWidth="1"/>
    <col min="6" max="6" width="12.6640625" style="7" customWidth="1"/>
    <col min="7" max="7" width="9.5546875" style="7" customWidth="1"/>
    <col min="8" max="8" width="11" style="7" customWidth="1"/>
    <col min="9" max="9" width="13.44140625" style="7" customWidth="1"/>
    <col min="10" max="10" width="21.6640625" style="5" customWidth="1"/>
    <col min="11" max="11" width="10.6640625" style="7" customWidth="1"/>
    <col min="12" max="12" width="10.5546875" style="7" customWidth="1"/>
    <col min="13" max="13" width="14" style="7" customWidth="1"/>
    <col min="14" max="14" width="12.6640625" customWidth="1"/>
    <col min="15" max="15" width="15" style="5" customWidth="1"/>
    <col min="16" max="16" width="14.5546875" customWidth="1"/>
    <col min="17" max="17" width="17.88671875" hidden="1" customWidth="1"/>
    <col min="18" max="18" width="5.6640625" style="7" hidden="1" customWidth="1"/>
    <col min="19" max="19" width="12.6640625" customWidth="1"/>
    <col min="20" max="20" width="8.33203125" customWidth="1"/>
    <col min="21" max="31" width="9.332031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6.4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1">
      <c r="A6" s="15" t="s">
        <v>862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44347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3.8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9.6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52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51" customFormat="1" ht="13.8">
      <c r="A10" s="340">
        <v>1</v>
      </c>
      <c r="B10" s="354">
        <v>44291</v>
      </c>
      <c r="C10" s="355"/>
      <c r="D10" s="391" t="s">
        <v>109</v>
      </c>
      <c r="E10" s="359" t="s">
        <v>557</v>
      </c>
      <c r="F10" s="364" t="s">
        <v>842</v>
      </c>
      <c r="G10" s="364">
        <v>1370</v>
      </c>
      <c r="H10" s="359"/>
      <c r="I10" s="356" t="s">
        <v>843</v>
      </c>
      <c r="J10" s="361" t="s">
        <v>558</v>
      </c>
      <c r="K10" s="361"/>
      <c r="L10" s="369"/>
      <c r="M10" s="333"/>
      <c r="N10" s="342"/>
      <c r="O10" s="339"/>
      <c r="P10" s="432"/>
      <c r="Q10" s="4"/>
      <c r="R10" s="433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51" customFormat="1" ht="13.8">
      <c r="A11" s="469">
        <v>2</v>
      </c>
      <c r="B11" s="508">
        <v>44295</v>
      </c>
      <c r="C11" s="470"/>
      <c r="D11" s="424" t="s">
        <v>365</v>
      </c>
      <c r="E11" s="471" t="s">
        <v>557</v>
      </c>
      <c r="F11" s="422">
        <v>1440</v>
      </c>
      <c r="G11" s="472">
        <v>1370</v>
      </c>
      <c r="H11" s="471">
        <v>1545</v>
      </c>
      <c r="I11" s="473" t="s">
        <v>845</v>
      </c>
      <c r="J11" s="423" t="s">
        <v>945</v>
      </c>
      <c r="K11" s="423">
        <f t="shared" ref="K11" si="0">H11-F11</f>
        <v>105</v>
      </c>
      <c r="L11" s="453">
        <f t="shared" ref="L11" si="1">(F11*-0.8)/100</f>
        <v>-11.52</v>
      </c>
      <c r="M11" s="421">
        <f t="shared" ref="M11" si="2">(K11+L11)/F11</f>
        <v>6.4916666666666664E-2</v>
      </c>
      <c r="N11" s="423" t="s">
        <v>556</v>
      </c>
      <c r="O11" s="474">
        <v>44334</v>
      </c>
      <c r="P11" s="432"/>
      <c r="Q11" s="4"/>
      <c r="R11" s="433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51" customFormat="1" ht="13.8">
      <c r="A12" s="469">
        <v>3</v>
      </c>
      <c r="B12" s="442">
        <v>44301</v>
      </c>
      <c r="C12" s="470"/>
      <c r="D12" s="424" t="s">
        <v>744</v>
      </c>
      <c r="E12" s="471" t="s">
        <v>557</v>
      </c>
      <c r="F12" s="422">
        <v>4125</v>
      </c>
      <c r="G12" s="472">
        <v>3850</v>
      </c>
      <c r="H12" s="471">
        <v>4390</v>
      </c>
      <c r="I12" s="473" t="s">
        <v>846</v>
      </c>
      <c r="J12" s="423" t="s">
        <v>900</v>
      </c>
      <c r="K12" s="423">
        <f t="shared" ref="K12" si="3">H12-F12</f>
        <v>265</v>
      </c>
      <c r="L12" s="453">
        <f t="shared" ref="L12" si="4">(F12*-0.8)/100</f>
        <v>-33</v>
      </c>
      <c r="M12" s="421">
        <f t="shared" ref="M12" si="5">(K12+L12)/F12</f>
        <v>5.624242424242424E-2</v>
      </c>
      <c r="N12" s="423" t="s">
        <v>556</v>
      </c>
      <c r="O12" s="474">
        <v>44326</v>
      </c>
      <c r="P12" s="432"/>
      <c r="Q12" s="4"/>
      <c r="R12" s="433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51" customFormat="1" ht="13.8">
      <c r="A13" s="469">
        <v>4</v>
      </c>
      <c r="B13" s="442">
        <v>44313</v>
      </c>
      <c r="C13" s="470"/>
      <c r="D13" s="424" t="s">
        <v>242</v>
      </c>
      <c r="E13" s="471" t="s">
        <v>557</v>
      </c>
      <c r="F13" s="422">
        <v>492.5</v>
      </c>
      <c r="G13" s="472">
        <v>460</v>
      </c>
      <c r="H13" s="471">
        <v>524</v>
      </c>
      <c r="I13" s="473">
        <v>550</v>
      </c>
      <c r="J13" s="423" t="s">
        <v>871</v>
      </c>
      <c r="K13" s="423">
        <f t="shared" ref="K13:K14" si="6">H13-F13</f>
        <v>31.5</v>
      </c>
      <c r="L13" s="453">
        <f t="shared" ref="L13:L14" si="7">(F13*-0.8)/100</f>
        <v>-3.94</v>
      </c>
      <c r="M13" s="421">
        <f t="shared" ref="M13:M14" si="8">(K13+L13)/F13</f>
        <v>5.5959390862944158E-2</v>
      </c>
      <c r="N13" s="423" t="s">
        <v>556</v>
      </c>
      <c r="O13" s="474">
        <v>44321</v>
      </c>
      <c r="P13" s="432"/>
      <c r="Q13" s="4"/>
      <c r="R13" s="433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51" customFormat="1" ht="13.8">
      <c r="A14" s="469">
        <v>5</v>
      </c>
      <c r="B14" s="442">
        <v>44314</v>
      </c>
      <c r="C14" s="470"/>
      <c r="D14" s="424" t="s">
        <v>852</v>
      </c>
      <c r="E14" s="471" t="s">
        <v>557</v>
      </c>
      <c r="F14" s="422">
        <v>2800</v>
      </c>
      <c r="G14" s="472">
        <v>2600</v>
      </c>
      <c r="H14" s="471">
        <v>2977.5</v>
      </c>
      <c r="I14" s="473">
        <v>3200</v>
      </c>
      <c r="J14" s="423" t="s">
        <v>1037</v>
      </c>
      <c r="K14" s="423">
        <f t="shared" si="6"/>
        <v>177.5</v>
      </c>
      <c r="L14" s="453">
        <f t="shared" si="7"/>
        <v>-22.4</v>
      </c>
      <c r="M14" s="421">
        <f t="shared" si="8"/>
        <v>5.539285714285714E-2</v>
      </c>
      <c r="N14" s="423" t="s">
        <v>556</v>
      </c>
      <c r="O14" s="474">
        <v>44344</v>
      </c>
      <c r="P14" s="432"/>
      <c r="Q14" s="4"/>
      <c r="R14" s="433" t="s">
        <v>792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51" customFormat="1" ht="13.8">
      <c r="A15" s="469">
        <v>6</v>
      </c>
      <c r="B15" s="508">
        <v>44315</v>
      </c>
      <c r="C15" s="470"/>
      <c r="D15" s="424" t="s">
        <v>854</v>
      </c>
      <c r="E15" s="471" t="s">
        <v>557</v>
      </c>
      <c r="F15" s="422">
        <v>300</v>
      </c>
      <c r="G15" s="472">
        <v>278</v>
      </c>
      <c r="H15" s="471">
        <v>318</v>
      </c>
      <c r="I15" s="473" t="s">
        <v>855</v>
      </c>
      <c r="J15" s="423" t="s">
        <v>935</v>
      </c>
      <c r="K15" s="423">
        <f t="shared" ref="K15" si="9">H15-F15</f>
        <v>18</v>
      </c>
      <c r="L15" s="453">
        <f t="shared" ref="L15" si="10">(F15*-0.8)/100</f>
        <v>-2.4</v>
      </c>
      <c r="M15" s="421">
        <f t="shared" ref="M15" si="11">(K15+L15)/F15</f>
        <v>5.1999999999999998E-2</v>
      </c>
      <c r="N15" s="423" t="s">
        <v>556</v>
      </c>
      <c r="O15" s="474">
        <v>44333</v>
      </c>
      <c r="P15" s="432"/>
      <c r="Q15" s="4"/>
      <c r="R15" s="433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51" customFormat="1" ht="13.8">
      <c r="A16" s="469">
        <v>7</v>
      </c>
      <c r="B16" s="442">
        <v>44319</v>
      </c>
      <c r="C16" s="470"/>
      <c r="D16" s="424" t="s">
        <v>59</v>
      </c>
      <c r="E16" s="471" t="s">
        <v>557</v>
      </c>
      <c r="F16" s="422">
        <v>1750</v>
      </c>
      <c r="G16" s="472">
        <v>1635</v>
      </c>
      <c r="H16" s="471">
        <v>1857.5</v>
      </c>
      <c r="I16" s="473">
        <v>1950</v>
      </c>
      <c r="J16" s="423" t="s">
        <v>899</v>
      </c>
      <c r="K16" s="423">
        <f t="shared" ref="K16" si="12">H16-F16</f>
        <v>107.5</v>
      </c>
      <c r="L16" s="453">
        <f t="shared" ref="L16" si="13">(F16*-0.8)/100</f>
        <v>-14</v>
      </c>
      <c r="M16" s="421">
        <f t="shared" ref="M16" si="14">(K16+L16)/F16</f>
        <v>5.3428571428571429E-2</v>
      </c>
      <c r="N16" s="423" t="s">
        <v>556</v>
      </c>
      <c r="O16" s="474">
        <v>44326</v>
      </c>
      <c r="P16" s="432"/>
      <c r="Q16" s="4"/>
      <c r="R16" s="433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51" customFormat="1" ht="13.8">
      <c r="A17" s="340">
        <v>8</v>
      </c>
      <c r="B17" s="354">
        <v>44319</v>
      </c>
      <c r="C17" s="355"/>
      <c r="D17" s="391" t="s">
        <v>249</v>
      </c>
      <c r="E17" s="359" t="s">
        <v>557</v>
      </c>
      <c r="F17" s="364" t="s">
        <v>860</v>
      </c>
      <c r="G17" s="364">
        <v>619</v>
      </c>
      <c r="H17" s="359"/>
      <c r="I17" s="356" t="s">
        <v>861</v>
      </c>
      <c r="J17" s="361" t="s">
        <v>558</v>
      </c>
      <c r="K17" s="361"/>
      <c r="L17" s="369"/>
      <c r="M17" s="333"/>
      <c r="N17" s="342"/>
      <c r="O17" s="339"/>
      <c r="P17" s="432"/>
      <c r="Q17" s="4"/>
      <c r="R17" s="433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451" customFormat="1" ht="13.8">
      <c r="A18" s="469">
        <v>9</v>
      </c>
      <c r="B18" s="508">
        <v>44333</v>
      </c>
      <c r="C18" s="470"/>
      <c r="D18" s="424" t="s">
        <v>260</v>
      </c>
      <c r="E18" s="471" t="s">
        <v>557</v>
      </c>
      <c r="F18" s="472">
        <v>3535</v>
      </c>
      <c r="G18" s="472">
        <v>3340</v>
      </c>
      <c r="H18" s="471">
        <v>3752.5</v>
      </c>
      <c r="I18" s="473" t="s">
        <v>936</v>
      </c>
      <c r="J18" s="423" t="s">
        <v>954</v>
      </c>
      <c r="K18" s="423">
        <f t="shared" ref="K18" si="15">H18-F18</f>
        <v>217.5</v>
      </c>
      <c r="L18" s="453">
        <f t="shared" ref="L18" si="16">(F18*-0.8)/100</f>
        <v>-28.28</v>
      </c>
      <c r="M18" s="421">
        <f t="shared" ref="M18" si="17">(K18+L18)/F18</f>
        <v>5.3527581329561529E-2</v>
      </c>
      <c r="N18" s="423" t="s">
        <v>556</v>
      </c>
      <c r="O18" s="474">
        <v>44335</v>
      </c>
      <c r="P18" s="432"/>
      <c r="Q18" s="4"/>
      <c r="R18" s="433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451" customFormat="1" ht="13.8">
      <c r="A19" s="469">
        <v>10</v>
      </c>
      <c r="B19" s="442">
        <v>44335</v>
      </c>
      <c r="C19" s="470"/>
      <c r="D19" s="424" t="s">
        <v>957</v>
      </c>
      <c r="E19" s="471" t="s">
        <v>557</v>
      </c>
      <c r="F19" s="472">
        <v>141.5</v>
      </c>
      <c r="G19" s="472">
        <v>129</v>
      </c>
      <c r="H19" s="471">
        <v>155</v>
      </c>
      <c r="I19" s="473" t="s">
        <v>958</v>
      </c>
      <c r="J19" s="423" t="s">
        <v>912</v>
      </c>
      <c r="K19" s="423">
        <f t="shared" ref="K19" si="18">H19-F19</f>
        <v>13.5</v>
      </c>
      <c r="L19" s="453">
        <f t="shared" ref="L19" si="19">(F19*-0.8)/100</f>
        <v>-1.1320000000000001</v>
      </c>
      <c r="M19" s="421">
        <f t="shared" ref="M19" si="20">(K19+L19)/F19</f>
        <v>8.7406360424028273E-2</v>
      </c>
      <c r="N19" s="423" t="s">
        <v>556</v>
      </c>
      <c r="O19" s="474">
        <v>44341</v>
      </c>
      <c r="P19" s="432"/>
      <c r="Q19" s="4"/>
      <c r="R19" s="433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451" customFormat="1" ht="13.8">
      <c r="A20" s="469">
        <v>11</v>
      </c>
      <c r="B20" s="508">
        <v>44337</v>
      </c>
      <c r="C20" s="470"/>
      <c r="D20" s="424" t="s">
        <v>466</v>
      </c>
      <c r="E20" s="471" t="s">
        <v>557</v>
      </c>
      <c r="F20" s="472">
        <v>592.5</v>
      </c>
      <c r="G20" s="472">
        <v>555</v>
      </c>
      <c r="H20" s="471">
        <v>635</v>
      </c>
      <c r="I20" s="473" t="s">
        <v>972</v>
      </c>
      <c r="J20" s="423" t="s">
        <v>1008</v>
      </c>
      <c r="K20" s="423">
        <f t="shared" ref="K20" si="21">H20-F20</f>
        <v>42.5</v>
      </c>
      <c r="L20" s="453">
        <f t="shared" ref="L20" si="22">(F20*-0.8)/100</f>
        <v>-4.74</v>
      </c>
      <c r="M20" s="421">
        <f t="shared" ref="M20" si="23">(K20+L20)/F20</f>
        <v>6.3729957805907164E-2</v>
      </c>
      <c r="N20" s="423" t="s">
        <v>556</v>
      </c>
      <c r="O20" s="474">
        <v>44343</v>
      </c>
      <c r="P20" s="432"/>
      <c r="Q20" s="4"/>
      <c r="R20" s="433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451" customFormat="1" ht="13.8">
      <c r="A21" s="538">
        <v>12</v>
      </c>
      <c r="B21" s="516">
        <v>44340</v>
      </c>
      <c r="C21" s="539"/>
      <c r="D21" s="511" t="s">
        <v>418</v>
      </c>
      <c r="E21" s="540" t="s">
        <v>557</v>
      </c>
      <c r="F21" s="481">
        <v>231</v>
      </c>
      <c r="G21" s="541">
        <v>217.5</v>
      </c>
      <c r="H21" s="540">
        <v>217.5</v>
      </c>
      <c r="I21" s="542" t="s">
        <v>988</v>
      </c>
      <c r="J21" s="483" t="s">
        <v>1038</v>
      </c>
      <c r="K21" s="483">
        <f t="shared" ref="K21" si="24">H21-F21</f>
        <v>-13.5</v>
      </c>
      <c r="L21" s="484">
        <f t="shared" ref="L21" si="25">(F21*-0.8)/100</f>
        <v>-1.8480000000000001</v>
      </c>
      <c r="M21" s="485">
        <f t="shared" ref="M21" si="26">(K21+L21)/F21</f>
        <v>-6.644155844155844E-2</v>
      </c>
      <c r="N21" s="483" t="s">
        <v>620</v>
      </c>
      <c r="O21" s="486">
        <v>44344</v>
      </c>
      <c r="P21" s="432"/>
      <c r="Q21" s="4"/>
      <c r="R21" s="433" t="s">
        <v>792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451" customFormat="1" ht="13.8">
      <c r="A22" s="340">
        <v>13</v>
      </c>
      <c r="B22" s="354">
        <v>44342</v>
      </c>
      <c r="C22" s="355"/>
      <c r="D22" s="391" t="s">
        <v>402</v>
      </c>
      <c r="E22" s="359" t="s">
        <v>557</v>
      </c>
      <c r="F22" s="368" t="s">
        <v>995</v>
      </c>
      <c r="G22" s="364">
        <v>2650</v>
      </c>
      <c r="H22" s="359"/>
      <c r="I22" s="356" t="s">
        <v>996</v>
      </c>
      <c r="J22" s="361" t="s">
        <v>558</v>
      </c>
      <c r="K22" s="361"/>
      <c r="L22" s="369"/>
      <c r="M22" s="333"/>
      <c r="N22" s="342"/>
      <c r="O22" s="339"/>
      <c r="P22" s="432"/>
      <c r="Q22" s="4"/>
      <c r="R22" s="433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451" customFormat="1" ht="13.8">
      <c r="A23" s="340">
        <v>14</v>
      </c>
      <c r="B23" s="354">
        <v>44343</v>
      </c>
      <c r="C23" s="355"/>
      <c r="D23" s="391" t="s">
        <v>68</v>
      </c>
      <c r="E23" s="359" t="s">
        <v>557</v>
      </c>
      <c r="F23" s="368" t="s">
        <v>1016</v>
      </c>
      <c r="G23" s="364">
        <v>488</v>
      </c>
      <c r="H23" s="359"/>
      <c r="I23" s="356" t="s">
        <v>1017</v>
      </c>
      <c r="J23" s="361" t="s">
        <v>558</v>
      </c>
      <c r="K23" s="361"/>
      <c r="L23" s="369"/>
      <c r="M23" s="333"/>
      <c r="N23" s="342"/>
      <c r="O23" s="339"/>
      <c r="P23" s="432"/>
      <c r="Q23" s="4"/>
      <c r="R23" s="433" t="s">
        <v>559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451" customFormat="1" ht="13.8">
      <c r="A24" s="340"/>
      <c r="B24" s="354"/>
      <c r="C24" s="355"/>
      <c r="D24" s="391"/>
      <c r="E24" s="359"/>
      <c r="F24" s="368"/>
      <c r="G24" s="364"/>
      <c r="H24" s="359"/>
      <c r="I24" s="356"/>
      <c r="J24" s="361"/>
      <c r="K24" s="361"/>
      <c r="L24" s="369"/>
      <c r="M24" s="333"/>
      <c r="N24" s="342"/>
      <c r="O24" s="339"/>
      <c r="P24" s="432"/>
      <c r="Q24" s="4"/>
      <c r="R24" s="433"/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2" customFormat="1" ht="13.8">
      <c r="A25" s="340"/>
      <c r="B25" s="354"/>
      <c r="C25" s="355"/>
      <c r="D25" s="366"/>
      <c r="E25" s="359"/>
      <c r="F25" s="359"/>
      <c r="G25" s="364"/>
      <c r="H25" s="359"/>
      <c r="I25" s="356"/>
      <c r="J25" s="361"/>
      <c r="K25" s="361"/>
      <c r="L25" s="369"/>
      <c r="M25" s="333"/>
      <c r="N25" s="342"/>
      <c r="O25" s="339"/>
      <c r="P25" s="432"/>
      <c r="Q25" s="4"/>
      <c r="R25" s="433"/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2" customFormat="1" ht="13.8">
      <c r="A26" s="412"/>
      <c r="B26" s="413"/>
      <c r="C26" s="414"/>
      <c r="D26" s="415"/>
      <c r="E26" s="416"/>
      <c r="F26" s="416"/>
      <c r="G26" s="379"/>
      <c r="H26" s="416"/>
      <c r="I26" s="417"/>
      <c r="J26" s="380"/>
      <c r="K26" s="380"/>
      <c r="L26" s="418"/>
      <c r="M26" s="76"/>
      <c r="N26" s="419"/>
      <c r="O26" s="420"/>
      <c r="P26" s="362"/>
      <c r="Q26" s="61"/>
      <c r="R26" s="312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38" s="2" customFormat="1" ht="13.8">
      <c r="A27" s="412"/>
      <c r="B27" s="413"/>
      <c r="C27" s="414"/>
      <c r="D27" s="415"/>
      <c r="E27" s="416"/>
      <c r="F27" s="416"/>
      <c r="G27" s="379"/>
      <c r="H27" s="416"/>
      <c r="I27" s="417"/>
      <c r="J27" s="380"/>
      <c r="K27" s="380"/>
      <c r="L27" s="418"/>
      <c r="M27" s="76"/>
      <c r="N27" s="419"/>
      <c r="O27" s="420"/>
      <c r="P27" s="362"/>
      <c r="Q27" s="61"/>
      <c r="R27" s="312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38" s="2" customFormat="1" ht="12" customHeight="1">
      <c r="A28" s="20" t="s">
        <v>560</v>
      </c>
      <c r="B28" s="21"/>
      <c r="C28" s="22"/>
      <c r="D28" s="23"/>
      <c r="E28" s="24"/>
      <c r="F28" s="25"/>
      <c r="G28" s="25"/>
      <c r="H28" s="25"/>
      <c r="I28" s="25"/>
      <c r="J28" s="62"/>
      <c r="K28" s="25"/>
      <c r="L28" s="370"/>
      <c r="M28" s="35"/>
      <c r="N28" s="62"/>
      <c r="O28" s="63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6" t="s">
        <v>561</v>
      </c>
      <c r="B29" s="20"/>
      <c r="C29" s="20"/>
      <c r="D29" s="20"/>
      <c r="F29" s="27" t="s">
        <v>562</v>
      </c>
      <c r="G29" s="14"/>
      <c r="H29" s="28"/>
      <c r="I29" s="33"/>
      <c r="J29" s="64"/>
      <c r="K29" s="65"/>
      <c r="L29" s="371"/>
      <c r="M29" s="66"/>
      <c r="N29" s="13"/>
      <c r="O29" s="67"/>
      <c r="P29" s="5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2" customFormat="1" ht="12" customHeight="1">
      <c r="A30" s="20" t="s">
        <v>563</v>
      </c>
      <c r="B30" s="20"/>
      <c r="C30" s="20"/>
      <c r="D30" s="20"/>
      <c r="E30" s="29"/>
      <c r="F30" s="27" t="s">
        <v>564</v>
      </c>
      <c r="G30" s="14"/>
      <c r="H30" s="28"/>
      <c r="I30" s="33"/>
      <c r="J30" s="64"/>
      <c r="K30" s="65"/>
      <c r="L30" s="371"/>
      <c r="M30" s="66"/>
      <c r="N30" s="13"/>
      <c r="O30" s="67"/>
      <c r="P30" s="5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2" customFormat="1" ht="12" customHeight="1">
      <c r="A31" s="20"/>
      <c r="B31" s="20"/>
      <c r="C31" s="20"/>
      <c r="D31" s="20"/>
      <c r="E31" s="29"/>
      <c r="F31" s="14"/>
      <c r="G31" s="14"/>
      <c r="H31" s="28"/>
      <c r="I31" s="33"/>
      <c r="J31" s="68"/>
      <c r="K31" s="65"/>
      <c r="L31" s="371"/>
      <c r="M31" s="14"/>
      <c r="N31" s="69"/>
      <c r="O31" s="54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ht="13.8">
      <c r="A32" s="8"/>
      <c r="B32" s="30" t="s">
        <v>565</v>
      </c>
      <c r="C32" s="30"/>
      <c r="D32" s="30"/>
      <c r="E32" s="30"/>
      <c r="F32" s="31"/>
      <c r="G32" s="29"/>
      <c r="H32" s="29"/>
      <c r="I32" s="70"/>
      <c r="J32" s="71"/>
      <c r="K32" s="72"/>
      <c r="L32" s="372"/>
      <c r="M32" s="9"/>
      <c r="N32" s="8"/>
      <c r="O32" s="50"/>
      <c r="P32" s="4"/>
      <c r="R32" s="79"/>
      <c r="S32" s="13"/>
      <c r="T32" s="13"/>
      <c r="U32" s="13"/>
      <c r="V32" s="13"/>
      <c r="W32" s="13"/>
      <c r="X32" s="13"/>
      <c r="Y32" s="13"/>
      <c r="Z32" s="13"/>
    </row>
    <row r="33" spans="1:27" s="3" customFormat="1" ht="39.6">
      <c r="A33" s="17" t="s">
        <v>16</v>
      </c>
      <c r="B33" s="18" t="s">
        <v>534</v>
      </c>
      <c r="C33" s="18"/>
      <c r="D33" s="19" t="s">
        <v>545</v>
      </c>
      <c r="E33" s="18" t="s">
        <v>546</v>
      </c>
      <c r="F33" s="18" t="s">
        <v>547</v>
      </c>
      <c r="G33" s="18" t="s">
        <v>566</v>
      </c>
      <c r="H33" s="18" t="s">
        <v>549</v>
      </c>
      <c r="I33" s="18" t="s">
        <v>550</v>
      </c>
      <c r="J33" s="18" t="s">
        <v>551</v>
      </c>
      <c r="K33" s="59" t="s">
        <v>567</v>
      </c>
      <c r="L33" s="373" t="s">
        <v>818</v>
      </c>
      <c r="M33" s="60" t="s">
        <v>817</v>
      </c>
      <c r="N33" s="18" t="s">
        <v>554</v>
      </c>
      <c r="O33" s="75" t="s">
        <v>555</v>
      </c>
      <c r="P33" s="4"/>
      <c r="Q33" s="37"/>
      <c r="R33" s="35"/>
      <c r="S33" s="35"/>
      <c r="T33" s="35"/>
    </row>
    <row r="34" spans="1:27" s="350" customFormat="1" ht="15" customHeight="1">
      <c r="A34" s="443">
        <v>1</v>
      </c>
      <c r="B34" s="442">
        <v>44306</v>
      </c>
      <c r="C34" s="444"/>
      <c r="D34" s="445" t="s">
        <v>848</v>
      </c>
      <c r="E34" s="422" t="s">
        <v>557</v>
      </c>
      <c r="F34" s="422">
        <v>510</v>
      </c>
      <c r="G34" s="446">
        <v>494</v>
      </c>
      <c r="H34" s="446">
        <v>526</v>
      </c>
      <c r="I34" s="422" t="s">
        <v>849</v>
      </c>
      <c r="J34" s="423" t="s">
        <v>885</v>
      </c>
      <c r="K34" s="423">
        <f>H34-F34</f>
        <v>16</v>
      </c>
      <c r="L34" s="453">
        <f>(F34*-0.7)/100</f>
        <v>-3.57</v>
      </c>
      <c r="M34" s="421">
        <f>(K34+L34)/F34</f>
        <v>2.4372549019607843E-2</v>
      </c>
      <c r="N34" s="423" t="s">
        <v>556</v>
      </c>
      <c r="O34" s="474">
        <v>44323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443">
        <v>2</v>
      </c>
      <c r="B35" s="442">
        <v>44314</v>
      </c>
      <c r="C35" s="444"/>
      <c r="D35" s="445" t="s">
        <v>853</v>
      </c>
      <c r="E35" s="422" t="s">
        <v>557</v>
      </c>
      <c r="F35" s="422">
        <v>1500</v>
      </c>
      <c r="G35" s="446">
        <v>1450</v>
      </c>
      <c r="H35" s="446">
        <v>1541</v>
      </c>
      <c r="I35" s="422">
        <v>1600</v>
      </c>
      <c r="J35" s="423" t="s">
        <v>913</v>
      </c>
      <c r="K35" s="423">
        <f t="shared" ref="K35" si="27">H35-F35</f>
        <v>41</v>
      </c>
      <c r="L35" s="453">
        <f>(F35*-0.7)/100</f>
        <v>-10.5</v>
      </c>
      <c r="M35" s="421">
        <f t="shared" ref="M35" si="28">(K35+L35)/F35</f>
        <v>2.0333333333333332E-2</v>
      </c>
      <c r="N35" s="423" t="s">
        <v>556</v>
      </c>
      <c r="O35" s="474">
        <v>44328</v>
      </c>
      <c r="P35" s="4"/>
      <c r="Q35" s="4"/>
      <c r="R35" s="314" t="s">
        <v>792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443">
        <v>3</v>
      </c>
      <c r="B36" s="442">
        <v>44316</v>
      </c>
      <c r="C36" s="444"/>
      <c r="D36" s="445" t="s">
        <v>372</v>
      </c>
      <c r="E36" s="422" t="s">
        <v>557</v>
      </c>
      <c r="F36" s="422">
        <v>533.5</v>
      </c>
      <c r="G36" s="446">
        <v>517</v>
      </c>
      <c r="H36" s="446">
        <v>548.5</v>
      </c>
      <c r="I36" s="422" t="s">
        <v>847</v>
      </c>
      <c r="J36" s="423" t="s">
        <v>882</v>
      </c>
      <c r="K36" s="423">
        <f t="shared" ref="K36:K44" si="29">H36-F36</f>
        <v>15</v>
      </c>
      <c r="L36" s="453">
        <f>(F36*-0.7)/100</f>
        <v>-3.7344999999999997</v>
      </c>
      <c r="M36" s="421">
        <f t="shared" ref="M36" si="30">(K36+L36)/F36</f>
        <v>2.1116213683223993E-2</v>
      </c>
      <c r="N36" s="423" t="s">
        <v>556</v>
      </c>
      <c r="O36" s="474">
        <v>44323</v>
      </c>
      <c r="P36" s="4"/>
      <c r="Q36" s="4"/>
      <c r="R36" s="314" t="s">
        <v>792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443">
        <v>4</v>
      </c>
      <c r="B37" s="442">
        <v>44319</v>
      </c>
      <c r="C37" s="444"/>
      <c r="D37" s="445" t="s">
        <v>175</v>
      </c>
      <c r="E37" s="422" t="s">
        <v>557</v>
      </c>
      <c r="F37" s="422">
        <v>651</v>
      </c>
      <c r="G37" s="446">
        <v>630</v>
      </c>
      <c r="H37" s="446">
        <v>663</v>
      </c>
      <c r="I37" s="422">
        <v>690</v>
      </c>
      <c r="J37" s="423" t="s">
        <v>856</v>
      </c>
      <c r="K37" s="423">
        <f t="shared" si="29"/>
        <v>12</v>
      </c>
      <c r="L37" s="453">
        <f>(F37*-0.07)/100</f>
        <v>-0.45570000000000005</v>
      </c>
      <c r="M37" s="421">
        <f t="shared" ref="M37:M38" si="31">(K37+L37)/F37</f>
        <v>1.7733179723502305E-2</v>
      </c>
      <c r="N37" s="423" t="s">
        <v>556</v>
      </c>
      <c r="O37" s="461">
        <v>44319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477">
        <v>5</v>
      </c>
      <c r="B38" s="478">
        <v>44319</v>
      </c>
      <c r="C38" s="479"/>
      <c r="D38" s="480" t="s">
        <v>87</v>
      </c>
      <c r="E38" s="481" t="s">
        <v>557</v>
      </c>
      <c r="F38" s="481">
        <v>543</v>
      </c>
      <c r="G38" s="482">
        <v>524</v>
      </c>
      <c r="H38" s="482">
        <v>524</v>
      </c>
      <c r="I38" s="481" t="s">
        <v>859</v>
      </c>
      <c r="J38" s="483" t="s">
        <v>893</v>
      </c>
      <c r="K38" s="483">
        <f t="shared" si="29"/>
        <v>-19</v>
      </c>
      <c r="L38" s="484">
        <f t="shared" ref="L38:L44" si="32">(F38*-0.7)/100</f>
        <v>-3.8009999999999997</v>
      </c>
      <c r="M38" s="485">
        <f t="shared" si="31"/>
        <v>-4.1990791896869245E-2</v>
      </c>
      <c r="N38" s="483" t="s">
        <v>620</v>
      </c>
      <c r="O38" s="486">
        <v>44326</v>
      </c>
      <c r="P38" s="4"/>
      <c r="Q38" s="4"/>
      <c r="R38" s="31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443">
        <v>6</v>
      </c>
      <c r="B39" s="442">
        <v>44320</v>
      </c>
      <c r="C39" s="444"/>
      <c r="D39" s="445" t="s">
        <v>68</v>
      </c>
      <c r="E39" s="422" t="s">
        <v>557</v>
      </c>
      <c r="F39" s="422">
        <v>558.5</v>
      </c>
      <c r="G39" s="446">
        <v>544</v>
      </c>
      <c r="H39" s="446">
        <v>574</v>
      </c>
      <c r="I39" s="422" t="s">
        <v>870</v>
      </c>
      <c r="J39" s="423" t="s">
        <v>880</v>
      </c>
      <c r="K39" s="423">
        <f t="shared" si="29"/>
        <v>15.5</v>
      </c>
      <c r="L39" s="453">
        <f t="shared" si="32"/>
        <v>-3.9095</v>
      </c>
      <c r="M39" s="421">
        <f t="shared" ref="M39" si="33">(K39+L39)/F39</f>
        <v>2.0752909579230081E-2</v>
      </c>
      <c r="N39" s="423" t="s">
        <v>556</v>
      </c>
      <c r="O39" s="474">
        <v>44326</v>
      </c>
      <c r="P39" s="4"/>
      <c r="Q39" s="4"/>
      <c r="R39" s="31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443">
        <v>7</v>
      </c>
      <c r="B40" s="442">
        <v>44321</v>
      </c>
      <c r="C40" s="444"/>
      <c r="D40" s="445" t="s">
        <v>324</v>
      </c>
      <c r="E40" s="422" t="s">
        <v>557</v>
      </c>
      <c r="F40" s="422">
        <v>526</v>
      </c>
      <c r="G40" s="446">
        <v>510</v>
      </c>
      <c r="H40" s="446">
        <v>535</v>
      </c>
      <c r="I40" s="422">
        <v>550</v>
      </c>
      <c r="J40" s="423" t="s">
        <v>799</v>
      </c>
      <c r="K40" s="423">
        <f t="shared" si="29"/>
        <v>9</v>
      </c>
      <c r="L40" s="453">
        <f t="shared" si="32"/>
        <v>-3.6819999999999999</v>
      </c>
      <c r="M40" s="421">
        <f t="shared" ref="M40:M41" si="34">(K40+L40)/F40</f>
        <v>1.0110266159695817E-2</v>
      </c>
      <c r="N40" s="423" t="s">
        <v>556</v>
      </c>
      <c r="O40" s="474">
        <v>44322</v>
      </c>
      <c r="P40" s="4"/>
      <c r="Q40" s="4"/>
      <c r="R40" s="314" t="s">
        <v>792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443">
        <v>8</v>
      </c>
      <c r="B41" s="442">
        <v>44321</v>
      </c>
      <c r="C41" s="444"/>
      <c r="D41" s="445" t="s">
        <v>292</v>
      </c>
      <c r="E41" s="422" t="s">
        <v>557</v>
      </c>
      <c r="F41" s="422">
        <v>326.5</v>
      </c>
      <c r="G41" s="446">
        <v>317</v>
      </c>
      <c r="H41" s="446">
        <v>338</v>
      </c>
      <c r="I41" s="422">
        <v>345</v>
      </c>
      <c r="J41" s="423" t="s">
        <v>902</v>
      </c>
      <c r="K41" s="423">
        <f t="shared" si="29"/>
        <v>11.5</v>
      </c>
      <c r="L41" s="453">
        <f t="shared" si="32"/>
        <v>-2.2854999999999999</v>
      </c>
      <c r="M41" s="421">
        <f t="shared" si="34"/>
        <v>2.822205206738132E-2</v>
      </c>
      <c r="N41" s="423" t="s">
        <v>556</v>
      </c>
      <c r="O41" s="474">
        <v>44326</v>
      </c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443">
        <v>9</v>
      </c>
      <c r="B42" s="442">
        <v>44323</v>
      </c>
      <c r="C42" s="444"/>
      <c r="D42" s="445" t="s">
        <v>887</v>
      </c>
      <c r="E42" s="422" t="s">
        <v>557</v>
      </c>
      <c r="F42" s="422">
        <v>609</v>
      </c>
      <c r="G42" s="446">
        <v>590</v>
      </c>
      <c r="H42" s="446">
        <v>628</v>
      </c>
      <c r="I42" s="422">
        <v>650</v>
      </c>
      <c r="J42" s="423" t="s">
        <v>895</v>
      </c>
      <c r="K42" s="423">
        <f t="shared" si="29"/>
        <v>19</v>
      </c>
      <c r="L42" s="453">
        <f t="shared" si="32"/>
        <v>-4.2629999999999999</v>
      </c>
      <c r="M42" s="421">
        <f t="shared" ref="M42" si="35">(K42+L42)/F42</f>
        <v>2.4198686371100165E-2</v>
      </c>
      <c r="N42" s="423" t="s">
        <v>556</v>
      </c>
      <c r="O42" s="474">
        <v>44326</v>
      </c>
      <c r="P42" s="4"/>
      <c r="Q42" s="4"/>
      <c r="R42" s="314" t="s">
        <v>792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443">
        <v>10</v>
      </c>
      <c r="B43" s="442">
        <v>44323</v>
      </c>
      <c r="C43" s="444"/>
      <c r="D43" s="445" t="s">
        <v>740</v>
      </c>
      <c r="E43" s="422" t="s">
        <v>557</v>
      </c>
      <c r="F43" s="422">
        <v>802.5</v>
      </c>
      <c r="G43" s="446">
        <v>778</v>
      </c>
      <c r="H43" s="446">
        <v>825</v>
      </c>
      <c r="I43" s="422" t="s">
        <v>890</v>
      </c>
      <c r="J43" s="423" t="s">
        <v>894</v>
      </c>
      <c r="K43" s="423">
        <f t="shared" si="29"/>
        <v>22.5</v>
      </c>
      <c r="L43" s="453">
        <f t="shared" si="32"/>
        <v>-5.6174999999999997</v>
      </c>
      <c r="M43" s="421">
        <f t="shared" ref="M43" si="36">(K43+L43)/F43</f>
        <v>2.1037383177570094E-2</v>
      </c>
      <c r="N43" s="423" t="s">
        <v>556</v>
      </c>
      <c r="O43" s="474">
        <v>44326</v>
      </c>
      <c r="P43" s="4"/>
      <c r="Q43" s="4"/>
      <c r="R43" s="31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487">
        <v>11</v>
      </c>
      <c r="B44" s="488">
        <v>44326</v>
      </c>
      <c r="C44" s="489"/>
      <c r="D44" s="490" t="s">
        <v>372</v>
      </c>
      <c r="E44" s="491" t="s">
        <v>557</v>
      </c>
      <c r="F44" s="491">
        <v>530</v>
      </c>
      <c r="G44" s="492">
        <v>515</v>
      </c>
      <c r="H44" s="492">
        <v>530</v>
      </c>
      <c r="I44" s="491" t="s">
        <v>847</v>
      </c>
      <c r="J44" s="493" t="s">
        <v>665</v>
      </c>
      <c r="K44" s="493">
        <f t="shared" si="29"/>
        <v>0</v>
      </c>
      <c r="L44" s="494">
        <f t="shared" si="32"/>
        <v>-3.71</v>
      </c>
      <c r="M44" s="495">
        <f t="shared" ref="M44:M45" si="37">(K44+L44)/F44</f>
        <v>-7.0000000000000001E-3</v>
      </c>
      <c r="N44" s="493" t="s">
        <v>665</v>
      </c>
      <c r="O44" s="496">
        <v>44327</v>
      </c>
      <c r="P44" s="4"/>
      <c r="Q44" s="4"/>
      <c r="R44" s="31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443">
        <v>12</v>
      </c>
      <c r="B45" s="442">
        <v>44326</v>
      </c>
      <c r="C45" s="444"/>
      <c r="D45" s="445" t="s">
        <v>50</v>
      </c>
      <c r="E45" s="422" t="s">
        <v>557</v>
      </c>
      <c r="F45" s="422">
        <v>2550</v>
      </c>
      <c r="G45" s="446">
        <v>2475</v>
      </c>
      <c r="H45" s="446">
        <v>2620</v>
      </c>
      <c r="I45" s="422" t="s">
        <v>896</v>
      </c>
      <c r="J45" s="423" t="s">
        <v>731</v>
      </c>
      <c r="K45" s="423">
        <f>H45-F45</f>
        <v>70</v>
      </c>
      <c r="L45" s="453">
        <f>(F45*-0.7)/100</f>
        <v>-17.850000000000001</v>
      </c>
      <c r="M45" s="421">
        <f t="shared" si="37"/>
        <v>2.0450980392156863E-2</v>
      </c>
      <c r="N45" s="423" t="s">
        <v>556</v>
      </c>
      <c r="O45" s="474">
        <v>44330</v>
      </c>
      <c r="P45" s="4"/>
      <c r="Q45" s="4"/>
      <c r="R45" s="31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443">
        <v>13</v>
      </c>
      <c r="B46" s="442">
        <v>44327</v>
      </c>
      <c r="C46" s="444"/>
      <c r="D46" s="445" t="s">
        <v>160</v>
      </c>
      <c r="E46" s="422" t="s">
        <v>557</v>
      </c>
      <c r="F46" s="422">
        <v>1837</v>
      </c>
      <c r="G46" s="446">
        <v>1780</v>
      </c>
      <c r="H46" s="446">
        <v>1877.5</v>
      </c>
      <c r="I46" s="422" t="s">
        <v>909</v>
      </c>
      <c r="J46" s="423" t="s">
        <v>903</v>
      </c>
      <c r="K46" s="423">
        <f>H46-F46</f>
        <v>40.5</v>
      </c>
      <c r="L46" s="453">
        <f>(F46*-0.07)/100</f>
        <v>-1.2859</v>
      </c>
      <c r="M46" s="421">
        <f t="shared" ref="M46:M47" si="38">(K46+L46)/F46</f>
        <v>2.1346815459989114E-2</v>
      </c>
      <c r="N46" s="423" t="s">
        <v>556</v>
      </c>
      <c r="O46" s="461">
        <v>44327</v>
      </c>
      <c r="P46" s="4"/>
      <c r="Q46" s="4"/>
      <c r="R46" s="31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477">
        <v>14</v>
      </c>
      <c r="B47" s="478">
        <v>44327</v>
      </c>
      <c r="C47" s="479"/>
      <c r="D47" s="480" t="s">
        <v>174</v>
      </c>
      <c r="E47" s="481" t="s">
        <v>557</v>
      </c>
      <c r="F47" s="481">
        <v>846.5</v>
      </c>
      <c r="G47" s="482">
        <v>820</v>
      </c>
      <c r="H47" s="482">
        <v>820</v>
      </c>
      <c r="I47" s="481">
        <v>895</v>
      </c>
      <c r="J47" s="483" t="s">
        <v>914</v>
      </c>
      <c r="K47" s="483">
        <f t="shared" ref="K47" si="39">H47-F47</f>
        <v>-26.5</v>
      </c>
      <c r="L47" s="484">
        <f t="shared" ref="L47" si="40">(F47*-0.7)/100</f>
        <v>-5.9254999999999995</v>
      </c>
      <c r="M47" s="485">
        <f t="shared" si="38"/>
        <v>-3.8305375073833428E-2</v>
      </c>
      <c r="N47" s="483" t="s">
        <v>620</v>
      </c>
      <c r="O47" s="486">
        <v>44328</v>
      </c>
      <c r="P47" s="4"/>
      <c r="Q47" s="4"/>
      <c r="R47" s="314" t="s">
        <v>792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5" customHeight="1">
      <c r="A48" s="477">
        <v>15</v>
      </c>
      <c r="B48" s="478">
        <v>44328</v>
      </c>
      <c r="C48" s="479"/>
      <c r="D48" s="480" t="s">
        <v>372</v>
      </c>
      <c r="E48" s="481" t="s">
        <v>557</v>
      </c>
      <c r="F48" s="481">
        <v>524</v>
      </c>
      <c r="G48" s="482">
        <v>507</v>
      </c>
      <c r="H48" s="482">
        <v>507</v>
      </c>
      <c r="I48" s="481">
        <v>560</v>
      </c>
      <c r="J48" s="483" t="s">
        <v>925</v>
      </c>
      <c r="K48" s="483">
        <f t="shared" ref="K48" si="41">H48-F48</f>
        <v>-17</v>
      </c>
      <c r="L48" s="484">
        <f t="shared" ref="L48" si="42">(F48*-0.7)/100</f>
        <v>-3.6679999999999997</v>
      </c>
      <c r="M48" s="485">
        <f t="shared" ref="M48" si="43">(K48+L48)/F48</f>
        <v>-3.9442748091603051E-2</v>
      </c>
      <c r="N48" s="483" t="s">
        <v>620</v>
      </c>
      <c r="O48" s="486">
        <v>44330</v>
      </c>
      <c r="P48" s="4"/>
      <c r="Q48" s="4"/>
      <c r="R48" s="314" t="s">
        <v>792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27" s="350" customFormat="1" ht="15" customHeight="1">
      <c r="A49" s="375">
        <v>16</v>
      </c>
      <c r="B49" s="397">
        <v>44330</v>
      </c>
      <c r="C49" s="400"/>
      <c r="D49" s="367" t="s">
        <v>120</v>
      </c>
      <c r="E49" s="368" t="s">
        <v>557</v>
      </c>
      <c r="F49" s="368" t="s">
        <v>926</v>
      </c>
      <c r="G49" s="401">
        <v>497</v>
      </c>
      <c r="H49" s="401"/>
      <c r="I49" s="368" t="s">
        <v>927</v>
      </c>
      <c r="J49" s="334" t="s">
        <v>558</v>
      </c>
      <c r="K49" s="334"/>
      <c r="L49" s="383"/>
      <c r="M49" s="381"/>
      <c r="N49" s="361"/>
      <c r="O49" s="374"/>
      <c r="P49" s="4"/>
      <c r="Q49" s="4"/>
      <c r="R49" s="31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27" s="350" customFormat="1" ht="15" customHeight="1">
      <c r="A50" s="443">
        <v>17</v>
      </c>
      <c r="B50" s="442">
        <v>44330</v>
      </c>
      <c r="C50" s="444"/>
      <c r="D50" s="445" t="s">
        <v>321</v>
      </c>
      <c r="E50" s="422" t="s">
        <v>557</v>
      </c>
      <c r="F50" s="422">
        <v>292</v>
      </c>
      <c r="G50" s="446">
        <v>284</v>
      </c>
      <c r="H50" s="446">
        <v>298.5</v>
      </c>
      <c r="I50" s="422">
        <v>310</v>
      </c>
      <c r="J50" s="423" t="s">
        <v>873</v>
      </c>
      <c r="K50" s="423">
        <f>H50-F50</f>
        <v>6.5</v>
      </c>
      <c r="L50" s="453">
        <f>(F50*-0.07)/100</f>
        <v>-0.20440000000000003</v>
      </c>
      <c r="M50" s="421">
        <f t="shared" ref="M50:M52" si="44">(K50+L50)/F50</f>
        <v>2.1560273972602739E-2</v>
      </c>
      <c r="N50" s="423" t="s">
        <v>556</v>
      </c>
      <c r="O50" s="461">
        <v>44330</v>
      </c>
      <c r="P50" s="4"/>
      <c r="Q50" s="4"/>
      <c r="R50" s="314" t="s">
        <v>559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27" s="350" customFormat="1" ht="15" customHeight="1">
      <c r="A51" s="443">
        <v>18</v>
      </c>
      <c r="B51" s="442">
        <v>44330</v>
      </c>
      <c r="C51" s="444"/>
      <c r="D51" s="445" t="s">
        <v>933</v>
      </c>
      <c r="E51" s="422" t="s">
        <v>557</v>
      </c>
      <c r="F51" s="422">
        <v>2160</v>
      </c>
      <c r="G51" s="446">
        <v>2090</v>
      </c>
      <c r="H51" s="446">
        <v>2225</v>
      </c>
      <c r="I51" s="422" t="s">
        <v>934</v>
      </c>
      <c r="J51" s="423" t="s">
        <v>964</v>
      </c>
      <c r="K51" s="423">
        <f>H51-F51</f>
        <v>65</v>
      </c>
      <c r="L51" s="453">
        <f>(F51*-0.7)/100</f>
        <v>-15.12</v>
      </c>
      <c r="M51" s="421">
        <f t="shared" si="44"/>
        <v>2.3092592592592595E-2</v>
      </c>
      <c r="N51" s="423" t="s">
        <v>556</v>
      </c>
      <c r="O51" s="474">
        <v>44336</v>
      </c>
      <c r="P51" s="4"/>
      <c r="Q51" s="4"/>
      <c r="R51" s="314" t="s">
        <v>792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27" s="350" customFormat="1" ht="15" customHeight="1">
      <c r="A52" s="477">
        <v>19</v>
      </c>
      <c r="B52" s="478">
        <v>44334</v>
      </c>
      <c r="C52" s="479"/>
      <c r="D52" s="480" t="s">
        <v>68</v>
      </c>
      <c r="E52" s="481" t="s">
        <v>557</v>
      </c>
      <c r="F52" s="481">
        <v>541</v>
      </c>
      <c r="G52" s="482">
        <v>524</v>
      </c>
      <c r="H52" s="482">
        <v>523</v>
      </c>
      <c r="I52" s="481" t="s">
        <v>859</v>
      </c>
      <c r="J52" s="483" t="s">
        <v>965</v>
      </c>
      <c r="K52" s="483">
        <f t="shared" ref="K52" si="45">H52-F52</f>
        <v>-18</v>
      </c>
      <c r="L52" s="484">
        <f t="shared" ref="L52" si="46">(F52*-0.7)/100</f>
        <v>-3.7869999999999999</v>
      </c>
      <c r="M52" s="485">
        <f t="shared" si="44"/>
        <v>-4.0271719038817003E-2</v>
      </c>
      <c r="N52" s="483" t="s">
        <v>620</v>
      </c>
      <c r="O52" s="486">
        <v>44336</v>
      </c>
      <c r="P52" s="4"/>
      <c r="Q52" s="4"/>
      <c r="R52" s="314" t="s">
        <v>559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27" s="350" customFormat="1" ht="15" customHeight="1">
      <c r="A53" s="443">
        <v>20</v>
      </c>
      <c r="B53" s="442">
        <v>44334</v>
      </c>
      <c r="C53" s="444"/>
      <c r="D53" s="445" t="s">
        <v>304</v>
      </c>
      <c r="E53" s="422" t="s">
        <v>557</v>
      </c>
      <c r="F53" s="422">
        <v>1321.5</v>
      </c>
      <c r="G53" s="446">
        <v>1280</v>
      </c>
      <c r="H53" s="446">
        <v>1357</v>
      </c>
      <c r="I53" s="422" t="s">
        <v>947</v>
      </c>
      <c r="J53" s="423" t="s">
        <v>625</v>
      </c>
      <c r="K53" s="423">
        <f>H53-F53</f>
        <v>35.5</v>
      </c>
      <c r="L53" s="453">
        <f>(F53*-0.7)/100</f>
        <v>-9.2504999999999988</v>
      </c>
      <c r="M53" s="421">
        <f t="shared" ref="M53:M54" si="47">(K53+L53)/F53</f>
        <v>1.986341278849792E-2</v>
      </c>
      <c r="N53" s="423" t="s">
        <v>556</v>
      </c>
      <c r="O53" s="474">
        <v>44337</v>
      </c>
      <c r="P53" s="4"/>
      <c r="Q53" s="4"/>
      <c r="R53" s="314" t="s">
        <v>792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27" s="350" customFormat="1" ht="15" customHeight="1">
      <c r="A54" s="477">
        <v>21</v>
      </c>
      <c r="B54" s="478">
        <v>44334</v>
      </c>
      <c r="C54" s="479"/>
      <c r="D54" s="480" t="s">
        <v>372</v>
      </c>
      <c r="E54" s="481" t="s">
        <v>557</v>
      </c>
      <c r="F54" s="481">
        <v>528.5</v>
      </c>
      <c r="G54" s="482">
        <v>514</v>
      </c>
      <c r="H54" s="482">
        <v>512.5</v>
      </c>
      <c r="I54" s="481">
        <v>560</v>
      </c>
      <c r="J54" s="483" t="s">
        <v>1046</v>
      </c>
      <c r="K54" s="483">
        <f t="shared" ref="K54" si="48">H54-F54</f>
        <v>-16</v>
      </c>
      <c r="L54" s="484">
        <f t="shared" ref="L54" si="49">(F54*-0.7)/100</f>
        <v>-3.6995</v>
      </c>
      <c r="M54" s="485">
        <f t="shared" si="47"/>
        <v>-3.7274361400189214E-2</v>
      </c>
      <c r="N54" s="483" t="s">
        <v>620</v>
      </c>
      <c r="O54" s="486">
        <v>44344</v>
      </c>
      <c r="P54" s="4"/>
      <c r="Q54" s="4"/>
      <c r="R54" s="314" t="s">
        <v>559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27" s="350" customFormat="1" ht="15" customHeight="1">
      <c r="A55" s="477">
        <v>22</v>
      </c>
      <c r="B55" s="478">
        <v>44336</v>
      </c>
      <c r="C55" s="479"/>
      <c r="D55" s="480" t="s">
        <v>176</v>
      </c>
      <c r="E55" s="481" t="s">
        <v>557</v>
      </c>
      <c r="F55" s="481">
        <v>535.5</v>
      </c>
      <c r="G55" s="482">
        <v>518</v>
      </c>
      <c r="H55" s="482">
        <v>517</v>
      </c>
      <c r="I55" s="481">
        <v>555</v>
      </c>
      <c r="J55" s="483" t="s">
        <v>977</v>
      </c>
      <c r="K55" s="483">
        <f t="shared" ref="K55" si="50">H55-F55</f>
        <v>-18.5</v>
      </c>
      <c r="L55" s="484">
        <f t="shared" ref="L55" si="51">(F55*-0.7)/100</f>
        <v>-3.7484999999999995</v>
      </c>
      <c r="M55" s="485">
        <f t="shared" ref="M55" si="52">(K55+L55)/F55</f>
        <v>-4.1547152194211019E-2</v>
      </c>
      <c r="N55" s="483" t="s">
        <v>620</v>
      </c>
      <c r="O55" s="486">
        <v>44340</v>
      </c>
      <c r="P55" s="4"/>
      <c r="Q55" s="4"/>
      <c r="R55" s="314" t="s">
        <v>792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27" s="350" customFormat="1" ht="15" customHeight="1">
      <c r="A56" s="443">
        <v>23</v>
      </c>
      <c r="B56" s="442">
        <v>44336</v>
      </c>
      <c r="C56" s="444"/>
      <c r="D56" s="445" t="s">
        <v>169</v>
      </c>
      <c r="E56" s="422" t="s">
        <v>557</v>
      </c>
      <c r="F56" s="422">
        <v>384</v>
      </c>
      <c r="G56" s="446">
        <v>369</v>
      </c>
      <c r="H56" s="446">
        <v>397</v>
      </c>
      <c r="I56" s="422" t="s">
        <v>962</v>
      </c>
      <c r="J56" s="423" t="s">
        <v>974</v>
      </c>
      <c r="K56" s="423">
        <f>H56-F56</f>
        <v>13</v>
      </c>
      <c r="L56" s="453">
        <f>(F56*-0.7)/100</f>
        <v>-2.6879999999999997</v>
      </c>
      <c r="M56" s="421">
        <f t="shared" ref="M56" si="53">(K56+L56)/F56</f>
        <v>2.6854166666666669E-2</v>
      </c>
      <c r="N56" s="423" t="s">
        <v>556</v>
      </c>
      <c r="O56" s="474">
        <v>44337</v>
      </c>
      <c r="P56" s="4"/>
      <c r="Q56" s="4"/>
      <c r="R56" s="314" t="s">
        <v>559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27" s="350" customFormat="1" ht="15" customHeight="1">
      <c r="A57" s="443">
        <v>24</v>
      </c>
      <c r="B57" s="442">
        <v>44336</v>
      </c>
      <c r="C57" s="444"/>
      <c r="D57" s="445" t="s">
        <v>107</v>
      </c>
      <c r="E57" s="422" t="s">
        <v>557</v>
      </c>
      <c r="F57" s="422">
        <v>925</v>
      </c>
      <c r="G57" s="446">
        <v>889</v>
      </c>
      <c r="H57" s="446">
        <v>951</v>
      </c>
      <c r="I57" s="422" t="s">
        <v>963</v>
      </c>
      <c r="J57" s="423" t="s">
        <v>1009</v>
      </c>
      <c r="K57" s="423">
        <f>H57-F57</f>
        <v>26</v>
      </c>
      <c r="L57" s="453">
        <f>(F57*-0.7)/100</f>
        <v>-6.4749999999999996</v>
      </c>
      <c r="M57" s="421">
        <f t="shared" ref="M57" si="54">(K57+L57)/F57</f>
        <v>2.1108108108108106E-2</v>
      </c>
      <c r="N57" s="423" t="s">
        <v>556</v>
      </c>
      <c r="O57" s="474">
        <v>44343</v>
      </c>
      <c r="P57" s="4"/>
      <c r="Q57" s="4"/>
      <c r="R57" s="314" t="s">
        <v>559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27" s="350" customFormat="1" ht="15" customHeight="1">
      <c r="A58" s="375">
        <v>25</v>
      </c>
      <c r="B58" s="397">
        <v>44337</v>
      </c>
      <c r="C58" s="400"/>
      <c r="D58" s="367" t="s">
        <v>304</v>
      </c>
      <c r="E58" s="368" t="s">
        <v>557</v>
      </c>
      <c r="F58" s="368" t="s">
        <v>973</v>
      </c>
      <c r="G58" s="401">
        <v>1275</v>
      </c>
      <c r="H58" s="401"/>
      <c r="I58" s="368" t="s">
        <v>947</v>
      </c>
      <c r="J58" s="334" t="s">
        <v>558</v>
      </c>
      <c r="K58" s="334"/>
      <c r="L58" s="383"/>
      <c r="M58" s="381"/>
      <c r="N58" s="361"/>
      <c r="O58" s="374"/>
      <c r="P58" s="4"/>
      <c r="Q58" s="4"/>
      <c r="R58" s="314" t="s">
        <v>792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27" s="350" customFormat="1" ht="15" customHeight="1">
      <c r="A59" s="375">
        <v>26</v>
      </c>
      <c r="B59" s="397">
        <v>44341</v>
      </c>
      <c r="C59" s="400"/>
      <c r="D59" s="367" t="s">
        <v>97</v>
      </c>
      <c r="E59" s="368" t="s">
        <v>557</v>
      </c>
      <c r="F59" s="368" t="s">
        <v>993</v>
      </c>
      <c r="G59" s="401">
        <v>185</v>
      </c>
      <c r="H59" s="401"/>
      <c r="I59" s="368" t="s">
        <v>994</v>
      </c>
      <c r="J59" s="334" t="s">
        <v>558</v>
      </c>
      <c r="K59" s="334"/>
      <c r="L59" s="383"/>
      <c r="M59" s="381"/>
      <c r="N59" s="361"/>
      <c r="O59" s="374"/>
      <c r="P59" s="4"/>
      <c r="Q59" s="4"/>
      <c r="R59" s="314" t="s">
        <v>559</v>
      </c>
      <c r="S59" s="37"/>
      <c r="T59" s="37"/>
      <c r="U59" s="37"/>
      <c r="V59" s="37"/>
      <c r="W59" s="37"/>
      <c r="X59" s="37"/>
      <c r="Y59" s="37"/>
      <c r="Z59" s="37"/>
      <c r="AA59" s="37"/>
    </row>
    <row r="60" spans="1:27" s="350" customFormat="1" ht="15" customHeight="1">
      <c r="A60" s="443">
        <v>27</v>
      </c>
      <c r="B60" s="442">
        <v>44342</v>
      </c>
      <c r="C60" s="444"/>
      <c r="D60" s="445" t="s">
        <v>188</v>
      </c>
      <c r="E60" s="422" t="s">
        <v>557</v>
      </c>
      <c r="F60" s="422">
        <v>639</v>
      </c>
      <c r="G60" s="446">
        <v>619</v>
      </c>
      <c r="H60" s="446">
        <v>653</v>
      </c>
      <c r="I60" s="422" t="s">
        <v>997</v>
      </c>
      <c r="J60" s="423" t="s">
        <v>878</v>
      </c>
      <c r="K60" s="423">
        <f>H60-F60</f>
        <v>14</v>
      </c>
      <c r="L60" s="453">
        <f>(F60*-0.07)/100</f>
        <v>-0.44730000000000003</v>
      </c>
      <c r="M60" s="421">
        <f t="shared" ref="M60" si="55">(K60+L60)/F60</f>
        <v>2.1209233176838812E-2</v>
      </c>
      <c r="N60" s="423" t="s">
        <v>556</v>
      </c>
      <c r="O60" s="461">
        <v>44342</v>
      </c>
      <c r="P60" s="4"/>
      <c r="Q60" s="4"/>
      <c r="R60" s="314" t="s">
        <v>792</v>
      </c>
      <c r="S60" s="37"/>
      <c r="T60" s="37"/>
      <c r="U60" s="37"/>
      <c r="V60" s="37"/>
      <c r="W60" s="37"/>
      <c r="X60" s="37"/>
      <c r="Y60" s="37"/>
      <c r="Z60" s="37"/>
      <c r="AA60" s="37"/>
    </row>
    <row r="61" spans="1:27" s="350" customFormat="1" ht="13.8">
      <c r="A61" s="443">
        <v>28</v>
      </c>
      <c r="B61" s="442">
        <v>44343</v>
      </c>
      <c r="C61" s="444"/>
      <c r="D61" s="445" t="s">
        <v>75</v>
      </c>
      <c r="E61" s="422" t="s">
        <v>557</v>
      </c>
      <c r="F61" s="422">
        <v>624.5</v>
      </c>
      <c r="G61" s="446">
        <v>605</v>
      </c>
      <c r="H61" s="446">
        <v>637</v>
      </c>
      <c r="I61" s="422">
        <v>670</v>
      </c>
      <c r="J61" s="423" t="s">
        <v>1010</v>
      </c>
      <c r="K61" s="423">
        <f>H61-F61</f>
        <v>12.5</v>
      </c>
      <c r="L61" s="453">
        <f>(F61*-0.07)/100</f>
        <v>-0.43715000000000004</v>
      </c>
      <c r="M61" s="421">
        <f t="shared" ref="M61" si="56">(K61+L61)/F61</f>
        <v>1.9316012810248199E-2</v>
      </c>
      <c r="N61" s="423" t="s">
        <v>556</v>
      </c>
      <c r="O61" s="461">
        <v>44343</v>
      </c>
      <c r="P61" s="4"/>
      <c r="Q61" s="4"/>
      <c r="R61" s="314" t="s">
        <v>792</v>
      </c>
      <c r="S61" s="37"/>
      <c r="T61" s="37"/>
      <c r="U61" s="37"/>
      <c r="V61" s="37"/>
      <c r="W61" s="37"/>
      <c r="X61" s="37"/>
      <c r="Y61" s="37"/>
      <c r="Z61" s="37"/>
      <c r="AA61" s="37"/>
    </row>
    <row r="62" spans="1:27" s="6" customFormat="1" ht="13.8">
      <c r="A62" s="543">
        <v>29</v>
      </c>
      <c r="B62" s="544">
        <v>44344</v>
      </c>
      <c r="C62" s="545"/>
      <c r="D62" s="367" t="s">
        <v>157</v>
      </c>
      <c r="E62" s="546" t="s">
        <v>557</v>
      </c>
      <c r="F62" s="546" t="s">
        <v>1039</v>
      </c>
      <c r="G62" s="547">
        <v>1730</v>
      </c>
      <c r="H62" s="547"/>
      <c r="I62" s="546" t="s">
        <v>1040</v>
      </c>
      <c r="J62" s="548" t="s">
        <v>558</v>
      </c>
      <c r="K62" s="548"/>
      <c r="L62" s="549"/>
      <c r="M62" s="550"/>
      <c r="N62" s="548"/>
      <c r="O62" s="551"/>
      <c r="P62" s="61"/>
      <c r="Q62" s="61"/>
      <c r="R62" s="552" t="s">
        <v>792</v>
      </c>
      <c r="S62" s="3"/>
      <c r="T62" s="3"/>
      <c r="U62" s="3"/>
      <c r="V62" s="3"/>
      <c r="W62" s="3"/>
      <c r="X62" s="3"/>
      <c r="Y62" s="3"/>
      <c r="Z62" s="3"/>
      <c r="AA62" s="3"/>
    </row>
    <row r="63" spans="1:27" s="6" customFormat="1" ht="13.8">
      <c r="A63" s="543">
        <v>30</v>
      </c>
      <c r="B63" s="544">
        <v>44344</v>
      </c>
      <c r="C63" s="545"/>
      <c r="D63" s="367" t="s">
        <v>1041</v>
      </c>
      <c r="E63" s="546" t="s">
        <v>557</v>
      </c>
      <c r="F63" s="546" t="s">
        <v>1042</v>
      </c>
      <c r="G63" s="547">
        <v>615</v>
      </c>
      <c r="H63" s="547"/>
      <c r="I63" s="546" t="s">
        <v>1043</v>
      </c>
      <c r="J63" s="548" t="s">
        <v>558</v>
      </c>
      <c r="K63" s="548"/>
      <c r="L63" s="549"/>
      <c r="M63" s="550"/>
      <c r="N63" s="548"/>
      <c r="O63" s="551"/>
      <c r="P63" s="61"/>
      <c r="Q63" s="61"/>
      <c r="R63" s="552" t="s">
        <v>792</v>
      </c>
      <c r="S63" s="3"/>
      <c r="T63" s="3"/>
      <c r="U63" s="3"/>
      <c r="V63" s="3"/>
      <c r="W63" s="3"/>
      <c r="X63" s="3"/>
      <c r="Y63" s="3"/>
      <c r="Z63" s="3"/>
      <c r="AA63" s="3"/>
    </row>
    <row r="64" spans="1:27" s="350" customFormat="1" ht="15" customHeight="1">
      <c r="A64" s="375">
        <v>31</v>
      </c>
      <c r="B64" s="544">
        <v>44344</v>
      </c>
      <c r="C64" s="400"/>
      <c r="D64" s="367" t="s">
        <v>466</v>
      </c>
      <c r="E64" s="368" t="s">
        <v>557</v>
      </c>
      <c r="F64" s="368" t="s">
        <v>1044</v>
      </c>
      <c r="G64" s="401">
        <v>589</v>
      </c>
      <c r="H64" s="401"/>
      <c r="I64" s="368" t="s">
        <v>1045</v>
      </c>
      <c r="J64" s="334" t="s">
        <v>558</v>
      </c>
      <c r="K64" s="334"/>
      <c r="L64" s="383"/>
      <c r="M64" s="381"/>
      <c r="N64" s="361"/>
      <c r="O64" s="374"/>
      <c r="P64" s="4"/>
      <c r="Q64" s="4"/>
      <c r="R64" s="314" t="s">
        <v>559</v>
      </c>
      <c r="S64" s="37"/>
      <c r="T64" s="37"/>
      <c r="U64" s="37"/>
      <c r="V64" s="37"/>
      <c r="W64" s="37"/>
      <c r="X64" s="37"/>
      <c r="Y64" s="37"/>
      <c r="Z64" s="37"/>
      <c r="AA64" s="37"/>
    </row>
    <row r="65" spans="1:34" s="350" customFormat="1" ht="15" customHeight="1">
      <c r="A65" s="463"/>
      <c r="B65" s="403"/>
      <c r="C65" s="464"/>
      <c r="D65" s="465"/>
      <c r="E65" s="378"/>
      <c r="F65" s="378"/>
      <c r="G65" s="466"/>
      <c r="H65" s="466"/>
      <c r="I65" s="378"/>
      <c r="J65" s="376"/>
      <c r="K65" s="376"/>
      <c r="L65" s="467"/>
      <c r="M65" s="390"/>
      <c r="N65" s="380"/>
      <c r="O65" s="468"/>
      <c r="P65" s="4"/>
      <c r="Q65" s="4"/>
      <c r="R65" s="314"/>
      <c r="S65" s="37"/>
      <c r="T65" s="37"/>
      <c r="U65" s="37"/>
      <c r="V65" s="37"/>
      <c r="W65" s="37"/>
      <c r="X65" s="37"/>
      <c r="Y65" s="37"/>
      <c r="Z65" s="37"/>
      <c r="AA65" s="37"/>
    </row>
    <row r="66" spans="1:34" ht="44.25" customHeight="1">
      <c r="A66" s="20" t="s">
        <v>560</v>
      </c>
      <c r="B66" s="36"/>
      <c r="C66" s="36"/>
      <c r="D66" s="37"/>
      <c r="E66" s="33"/>
      <c r="F66" s="33"/>
      <c r="G66" s="32"/>
      <c r="H66" s="32" t="s">
        <v>820</v>
      </c>
      <c r="I66" s="33"/>
      <c r="J66" s="14"/>
      <c r="K66" s="76"/>
      <c r="L66" s="77"/>
      <c r="M66" s="76"/>
      <c r="N66" s="78"/>
      <c r="O66" s="76"/>
      <c r="P66" s="4"/>
      <c r="Q66" s="389"/>
      <c r="R66" s="402"/>
      <c r="S66" s="389"/>
      <c r="T66" s="389"/>
      <c r="U66" s="389"/>
      <c r="V66" s="389"/>
      <c r="W66" s="389"/>
      <c r="X66" s="389"/>
      <c r="Y66" s="389"/>
      <c r="Z66" s="37"/>
      <c r="AA66" s="37"/>
      <c r="AB66" s="37"/>
    </row>
    <row r="67" spans="1:34" s="3" customFormat="1">
      <c r="A67" s="26" t="s">
        <v>561</v>
      </c>
      <c r="B67" s="20"/>
      <c r="C67" s="20"/>
      <c r="D67" s="20"/>
      <c r="E67" s="2"/>
      <c r="F67" s="27" t="s">
        <v>562</v>
      </c>
      <c r="G67" s="38"/>
      <c r="H67" s="39"/>
      <c r="I67" s="79"/>
      <c r="J67" s="14"/>
      <c r="K67" s="80"/>
      <c r="L67" s="81"/>
      <c r="M67" s="82"/>
      <c r="N67" s="83"/>
      <c r="O67" s="84"/>
      <c r="P67" s="2"/>
      <c r="Q67" s="1"/>
      <c r="R67" s="9"/>
      <c r="Z67" s="6"/>
      <c r="AA67" s="6"/>
      <c r="AB67" s="6"/>
      <c r="AC67" s="6"/>
      <c r="AD67" s="6"/>
      <c r="AE67" s="6"/>
      <c r="AF67" s="6"/>
      <c r="AG67" s="6"/>
      <c r="AH67" s="6"/>
    </row>
    <row r="68" spans="1:34" s="6" customFormat="1" ht="14.25" customHeight="1">
      <c r="A68" s="26"/>
      <c r="B68" s="20"/>
      <c r="C68" s="20"/>
      <c r="D68" s="20"/>
      <c r="E68" s="29"/>
      <c r="F68" s="27" t="s">
        <v>564</v>
      </c>
      <c r="G68" s="38"/>
      <c r="H68" s="39"/>
      <c r="I68" s="79"/>
      <c r="J68" s="14"/>
      <c r="K68" s="80"/>
      <c r="L68" s="81"/>
      <c r="M68" s="82"/>
      <c r="N68" s="83"/>
      <c r="O68" s="84"/>
      <c r="P68" s="2"/>
      <c r="Q68" s="1"/>
      <c r="R68" s="9"/>
      <c r="S68" s="3"/>
      <c r="Y68" s="3"/>
      <c r="Z68" s="3"/>
    </row>
    <row r="69" spans="1:34" s="6" customFormat="1" ht="14.25" customHeight="1">
      <c r="A69" s="20"/>
      <c r="B69" s="20"/>
      <c r="C69" s="20"/>
      <c r="D69" s="20"/>
      <c r="E69" s="29"/>
      <c r="F69" s="14"/>
      <c r="G69" s="14"/>
      <c r="H69" s="28"/>
      <c r="I69" s="33"/>
      <c r="J69" s="68"/>
      <c r="K69" s="65"/>
      <c r="L69" s="66"/>
      <c r="M69" s="14"/>
      <c r="N69" s="69"/>
      <c r="O69" s="54"/>
      <c r="P69" s="5"/>
      <c r="Q69" s="1"/>
      <c r="R69" s="9"/>
      <c r="S69" s="3"/>
      <c r="Y69" s="3"/>
      <c r="Z69" s="3"/>
    </row>
    <row r="70" spans="1:34" s="6" customFormat="1" ht="13.8">
      <c r="A70" s="40" t="s">
        <v>571</v>
      </c>
      <c r="B70" s="40"/>
      <c r="C70" s="40"/>
      <c r="D70" s="40"/>
      <c r="E70" s="29"/>
      <c r="F70" s="14"/>
      <c r="G70" s="9"/>
      <c r="H70" s="14"/>
      <c r="I70" s="9"/>
      <c r="J70" s="85"/>
      <c r="K70" s="9"/>
      <c r="L70" s="9"/>
      <c r="M70" s="9"/>
      <c r="N70" s="9"/>
      <c r="O70" s="86"/>
      <c r="P70"/>
      <c r="Q70" s="1"/>
      <c r="R70" s="9"/>
      <c r="S70" s="3"/>
      <c r="Y70" s="3"/>
      <c r="Z70" s="3"/>
    </row>
    <row r="71" spans="1:34" s="6" customFormat="1" ht="39.6">
      <c r="A71" s="18" t="s">
        <v>16</v>
      </c>
      <c r="B71" s="18" t="s">
        <v>534</v>
      </c>
      <c r="C71" s="18"/>
      <c r="D71" s="19" t="s">
        <v>545</v>
      </c>
      <c r="E71" s="18" t="s">
        <v>546</v>
      </c>
      <c r="F71" s="18" t="s">
        <v>547</v>
      </c>
      <c r="G71" s="18" t="s">
        <v>566</v>
      </c>
      <c r="H71" s="18" t="s">
        <v>549</v>
      </c>
      <c r="I71" s="18" t="s">
        <v>550</v>
      </c>
      <c r="J71" s="17" t="s">
        <v>551</v>
      </c>
      <c r="K71" s="74" t="s">
        <v>572</v>
      </c>
      <c r="L71" s="60" t="s">
        <v>818</v>
      </c>
      <c r="M71" s="74" t="s">
        <v>568</v>
      </c>
      <c r="N71" s="18" t="s">
        <v>569</v>
      </c>
      <c r="O71" s="17" t="s">
        <v>554</v>
      </c>
      <c r="P71" s="87" t="s">
        <v>555</v>
      </c>
      <c r="Q71" s="1"/>
      <c r="R71" s="14"/>
      <c r="S71" s="3"/>
      <c r="Y71" s="3"/>
      <c r="Z71" s="3"/>
    </row>
    <row r="72" spans="1:34" s="350" customFormat="1" ht="13.95" customHeight="1">
      <c r="A72" s="476">
        <v>1</v>
      </c>
      <c r="B72" s="442">
        <v>44321</v>
      </c>
      <c r="C72" s="456"/>
      <c r="D72" s="424" t="s">
        <v>874</v>
      </c>
      <c r="E72" s="457" t="s">
        <v>557</v>
      </c>
      <c r="F72" s="422">
        <v>893</v>
      </c>
      <c r="G72" s="422">
        <v>871</v>
      </c>
      <c r="H72" s="422">
        <v>908.5</v>
      </c>
      <c r="I72" s="423">
        <v>730</v>
      </c>
      <c r="J72" s="423" t="s">
        <v>880</v>
      </c>
      <c r="K72" s="458">
        <f t="shared" ref="K72" si="57">H72-F72</f>
        <v>15.5</v>
      </c>
      <c r="L72" s="475">
        <f t="shared" ref="L72:L77" si="58">(H72*N72)*0.07%</f>
        <v>413.36750000000006</v>
      </c>
      <c r="M72" s="459">
        <f t="shared" ref="M72" si="59">(K72*N72)-L72</f>
        <v>9661.6324999999997</v>
      </c>
      <c r="N72" s="423">
        <v>650</v>
      </c>
      <c r="O72" s="460" t="s">
        <v>556</v>
      </c>
      <c r="P72" s="474">
        <v>44322</v>
      </c>
      <c r="Q72" s="344"/>
      <c r="R72" s="314" t="s">
        <v>792</v>
      </c>
      <c r="S72" s="37"/>
      <c r="Y72" s="37"/>
      <c r="Z72" s="37"/>
    </row>
    <row r="73" spans="1:34" s="350" customFormat="1" ht="13.95" customHeight="1">
      <c r="A73" s="476">
        <v>2</v>
      </c>
      <c r="B73" s="442">
        <v>44322</v>
      </c>
      <c r="C73" s="456"/>
      <c r="D73" s="424" t="s">
        <v>876</v>
      </c>
      <c r="E73" s="457" t="s">
        <v>557</v>
      </c>
      <c r="F73" s="422">
        <v>683</v>
      </c>
      <c r="G73" s="422">
        <v>674</v>
      </c>
      <c r="H73" s="422">
        <v>692.5</v>
      </c>
      <c r="I73" s="423">
        <v>705</v>
      </c>
      <c r="J73" s="423" t="s">
        <v>881</v>
      </c>
      <c r="K73" s="458">
        <f t="shared" ref="K73:K74" si="60">H73-F73</f>
        <v>9.5</v>
      </c>
      <c r="L73" s="475">
        <f t="shared" si="58"/>
        <v>678.65000000000009</v>
      </c>
      <c r="M73" s="459">
        <f t="shared" ref="M73:M74" si="61">(K73*N73)-L73</f>
        <v>12621.35</v>
      </c>
      <c r="N73" s="423">
        <v>1400</v>
      </c>
      <c r="O73" s="460" t="s">
        <v>556</v>
      </c>
      <c r="P73" s="461">
        <v>44322</v>
      </c>
      <c r="Q73" s="344"/>
      <c r="R73" s="314" t="s">
        <v>559</v>
      </c>
      <c r="S73" s="37"/>
      <c r="Y73" s="37"/>
      <c r="Z73" s="37"/>
    </row>
    <row r="74" spans="1:34" s="350" customFormat="1" ht="13.95" customHeight="1">
      <c r="A74" s="476">
        <v>3</v>
      </c>
      <c r="B74" s="442">
        <v>44322</v>
      </c>
      <c r="C74" s="456"/>
      <c r="D74" s="424" t="s">
        <v>874</v>
      </c>
      <c r="E74" s="457" t="s">
        <v>557</v>
      </c>
      <c r="F74" s="422">
        <v>895</v>
      </c>
      <c r="G74" s="422">
        <v>874</v>
      </c>
      <c r="H74" s="422">
        <v>906</v>
      </c>
      <c r="I74" s="423">
        <v>935</v>
      </c>
      <c r="J74" s="423" t="s">
        <v>898</v>
      </c>
      <c r="K74" s="458">
        <f t="shared" si="60"/>
        <v>11</v>
      </c>
      <c r="L74" s="475">
        <f t="shared" si="58"/>
        <v>412.23000000000008</v>
      </c>
      <c r="M74" s="459">
        <f t="shared" si="61"/>
        <v>6737.7699999999995</v>
      </c>
      <c r="N74" s="423">
        <v>650</v>
      </c>
      <c r="O74" s="460" t="s">
        <v>556</v>
      </c>
      <c r="P74" s="474">
        <v>44326</v>
      </c>
      <c r="Q74" s="344"/>
      <c r="R74" s="314" t="s">
        <v>559</v>
      </c>
      <c r="S74" s="37"/>
      <c r="Y74" s="37"/>
      <c r="Z74" s="37"/>
    </row>
    <row r="75" spans="1:34" s="350" customFormat="1" ht="13.95" customHeight="1">
      <c r="A75" s="476">
        <v>4</v>
      </c>
      <c r="B75" s="442">
        <v>44328</v>
      </c>
      <c r="C75" s="456"/>
      <c r="D75" s="424" t="s">
        <v>874</v>
      </c>
      <c r="E75" s="457" t="s">
        <v>557</v>
      </c>
      <c r="F75" s="422">
        <v>895</v>
      </c>
      <c r="G75" s="422">
        <v>874</v>
      </c>
      <c r="H75" s="422">
        <v>908.5</v>
      </c>
      <c r="I75" s="423">
        <v>935</v>
      </c>
      <c r="J75" s="423" t="s">
        <v>912</v>
      </c>
      <c r="K75" s="458">
        <f t="shared" ref="K75:K77" si="62">H75-F75</f>
        <v>13.5</v>
      </c>
      <c r="L75" s="475">
        <f t="shared" si="58"/>
        <v>413.36750000000006</v>
      </c>
      <c r="M75" s="459">
        <f t="shared" ref="M75:M76" si="63">(K75*N75)-L75</f>
        <v>8361.6324999999997</v>
      </c>
      <c r="N75" s="423">
        <v>650</v>
      </c>
      <c r="O75" s="460" t="s">
        <v>556</v>
      </c>
      <c r="P75" s="461">
        <v>44328</v>
      </c>
      <c r="Q75" s="344"/>
      <c r="R75" s="314" t="s">
        <v>792</v>
      </c>
      <c r="S75" s="37"/>
      <c r="Y75" s="37"/>
      <c r="Z75" s="37"/>
    </row>
    <row r="76" spans="1:34" s="350" customFormat="1" ht="13.95" customHeight="1">
      <c r="A76" s="518">
        <v>5</v>
      </c>
      <c r="B76" s="478">
        <v>44330</v>
      </c>
      <c r="C76" s="510"/>
      <c r="D76" s="511" t="s">
        <v>928</v>
      </c>
      <c r="E76" s="512" t="s">
        <v>557</v>
      </c>
      <c r="F76" s="481">
        <v>826</v>
      </c>
      <c r="G76" s="481">
        <v>805</v>
      </c>
      <c r="H76" s="481">
        <v>805</v>
      </c>
      <c r="I76" s="483" t="s">
        <v>929</v>
      </c>
      <c r="J76" s="483" t="s">
        <v>938</v>
      </c>
      <c r="K76" s="513">
        <f t="shared" si="62"/>
        <v>-21</v>
      </c>
      <c r="L76" s="519">
        <f t="shared" si="58"/>
        <v>338.1</v>
      </c>
      <c r="M76" s="514">
        <f t="shared" si="63"/>
        <v>-12938.1</v>
      </c>
      <c r="N76" s="483">
        <v>600</v>
      </c>
      <c r="O76" s="515" t="s">
        <v>620</v>
      </c>
      <c r="P76" s="486">
        <v>44333</v>
      </c>
      <c r="Q76" s="344"/>
      <c r="R76" s="314" t="s">
        <v>792</v>
      </c>
      <c r="S76" s="37"/>
      <c r="Y76" s="37"/>
      <c r="Z76" s="37"/>
    </row>
    <row r="77" spans="1:34" s="350" customFormat="1" ht="13.95" customHeight="1">
      <c r="A77" s="570">
        <v>6</v>
      </c>
      <c r="B77" s="572">
        <v>44335</v>
      </c>
      <c r="C77" s="456"/>
      <c r="D77" s="424" t="s">
        <v>959</v>
      </c>
      <c r="E77" s="457" t="s">
        <v>557</v>
      </c>
      <c r="F77" s="422">
        <v>209</v>
      </c>
      <c r="G77" s="569">
        <v>204</v>
      </c>
      <c r="H77" s="422">
        <v>212.1</v>
      </c>
      <c r="I77" s="569">
        <v>217</v>
      </c>
      <c r="J77" s="569" t="s">
        <v>987</v>
      </c>
      <c r="K77" s="423">
        <f t="shared" si="62"/>
        <v>3.0999999999999943</v>
      </c>
      <c r="L77" s="475">
        <f t="shared" si="58"/>
        <v>475.10400000000004</v>
      </c>
      <c r="M77" s="569">
        <f>(3.15*N77)-575</f>
        <v>9505</v>
      </c>
      <c r="N77" s="569">
        <v>3200</v>
      </c>
      <c r="O77" s="569" t="s">
        <v>556</v>
      </c>
      <c r="P77" s="567">
        <v>44340</v>
      </c>
      <c r="Q77" s="344"/>
      <c r="R77" s="314" t="s">
        <v>559</v>
      </c>
      <c r="S77" s="37"/>
      <c r="Y77" s="37"/>
      <c r="Z77" s="37"/>
    </row>
    <row r="78" spans="1:34" s="350" customFormat="1" ht="13.95" customHeight="1">
      <c r="A78" s="571"/>
      <c r="B78" s="573"/>
      <c r="C78" s="456"/>
      <c r="D78" s="424" t="s">
        <v>960</v>
      </c>
      <c r="E78" s="457" t="s">
        <v>557</v>
      </c>
      <c r="F78" s="422">
        <v>1.5</v>
      </c>
      <c r="G78" s="568"/>
      <c r="H78" s="422">
        <v>1.45</v>
      </c>
      <c r="I78" s="568"/>
      <c r="J78" s="568"/>
      <c r="K78" s="423">
        <f>F78-H78</f>
        <v>5.0000000000000044E-2</v>
      </c>
      <c r="L78" s="453">
        <v>100</v>
      </c>
      <c r="M78" s="568"/>
      <c r="N78" s="568"/>
      <c r="O78" s="568"/>
      <c r="P78" s="568"/>
      <c r="Q78" s="344"/>
      <c r="R78" s="314" t="s">
        <v>559</v>
      </c>
      <c r="S78" s="37"/>
      <c r="Y78" s="37"/>
      <c r="Z78" s="37"/>
    </row>
    <row r="79" spans="1:34" s="350" customFormat="1" ht="13.95" customHeight="1">
      <c r="A79" s="530">
        <v>7</v>
      </c>
      <c r="B79" s="531">
        <v>44343</v>
      </c>
      <c r="C79" s="456"/>
      <c r="D79" s="424" t="s">
        <v>1020</v>
      </c>
      <c r="E79" s="457" t="s">
        <v>557</v>
      </c>
      <c r="F79" s="422">
        <v>1730</v>
      </c>
      <c r="G79" s="528">
        <v>1690</v>
      </c>
      <c r="H79" s="422">
        <v>1761</v>
      </c>
      <c r="I79" s="528">
        <v>1800</v>
      </c>
      <c r="J79" s="423" t="s">
        <v>1014</v>
      </c>
      <c r="K79" s="529">
        <f t="shared" ref="K79" si="64">H79-F79</f>
        <v>31</v>
      </c>
      <c r="L79" s="475">
        <f t="shared" ref="L79" si="65">(H79*N79)*0.07%</f>
        <v>338.99250000000006</v>
      </c>
      <c r="M79" s="459">
        <f t="shared" ref="M79" si="66">(K79*N79)-L79</f>
        <v>8186.0074999999997</v>
      </c>
      <c r="N79" s="423">
        <v>275</v>
      </c>
      <c r="O79" s="460" t="s">
        <v>556</v>
      </c>
      <c r="P79" s="461">
        <v>44343</v>
      </c>
      <c r="Q79" s="344"/>
      <c r="R79" s="314" t="s">
        <v>792</v>
      </c>
      <c r="S79" s="37"/>
      <c r="Y79" s="37"/>
      <c r="Z79" s="37"/>
    </row>
    <row r="80" spans="1:34" s="350" customFormat="1" ht="13.95" customHeight="1">
      <c r="A80" s="399">
        <v>8</v>
      </c>
      <c r="B80" s="397">
        <v>44343</v>
      </c>
      <c r="C80" s="398"/>
      <c r="D80" s="391" t="s">
        <v>1011</v>
      </c>
      <c r="E80" s="392" t="s">
        <v>557</v>
      </c>
      <c r="F80" s="368" t="s">
        <v>1012</v>
      </c>
      <c r="G80" s="368">
        <v>2385</v>
      </c>
      <c r="H80" s="368"/>
      <c r="I80" s="533" t="s">
        <v>1013</v>
      </c>
      <c r="J80" s="533" t="s">
        <v>558</v>
      </c>
      <c r="K80" s="334"/>
      <c r="L80" s="383"/>
      <c r="M80" s="533"/>
      <c r="N80" s="533"/>
      <c r="O80" s="533"/>
      <c r="P80" s="533"/>
      <c r="Q80" s="344"/>
      <c r="R80" s="314" t="s">
        <v>559</v>
      </c>
      <c r="S80" s="37"/>
      <c r="Y80" s="37"/>
      <c r="Z80" s="37"/>
    </row>
    <row r="81" spans="1:34" s="350" customFormat="1" ht="13.95" customHeight="1">
      <c r="A81" s="537">
        <v>9</v>
      </c>
      <c r="B81" s="442">
        <v>44343</v>
      </c>
      <c r="C81" s="456"/>
      <c r="D81" s="424" t="s">
        <v>1015</v>
      </c>
      <c r="E81" s="457" t="s">
        <v>557</v>
      </c>
      <c r="F81" s="422">
        <v>420.5</v>
      </c>
      <c r="G81" s="535">
        <v>412</v>
      </c>
      <c r="H81" s="422">
        <v>430.5</v>
      </c>
      <c r="I81" s="535">
        <v>440</v>
      </c>
      <c r="J81" s="423" t="s">
        <v>978</v>
      </c>
      <c r="K81" s="536">
        <f t="shared" ref="K81" si="67">H81-F81</f>
        <v>10</v>
      </c>
      <c r="L81" s="475">
        <f t="shared" ref="L81" si="68">(H81*N81)*0.07%</f>
        <v>452.02500000000009</v>
      </c>
      <c r="M81" s="459">
        <f t="shared" ref="M81" si="69">(K81*N81)-L81</f>
        <v>14547.975</v>
      </c>
      <c r="N81" s="423">
        <v>1500</v>
      </c>
      <c r="O81" s="460" t="s">
        <v>556</v>
      </c>
      <c r="P81" s="474">
        <v>44344</v>
      </c>
      <c r="Q81" s="344"/>
      <c r="R81" s="314" t="s">
        <v>559</v>
      </c>
      <c r="S81" s="37"/>
      <c r="Y81" s="37"/>
      <c r="Z81" s="37"/>
    </row>
    <row r="82" spans="1:34" s="350" customFormat="1" ht="13.95" customHeight="1">
      <c r="A82" s="532">
        <v>10</v>
      </c>
      <c r="B82" s="544">
        <v>44344</v>
      </c>
      <c r="C82" s="398"/>
      <c r="D82" s="391" t="s">
        <v>1047</v>
      </c>
      <c r="E82" s="392" t="s">
        <v>557</v>
      </c>
      <c r="F82" s="368" t="s">
        <v>1048</v>
      </c>
      <c r="G82" s="533">
        <v>15360</v>
      </c>
      <c r="H82" s="368"/>
      <c r="I82" s="533">
        <v>15650</v>
      </c>
      <c r="J82" s="533" t="s">
        <v>558</v>
      </c>
      <c r="K82" s="334"/>
      <c r="L82" s="383"/>
      <c r="M82" s="533"/>
      <c r="N82" s="533"/>
      <c r="O82" s="533"/>
      <c r="P82" s="533"/>
      <c r="Q82" s="344"/>
      <c r="R82" s="314" t="s">
        <v>559</v>
      </c>
      <c r="S82" s="37"/>
      <c r="Y82" s="37"/>
      <c r="Z82" s="37"/>
    </row>
    <row r="83" spans="1:34" s="350" customFormat="1" ht="13.95" customHeight="1">
      <c r="A83" s="537">
        <v>11</v>
      </c>
      <c r="B83" s="442">
        <v>44344</v>
      </c>
      <c r="C83" s="456"/>
      <c r="D83" s="424" t="s">
        <v>1049</v>
      </c>
      <c r="E83" s="457" t="s">
        <v>557</v>
      </c>
      <c r="F83" s="422">
        <v>845</v>
      </c>
      <c r="G83" s="535">
        <v>832</v>
      </c>
      <c r="H83" s="422">
        <v>853</v>
      </c>
      <c r="I83" s="535">
        <v>875</v>
      </c>
      <c r="J83" s="423" t="s">
        <v>866</v>
      </c>
      <c r="K83" s="536">
        <f t="shared" ref="K83" si="70">H83-F83</f>
        <v>8</v>
      </c>
      <c r="L83" s="475">
        <f t="shared" ref="L83" si="71">(H83*N83)*0.07%</f>
        <v>597.10000000000014</v>
      </c>
      <c r="M83" s="459">
        <f t="shared" ref="M83" si="72">(K83*N83)-L83</f>
        <v>7402.9</v>
      </c>
      <c r="N83" s="423">
        <v>1000</v>
      </c>
      <c r="O83" s="460" t="s">
        <v>556</v>
      </c>
      <c r="P83" s="461">
        <v>44344</v>
      </c>
      <c r="Q83" s="344"/>
      <c r="R83" s="314" t="s">
        <v>792</v>
      </c>
      <c r="S83" s="37"/>
      <c r="Y83" s="37"/>
      <c r="Z83" s="37"/>
    </row>
    <row r="84" spans="1:34" s="350" customFormat="1" ht="13.95" customHeight="1">
      <c r="A84" s="532"/>
      <c r="B84" s="397"/>
      <c r="C84" s="398"/>
      <c r="D84" s="391"/>
      <c r="E84" s="392"/>
      <c r="F84" s="368"/>
      <c r="G84" s="533"/>
      <c r="H84" s="368"/>
      <c r="I84" s="533"/>
      <c r="J84" s="533"/>
      <c r="K84" s="334"/>
      <c r="L84" s="383"/>
      <c r="M84" s="533"/>
      <c r="N84" s="533"/>
      <c r="O84" s="533"/>
      <c r="P84" s="533"/>
      <c r="Q84" s="344"/>
      <c r="R84" s="314"/>
      <c r="S84" s="37"/>
      <c r="Y84" s="37"/>
      <c r="Z84" s="37"/>
    </row>
    <row r="85" spans="1:34" s="350" customFormat="1" ht="13.95" customHeight="1">
      <c r="A85" s="534"/>
      <c r="B85" s="534"/>
      <c r="C85" s="534"/>
      <c r="D85" s="534"/>
      <c r="E85" s="534"/>
      <c r="F85" s="534"/>
      <c r="G85" s="534"/>
      <c r="H85" s="368"/>
      <c r="I85" s="334"/>
      <c r="J85" s="334"/>
      <c r="K85" s="334"/>
      <c r="L85" s="334"/>
      <c r="M85" s="334"/>
      <c r="N85" s="334"/>
      <c r="O85" s="334"/>
      <c r="P85" s="334"/>
      <c r="Q85" s="344"/>
      <c r="R85" s="314"/>
      <c r="S85" s="37"/>
      <c r="Y85" s="37"/>
      <c r="Z85" s="37"/>
    </row>
    <row r="86" spans="1:34" s="350" customFormat="1" ht="13.95" customHeight="1">
      <c r="A86" s="409"/>
      <c r="B86" s="403"/>
      <c r="C86" s="410"/>
      <c r="D86" s="411"/>
      <c r="E86" s="335"/>
      <c r="F86" s="378"/>
      <c r="G86" s="378"/>
      <c r="H86" s="378"/>
      <c r="I86" s="376"/>
      <c r="J86" s="376"/>
      <c r="K86" s="376"/>
      <c r="L86" s="376"/>
      <c r="M86" s="376"/>
      <c r="N86" s="376"/>
      <c r="O86" s="376"/>
      <c r="P86" s="376"/>
      <c r="Q86" s="344"/>
      <c r="R86" s="314"/>
      <c r="S86" s="37"/>
      <c r="Y86" s="37"/>
      <c r="Z86" s="37"/>
    </row>
    <row r="87" spans="1:34" s="3" customFormat="1">
      <c r="A87" s="41"/>
      <c r="B87" s="42"/>
      <c r="C87" s="43"/>
      <c r="D87" s="44"/>
      <c r="E87" s="45"/>
      <c r="F87" s="46"/>
      <c r="G87" s="46"/>
      <c r="H87" s="46"/>
      <c r="I87" s="46"/>
      <c r="J87" s="14"/>
      <c r="K87" s="88"/>
      <c r="L87" s="88"/>
      <c r="M87" s="14"/>
      <c r="N87" s="13"/>
      <c r="O87" s="89"/>
      <c r="P87" s="2"/>
      <c r="Q87" s="1"/>
      <c r="R87" s="14"/>
      <c r="Z87" s="6"/>
      <c r="AA87" s="6"/>
      <c r="AB87" s="6"/>
      <c r="AC87" s="6"/>
      <c r="AD87" s="6"/>
      <c r="AE87" s="6"/>
      <c r="AF87" s="6"/>
      <c r="AG87" s="6"/>
      <c r="AH87" s="6"/>
    </row>
    <row r="88" spans="1:34" s="3" customFormat="1" ht="13.8">
      <c r="A88" s="47" t="s">
        <v>573</v>
      </c>
      <c r="B88" s="47"/>
      <c r="C88" s="47"/>
      <c r="D88" s="47"/>
      <c r="E88" s="48"/>
      <c r="F88" s="46"/>
      <c r="G88" s="46"/>
      <c r="H88" s="46"/>
      <c r="I88" s="46"/>
      <c r="J88" s="50"/>
      <c r="K88" s="9"/>
      <c r="L88" s="9"/>
      <c r="M88" s="9"/>
      <c r="N88" s="8"/>
      <c r="O88" s="50"/>
      <c r="P88" s="2"/>
      <c r="Q88" s="1"/>
      <c r="R88" s="14"/>
      <c r="Z88" s="6"/>
      <c r="AA88" s="6"/>
      <c r="AB88" s="6"/>
      <c r="AC88" s="6"/>
      <c r="AD88" s="6"/>
      <c r="AE88" s="6"/>
      <c r="AF88" s="6"/>
      <c r="AG88" s="6"/>
      <c r="AH88" s="6"/>
    </row>
    <row r="89" spans="1:34" s="3" customFormat="1" ht="39.6">
      <c r="A89" s="18" t="s">
        <v>16</v>
      </c>
      <c r="B89" s="18" t="s">
        <v>534</v>
      </c>
      <c r="C89" s="18"/>
      <c r="D89" s="19" t="s">
        <v>545</v>
      </c>
      <c r="E89" s="18" t="s">
        <v>546</v>
      </c>
      <c r="F89" s="18" t="s">
        <v>547</v>
      </c>
      <c r="G89" s="49" t="s">
        <v>566</v>
      </c>
      <c r="H89" s="18" t="s">
        <v>549</v>
      </c>
      <c r="I89" s="18" t="s">
        <v>550</v>
      </c>
      <c r="J89" s="17" t="s">
        <v>551</v>
      </c>
      <c r="K89" s="17" t="s">
        <v>574</v>
      </c>
      <c r="L89" s="60" t="s">
        <v>818</v>
      </c>
      <c r="M89" s="74" t="s">
        <v>568</v>
      </c>
      <c r="N89" s="18" t="s">
        <v>569</v>
      </c>
      <c r="O89" s="18" t="s">
        <v>554</v>
      </c>
      <c r="P89" s="19" t="s">
        <v>555</v>
      </c>
      <c r="Q89" s="1"/>
      <c r="R89" s="14"/>
      <c r="Z89" s="6"/>
      <c r="AA89" s="6"/>
      <c r="AB89" s="6"/>
      <c r="AC89" s="6"/>
      <c r="AD89" s="6"/>
      <c r="AE89" s="6"/>
      <c r="AF89" s="6"/>
      <c r="AG89" s="6"/>
      <c r="AH89" s="6"/>
    </row>
    <row r="90" spans="1:34" s="37" customFormat="1" ht="13.8">
      <c r="A90" s="462">
        <v>1</v>
      </c>
      <c r="B90" s="442">
        <v>44319</v>
      </c>
      <c r="C90" s="456"/>
      <c r="D90" s="424" t="s">
        <v>857</v>
      </c>
      <c r="E90" s="457" t="s">
        <v>557</v>
      </c>
      <c r="F90" s="422">
        <v>12</v>
      </c>
      <c r="G90" s="422">
        <v>8</v>
      </c>
      <c r="H90" s="422">
        <v>13.25</v>
      </c>
      <c r="I90" s="423">
        <v>20</v>
      </c>
      <c r="J90" s="423" t="s">
        <v>858</v>
      </c>
      <c r="K90" s="458">
        <f t="shared" ref="K90:K95" si="73">H90-F90</f>
        <v>1.25</v>
      </c>
      <c r="L90" s="423">
        <v>100</v>
      </c>
      <c r="M90" s="459">
        <f t="shared" ref="M90:M95" si="74">(K90*N90)-L90</f>
        <v>1618.75</v>
      </c>
      <c r="N90" s="423">
        <v>1375</v>
      </c>
      <c r="O90" s="460" t="s">
        <v>556</v>
      </c>
      <c r="P90" s="461">
        <v>44319</v>
      </c>
      <c r="Q90" s="344"/>
      <c r="R90" s="314" t="s">
        <v>559</v>
      </c>
      <c r="Z90" s="350"/>
      <c r="AA90" s="350"/>
      <c r="AB90" s="350"/>
      <c r="AC90" s="350"/>
      <c r="AD90" s="350"/>
      <c r="AE90" s="350"/>
      <c r="AF90" s="350"/>
      <c r="AG90" s="350"/>
      <c r="AH90" s="350"/>
    </row>
    <row r="91" spans="1:34" s="37" customFormat="1" ht="13.8">
      <c r="A91" s="462">
        <v>2</v>
      </c>
      <c r="B91" s="442">
        <v>44320</v>
      </c>
      <c r="C91" s="456"/>
      <c r="D91" s="424" t="s">
        <v>863</v>
      </c>
      <c r="E91" s="457" t="s">
        <v>557</v>
      </c>
      <c r="F91" s="422">
        <v>37</v>
      </c>
      <c r="G91" s="422">
        <v>19</v>
      </c>
      <c r="H91" s="422">
        <v>45</v>
      </c>
      <c r="I91" s="423" t="s">
        <v>864</v>
      </c>
      <c r="J91" s="423" t="s">
        <v>866</v>
      </c>
      <c r="K91" s="458">
        <f t="shared" si="73"/>
        <v>8</v>
      </c>
      <c r="L91" s="423">
        <v>100</v>
      </c>
      <c r="M91" s="459">
        <f t="shared" si="74"/>
        <v>2300</v>
      </c>
      <c r="N91" s="423">
        <v>300</v>
      </c>
      <c r="O91" s="460" t="s">
        <v>556</v>
      </c>
      <c r="P91" s="461">
        <v>44320</v>
      </c>
      <c r="Q91" s="344"/>
      <c r="R91" s="314" t="s">
        <v>559</v>
      </c>
      <c r="Z91" s="350"/>
      <c r="AA91" s="350"/>
      <c r="AB91" s="350"/>
      <c r="AC91" s="350"/>
      <c r="AD91" s="350"/>
      <c r="AE91" s="350"/>
      <c r="AF91" s="350"/>
      <c r="AG91" s="350"/>
      <c r="AH91" s="350"/>
    </row>
    <row r="92" spans="1:34" s="37" customFormat="1" ht="13.8">
      <c r="A92" s="462">
        <v>3</v>
      </c>
      <c r="B92" s="442">
        <v>44320</v>
      </c>
      <c r="C92" s="456"/>
      <c r="D92" s="424" t="s">
        <v>865</v>
      </c>
      <c r="E92" s="457" t="s">
        <v>557</v>
      </c>
      <c r="F92" s="422">
        <v>36</v>
      </c>
      <c r="G92" s="422">
        <v>19</v>
      </c>
      <c r="H92" s="422">
        <v>40.5</v>
      </c>
      <c r="I92" s="423" t="s">
        <v>864</v>
      </c>
      <c r="J92" s="423" t="s">
        <v>867</v>
      </c>
      <c r="K92" s="458">
        <f t="shared" si="73"/>
        <v>4.5</v>
      </c>
      <c r="L92" s="423">
        <v>100</v>
      </c>
      <c r="M92" s="459">
        <f t="shared" si="74"/>
        <v>1250</v>
      </c>
      <c r="N92" s="423">
        <v>300</v>
      </c>
      <c r="O92" s="460" t="s">
        <v>556</v>
      </c>
      <c r="P92" s="461">
        <v>44320</v>
      </c>
      <c r="Q92" s="344"/>
      <c r="R92" s="314" t="s">
        <v>559</v>
      </c>
      <c r="Z92" s="350"/>
      <c r="AA92" s="350"/>
      <c r="AB92" s="350"/>
      <c r="AC92" s="350"/>
      <c r="AD92" s="350"/>
      <c r="AE92" s="350"/>
      <c r="AF92" s="350"/>
      <c r="AG92" s="350"/>
      <c r="AH92" s="350"/>
    </row>
    <row r="93" spans="1:34" s="37" customFormat="1" ht="13.8">
      <c r="A93" s="462">
        <v>4</v>
      </c>
      <c r="B93" s="442">
        <v>44320</v>
      </c>
      <c r="C93" s="456"/>
      <c r="D93" s="424" t="s">
        <v>868</v>
      </c>
      <c r="E93" s="457" t="s">
        <v>557</v>
      </c>
      <c r="F93" s="422">
        <v>57.5</v>
      </c>
      <c r="G93" s="422">
        <v>19</v>
      </c>
      <c r="H93" s="422">
        <v>74</v>
      </c>
      <c r="I93" s="423">
        <v>120</v>
      </c>
      <c r="J93" s="423" t="s">
        <v>869</v>
      </c>
      <c r="K93" s="458">
        <f t="shared" si="73"/>
        <v>16.5</v>
      </c>
      <c r="L93" s="423">
        <v>100</v>
      </c>
      <c r="M93" s="459">
        <f t="shared" si="74"/>
        <v>1137.5</v>
      </c>
      <c r="N93" s="423">
        <v>75</v>
      </c>
      <c r="O93" s="460" t="s">
        <v>556</v>
      </c>
      <c r="P93" s="461">
        <v>44320</v>
      </c>
      <c r="Q93" s="344"/>
      <c r="R93" s="314" t="s">
        <v>792</v>
      </c>
      <c r="Z93" s="350"/>
      <c r="AA93" s="350"/>
      <c r="AB93" s="350"/>
      <c r="AC93" s="350"/>
      <c r="AD93" s="350"/>
      <c r="AE93" s="350"/>
      <c r="AF93" s="350"/>
      <c r="AG93" s="350"/>
      <c r="AH93" s="350"/>
    </row>
    <row r="94" spans="1:34" s="37" customFormat="1" ht="13.8">
      <c r="A94" s="462">
        <v>5</v>
      </c>
      <c r="B94" s="442">
        <v>44321</v>
      </c>
      <c r="C94" s="456"/>
      <c r="D94" s="424" t="s">
        <v>872</v>
      </c>
      <c r="E94" s="457" t="s">
        <v>557</v>
      </c>
      <c r="F94" s="422">
        <v>41</v>
      </c>
      <c r="G94" s="422">
        <v>25</v>
      </c>
      <c r="H94" s="422">
        <v>47.5</v>
      </c>
      <c r="I94" s="423" t="s">
        <v>864</v>
      </c>
      <c r="J94" s="423" t="s">
        <v>873</v>
      </c>
      <c r="K94" s="458">
        <f t="shared" si="73"/>
        <v>6.5</v>
      </c>
      <c r="L94" s="423">
        <v>100</v>
      </c>
      <c r="M94" s="459">
        <f t="shared" si="74"/>
        <v>1850</v>
      </c>
      <c r="N94" s="423">
        <v>300</v>
      </c>
      <c r="O94" s="460" t="s">
        <v>556</v>
      </c>
      <c r="P94" s="461">
        <v>44321</v>
      </c>
      <c r="Q94" s="344"/>
      <c r="R94" s="314" t="s">
        <v>559</v>
      </c>
      <c r="Z94" s="350"/>
      <c r="AA94" s="350"/>
      <c r="AB94" s="350"/>
      <c r="AC94" s="350"/>
      <c r="AD94" s="350"/>
      <c r="AE94" s="350"/>
      <c r="AF94" s="350"/>
      <c r="AG94" s="350"/>
      <c r="AH94" s="350"/>
    </row>
    <row r="95" spans="1:34" s="37" customFormat="1" ht="13.8">
      <c r="A95" s="462">
        <v>6</v>
      </c>
      <c r="B95" s="442">
        <v>44321</v>
      </c>
      <c r="C95" s="456"/>
      <c r="D95" s="424" t="s">
        <v>872</v>
      </c>
      <c r="E95" s="457" t="s">
        <v>557</v>
      </c>
      <c r="F95" s="422">
        <v>39</v>
      </c>
      <c r="G95" s="422">
        <v>24</v>
      </c>
      <c r="H95" s="422">
        <v>45</v>
      </c>
      <c r="I95" s="423" t="s">
        <v>864</v>
      </c>
      <c r="J95" s="423" t="s">
        <v>892</v>
      </c>
      <c r="K95" s="458">
        <f t="shared" si="73"/>
        <v>6</v>
      </c>
      <c r="L95" s="423">
        <v>100</v>
      </c>
      <c r="M95" s="459">
        <f t="shared" si="74"/>
        <v>1700</v>
      </c>
      <c r="N95" s="423">
        <v>300</v>
      </c>
      <c r="O95" s="460" t="s">
        <v>556</v>
      </c>
      <c r="P95" s="474">
        <v>44322</v>
      </c>
      <c r="Q95" s="344"/>
      <c r="R95" s="314" t="s">
        <v>559</v>
      </c>
      <c r="Z95" s="350"/>
      <c r="AA95" s="350"/>
      <c r="AB95" s="350"/>
      <c r="AC95" s="350"/>
      <c r="AD95" s="350"/>
      <c r="AE95" s="350"/>
      <c r="AF95" s="350"/>
      <c r="AG95" s="350"/>
      <c r="AH95" s="350"/>
    </row>
    <row r="96" spans="1:34" s="37" customFormat="1" ht="13.8">
      <c r="A96" s="462">
        <v>7</v>
      </c>
      <c r="B96" s="442">
        <v>44321</v>
      </c>
      <c r="C96" s="456"/>
      <c r="D96" s="424" t="s">
        <v>865</v>
      </c>
      <c r="E96" s="457" t="s">
        <v>557</v>
      </c>
      <c r="F96" s="422">
        <v>36</v>
      </c>
      <c r="G96" s="422">
        <v>19</v>
      </c>
      <c r="H96" s="422">
        <v>39.5</v>
      </c>
      <c r="I96" s="423" t="s">
        <v>864</v>
      </c>
      <c r="J96" s="423" t="s">
        <v>883</v>
      </c>
      <c r="K96" s="458">
        <f t="shared" ref="K96" si="75">H96-F96</f>
        <v>3.5</v>
      </c>
      <c r="L96" s="423">
        <v>100</v>
      </c>
      <c r="M96" s="459">
        <f t="shared" ref="M96" si="76">(K96*N96)-L96</f>
        <v>950</v>
      </c>
      <c r="N96" s="423">
        <v>300</v>
      </c>
      <c r="O96" s="460" t="s">
        <v>556</v>
      </c>
      <c r="P96" s="474">
        <v>44326</v>
      </c>
      <c r="Q96" s="344"/>
      <c r="R96" s="314" t="s">
        <v>559</v>
      </c>
      <c r="Z96" s="350"/>
      <c r="AA96" s="350"/>
      <c r="AB96" s="350"/>
      <c r="AC96" s="350"/>
      <c r="AD96" s="350"/>
      <c r="AE96" s="350"/>
      <c r="AF96" s="350"/>
      <c r="AG96" s="350"/>
      <c r="AH96" s="350"/>
    </row>
    <row r="97" spans="1:34" s="37" customFormat="1" ht="13.8">
      <c r="A97" s="462">
        <v>8</v>
      </c>
      <c r="B97" s="442">
        <v>44322</v>
      </c>
      <c r="C97" s="456"/>
      <c r="D97" s="424" t="s">
        <v>877</v>
      </c>
      <c r="E97" s="457" t="s">
        <v>557</v>
      </c>
      <c r="F97" s="422">
        <v>35</v>
      </c>
      <c r="G97" s="422"/>
      <c r="H97" s="422">
        <v>49</v>
      </c>
      <c r="I97" s="423">
        <v>90</v>
      </c>
      <c r="J97" s="423" t="s">
        <v>878</v>
      </c>
      <c r="K97" s="458">
        <f>H97-F97</f>
        <v>14</v>
      </c>
      <c r="L97" s="423">
        <v>100</v>
      </c>
      <c r="M97" s="459">
        <f>(K97*N97)-L97</f>
        <v>950</v>
      </c>
      <c r="N97" s="423">
        <v>75</v>
      </c>
      <c r="O97" s="460" t="s">
        <v>556</v>
      </c>
      <c r="P97" s="461">
        <v>44322</v>
      </c>
      <c r="Q97" s="344"/>
      <c r="R97" s="314" t="s">
        <v>792</v>
      </c>
      <c r="Z97" s="350"/>
      <c r="AA97" s="350"/>
      <c r="AB97" s="350"/>
      <c r="AC97" s="350"/>
      <c r="AD97" s="350"/>
      <c r="AE97" s="350"/>
      <c r="AF97" s="350"/>
      <c r="AG97" s="350"/>
      <c r="AH97" s="350"/>
    </row>
    <row r="98" spans="1:34" s="37" customFormat="1" ht="13.8">
      <c r="A98" s="462">
        <v>9</v>
      </c>
      <c r="B98" s="442">
        <v>44322</v>
      </c>
      <c r="C98" s="456"/>
      <c r="D98" s="424" t="s">
        <v>879</v>
      </c>
      <c r="E98" s="457" t="s">
        <v>557</v>
      </c>
      <c r="F98" s="422">
        <v>37</v>
      </c>
      <c r="G98" s="422">
        <v>27</v>
      </c>
      <c r="H98" s="422">
        <v>41</v>
      </c>
      <c r="I98" s="423">
        <v>55</v>
      </c>
      <c r="J98" s="423" t="s">
        <v>884</v>
      </c>
      <c r="K98" s="458">
        <f t="shared" ref="K98" si="77">H98-F98</f>
        <v>4</v>
      </c>
      <c r="L98" s="423">
        <v>100</v>
      </c>
      <c r="M98" s="459">
        <f t="shared" ref="M98" si="78">(K98*N98)-L98</f>
        <v>2100</v>
      </c>
      <c r="N98" s="423">
        <v>550</v>
      </c>
      <c r="O98" s="460" t="s">
        <v>556</v>
      </c>
      <c r="P98" s="474">
        <v>44323</v>
      </c>
      <c r="Q98" s="344"/>
      <c r="R98" s="314" t="s">
        <v>792</v>
      </c>
      <c r="Z98" s="350"/>
      <c r="AA98" s="350"/>
      <c r="AB98" s="350"/>
      <c r="AC98" s="350"/>
      <c r="AD98" s="350"/>
      <c r="AE98" s="350"/>
      <c r="AF98" s="350"/>
      <c r="AG98" s="350"/>
      <c r="AH98" s="350"/>
    </row>
    <row r="99" spans="1:34" s="37" customFormat="1" ht="13.8">
      <c r="A99" s="462">
        <v>10</v>
      </c>
      <c r="B99" s="442">
        <v>44322</v>
      </c>
      <c r="C99" s="456"/>
      <c r="D99" s="424" t="s">
        <v>857</v>
      </c>
      <c r="E99" s="457" t="s">
        <v>557</v>
      </c>
      <c r="F99" s="422">
        <v>12.5</v>
      </c>
      <c r="G99" s="422">
        <v>7.5</v>
      </c>
      <c r="H99" s="422">
        <v>16</v>
      </c>
      <c r="I99" s="423">
        <v>20</v>
      </c>
      <c r="J99" s="423" t="s">
        <v>883</v>
      </c>
      <c r="K99" s="458">
        <f t="shared" ref="K99:K100" si="79">H99-F99</f>
        <v>3.5</v>
      </c>
      <c r="L99" s="423">
        <v>100</v>
      </c>
      <c r="M99" s="459">
        <f t="shared" ref="M99:M100" si="80">(K99*N99)-L99</f>
        <v>4712.5</v>
      </c>
      <c r="N99" s="423">
        <v>1375</v>
      </c>
      <c r="O99" s="460" t="s">
        <v>556</v>
      </c>
      <c r="P99" s="474">
        <v>44323</v>
      </c>
      <c r="Q99" s="344"/>
      <c r="R99" s="314" t="s">
        <v>559</v>
      </c>
      <c r="Z99" s="350"/>
      <c r="AA99" s="350"/>
      <c r="AB99" s="350"/>
      <c r="AC99" s="350"/>
      <c r="AD99" s="350"/>
      <c r="AE99" s="350"/>
      <c r="AF99" s="350"/>
      <c r="AG99" s="350"/>
      <c r="AH99" s="350"/>
    </row>
    <row r="100" spans="1:34" s="37" customFormat="1" ht="13.8">
      <c r="A100" s="462">
        <v>11</v>
      </c>
      <c r="B100" s="442">
        <v>44323</v>
      </c>
      <c r="C100" s="456"/>
      <c r="D100" s="424" t="s">
        <v>886</v>
      </c>
      <c r="E100" s="457" t="s">
        <v>557</v>
      </c>
      <c r="F100" s="422">
        <v>96</v>
      </c>
      <c r="G100" s="422">
        <v>58</v>
      </c>
      <c r="H100" s="422">
        <v>110</v>
      </c>
      <c r="I100" s="423">
        <v>170</v>
      </c>
      <c r="J100" s="423" t="s">
        <v>878</v>
      </c>
      <c r="K100" s="458">
        <f t="shared" si="79"/>
        <v>14</v>
      </c>
      <c r="L100" s="423">
        <v>100</v>
      </c>
      <c r="M100" s="459">
        <f t="shared" si="80"/>
        <v>950</v>
      </c>
      <c r="N100" s="423">
        <v>75</v>
      </c>
      <c r="O100" s="460" t="s">
        <v>556</v>
      </c>
      <c r="P100" s="461">
        <v>44323</v>
      </c>
      <c r="Q100" s="344"/>
      <c r="R100" s="314" t="s">
        <v>792</v>
      </c>
      <c r="Z100" s="350"/>
      <c r="AA100" s="350"/>
      <c r="AB100" s="350"/>
      <c r="AC100" s="350"/>
      <c r="AD100" s="350"/>
      <c r="AE100" s="350"/>
      <c r="AF100" s="350"/>
      <c r="AG100" s="350"/>
      <c r="AH100" s="350"/>
    </row>
    <row r="101" spans="1:34" s="37" customFormat="1" ht="13.8">
      <c r="A101" s="462">
        <v>12</v>
      </c>
      <c r="B101" s="442">
        <v>44323</v>
      </c>
      <c r="C101" s="456"/>
      <c r="D101" s="424" t="s">
        <v>888</v>
      </c>
      <c r="E101" s="457" t="s">
        <v>557</v>
      </c>
      <c r="F101" s="422">
        <v>12</v>
      </c>
      <c r="G101" s="422">
        <v>7</v>
      </c>
      <c r="H101" s="422">
        <v>13</v>
      </c>
      <c r="I101" s="423" t="s">
        <v>889</v>
      </c>
      <c r="J101" s="423" t="s">
        <v>891</v>
      </c>
      <c r="K101" s="458">
        <f t="shared" ref="K101" si="81">H101-F101</f>
        <v>1</v>
      </c>
      <c r="L101" s="423">
        <v>100</v>
      </c>
      <c r="M101" s="459">
        <f t="shared" ref="M101" si="82">(K101*N101)-L101</f>
        <v>1150</v>
      </c>
      <c r="N101" s="423">
        <v>1250</v>
      </c>
      <c r="O101" s="460" t="s">
        <v>556</v>
      </c>
      <c r="P101" s="461">
        <v>44323</v>
      </c>
      <c r="Q101" s="344"/>
      <c r="R101" s="314" t="s">
        <v>559</v>
      </c>
      <c r="Z101" s="350"/>
      <c r="AA101" s="350"/>
      <c r="AB101" s="350"/>
      <c r="AC101" s="350"/>
      <c r="AD101" s="350"/>
      <c r="AE101" s="350"/>
      <c r="AF101" s="350"/>
      <c r="AG101" s="350"/>
      <c r="AH101" s="350"/>
    </row>
    <row r="102" spans="1:34" s="37" customFormat="1" ht="13.8">
      <c r="A102" s="462">
        <v>13</v>
      </c>
      <c r="B102" s="442">
        <v>44326</v>
      </c>
      <c r="C102" s="456"/>
      <c r="D102" s="424" t="s">
        <v>897</v>
      </c>
      <c r="E102" s="457" t="s">
        <v>557</v>
      </c>
      <c r="F102" s="422">
        <v>69</v>
      </c>
      <c r="G102" s="422">
        <v>38</v>
      </c>
      <c r="H102" s="422">
        <v>78</v>
      </c>
      <c r="I102" s="423">
        <v>130</v>
      </c>
      <c r="J102" s="423" t="s">
        <v>799</v>
      </c>
      <c r="K102" s="458">
        <f>H102-F102</f>
        <v>9</v>
      </c>
      <c r="L102" s="423">
        <v>100</v>
      </c>
      <c r="M102" s="459">
        <f>(K102*N102)-L102</f>
        <v>575</v>
      </c>
      <c r="N102" s="423">
        <v>75</v>
      </c>
      <c r="O102" s="460" t="s">
        <v>556</v>
      </c>
      <c r="P102" s="461">
        <v>44326</v>
      </c>
      <c r="Q102" s="344"/>
      <c r="R102" s="314" t="s">
        <v>792</v>
      </c>
      <c r="Z102" s="350"/>
      <c r="AA102" s="350"/>
      <c r="AB102" s="350"/>
      <c r="AC102" s="350"/>
      <c r="AD102" s="350"/>
      <c r="AE102" s="350"/>
      <c r="AF102" s="350"/>
      <c r="AG102" s="350"/>
      <c r="AH102" s="350"/>
    </row>
    <row r="103" spans="1:34" s="37" customFormat="1" ht="13.8">
      <c r="A103" s="462">
        <v>14</v>
      </c>
      <c r="B103" s="442">
        <v>44327</v>
      </c>
      <c r="C103" s="456"/>
      <c r="D103" s="424" t="s">
        <v>857</v>
      </c>
      <c r="E103" s="457" t="s">
        <v>557</v>
      </c>
      <c r="F103" s="422">
        <v>9.75</v>
      </c>
      <c r="G103" s="422">
        <v>5.5</v>
      </c>
      <c r="H103" s="422">
        <v>11.75</v>
      </c>
      <c r="I103" s="423" t="s">
        <v>906</v>
      </c>
      <c r="J103" s="423" t="s">
        <v>907</v>
      </c>
      <c r="K103" s="458">
        <f t="shared" ref="K103" si="83">H103-F103</f>
        <v>2</v>
      </c>
      <c r="L103" s="423">
        <v>100</v>
      </c>
      <c r="M103" s="459">
        <f t="shared" ref="M103" si="84">(K103*N103)-L103</f>
        <v>2650</v>
      </c>
      <c r="N103" s="423">
        <v>1375</v>
      </c>
      <c r="O103" s="460" t="s">
        <v>556</v>
      </c>
      <c r="P103" s="461">
        <v>44327</v>
      </c>
      <c r="Q103" s="344"/>
      <c r="R103" s="314" t="s">
        <v>792</v>
      </c>
      <c r="Z103" s="350"/>
      <c r="AA103" s="350"/>
      <c r="AB103" s="350"/>
      <c r="AC103" s="350"/>
      <c r="AD103" s="350"/>
      <c r="AE103" s="350"/>
      <c r="AF103" s="350"/>
      <c r="AG103" s="350"/>
      <c r="AH103" s="350"/>
    </row>
    <row r="104" spans="1:34" s="37" customFormat="1" ht="13.8">
      <c r="A104" s="462">
        <v>15</v>
      </c>
      <c r="B104" s="442">
        <v>44327</v>
      </c>
      <c r="C104" s="456"/>
      <c r="D104" s="424" t="s">
        <v>908</v>
      </c>
      <c r="E104" s="457" t="s">
        <v>557</v>
      </c>
      <c r="F104" s="422">
        <v>61</v>
      </c>
      <c r="G104" s="422">
        <v>25</v>
      </c>
      <c r="H104" s="422">
        <v>77</v>
      </c>
      <c r="I104" s="423">
        <v>120</v>
      </c>
      <c r="J104" s="423" t="s">
        <v>885</v>
      </c>
      <c r="K104" s="458">
        <f>H104-F104</f>
        <v>16</v>
      </c>
      <c r="L104" s="423">
        <v>100</v>
      </c>
      <c r="M104" s="459">
        <f>(K104*N104)-L104</f>
        <v>1100</v>
      </c>
      <c r="N104" s="423">
        <v>75</v>
      </c>
      <c r="O104" s="460" t="s">
        <v>556</v>
      </c>
      <c r="P104" s="461">
        <v>44327</v>
      </c>
      <c r="Q104" s="344"/>
      <c r="R104" s="314" t="s">
        <v>792</v>
      </c>
      <c r="Z104" s="350"/>
      <c r="AA104" s="350"/>
      <c r="AB104" s="350"/>
      <c r="AC104" s="350"/>
      <c r="AD104" s="350"/>
      <c r="AE104" s="350"/>
      <c r="AF104" s="350"/>
      <c r="AG104" s="350"/>
      <c r="AH104" s="350"/>
    </row>
    <row r="105" spans="1:34" s="37" customFormat="1" ht="13.8">
      <c r="A105" s="462">
        <v>16</v>
      </c>
      <c r="B105" s="442">
        <v>44327</v>
      </c>
      <c r="C105" s="456"/>
      <c r="D105" s="424" t="s">
        <v>904</v>
      </c>
      <c r="E105" s="457" t="s">
        <v>557</v>
      </c>
      <c r="F105" s="422">
        <v>26.5</v>
      </c>
      <c r="G105" s="422">
        <v>17</v>
      </c>
      <c r="H105" s="422">
        <v>32</v>
      </c>
      <c r="I105" s="423" t="s">
        <v>905</v>
      </c>
      <c r="J105" s="423" t="s">
        <v>917</v>
      </c>
      <c r="K105" s="458">
        <f t="shared" ref="K105" si="85">H105-F105</f>
        <v>5.5</v>
      </c>
      <c r="L105" s="423">
        <v>100</v>
      </c>
      <c r="M105" s="459">
        <f t="shared" ref="M105" si="86">(K105*N105)-L105</f>
        <v>3475</v>
      </c>
      <c r="N105" s="423">
        <v>650</v>
      </c>
      <c r="O105" s="460" t="s">
        <v>556</v>
      </c>
      <c r="P105" s="474">
        <v>44330</v>
      </c>
      <c r="Q105" s="344"/>
      <c r="R105" s="314" t="s">
        <v>559</v>
      </c>
      <c r="Z105" s="350"/>
      <c r="AA105" s="350"/>
      <c r="AB105" s="350"/>
      <c r="AC105" s="350"/>
      <c r="AD105" s="350"/>
      <c r="AE105" s="350"/>
      <c r="AF105" s="350"/>
      <c r="AG105" s="350"/>
      <c r="AH105" s="350"/>
    </row>
    <row r="106" spans="1:34" s="37" customFormat="1" ht="13.8">
      <c r="A106" s="462">
        <v>17</v>
      </c>
      <c r="B106" s="442">
        <v>44328</v>
      </c>
      <c r="C106" s="456"/>
      <c r="D106" s="424" t="s">
        <v>915</v>
      </c>
      <c r="E106" s="457" t="s">
        <v>557</v>
      </c>
      <c r="F106" s="422">
        <v>34</v>
      </c>
      <c r="G106" s="422">
        <v>24</v>
      </c>
      <c r="H106" s="422">
        <v>39.5</v>
      </c>
      <c r="I106" s="423" t="s">
        <v>916</v>
      </c>
      <c r="J106" s="423" t="s">
        <v>917</v>
      </c>
      <c r="K106" s="458">
        <f t="shared" ref="K106" si="87">H106-F106</f>
        <v>5.5</v>
      </c>
      <c r="L106" s="423">
        <v>100</v>
      </c>
      <c r="M106" s="459">
        <f t="shared" ref="M106:M107" si="88">(K106*N106)-L106</f>
        <v>2650</v>
      </c>
      <c r="N106" s="423">
        <v>500</v>
      </c>
      <c r="O106" s="460" t="s">
        <v>556</v>
      </c>
      <c r="P106" s="461">
        <v>44328</v>
      </c>
      <c r="Q106" s="344"/>
      <c r="R106" s="314" t="s">
        <v>559</v>
      </c>
      <c r="Z106" s="350"/>
      <c r="AA106" s="350"/>
      <c r="AB106" s="350"/>
      <c r="AC106" s="350"/>
      <c r="AD106" s="350"/>
      <c r="AE106" s="350"/>
      <c r="AF106" s="350"/>
      <c r="AG106" s="350"/>
      <c r="AH106" s="350"/>
    </row>
    <row r="107" spans="1:34" s="37" customFormat="1" ht="13.8">
      <c r="A107" s="462">
        <v>18</v>
      </c>
      <c r="B107" s="442">
        <v>44328</v>
      </c>
      <c r="C107" s="456"/>
      <c r="D107" s="424" t="s">
        <v>919</v>
      </c>
      <c r="E107" s="457" t="s">
        <v>920</v>
      </c>
      <c r="F107" s="422">
        <v>6.1</v>
      </c>
      <c r="G107" s="422">
        <v>10.5</v>
      </c>
      <c r="H107" s="422">
        <v>0.15</v>
      </c>
      <c r="I107" s="423">
        <v>0.1</v>
      </c>
      <c r="J107" s="423" t="s">
        <v>1018</v>
      </c>
      <c r="K107" s="529">
        <f>F107-H107</f>
        <v>5.9499999999999993</v>
      </c>
      <c r="L107" s="423">
        <v>100</v>
      </c>
      <c r="M107" s="459">
        <f t="shared" si="88"/>
        <v>7337.4999999999991</v>
      </c>
      <c r="N107" s="423">
        <v>1250</v>
      </c>
      <c r="O107" s="460" t="s">
        <v>556</v>
      </c>
      <c r="P107" s="474">
        <v>44343</v>
      </c>
      <c r="Q107" s="344"/>
      <c r="R107" s="314" t="s">
        <v>559</v>
      </c>
      <c r="Z107" s="350"/>
      <c r="AA107" s="350"/>
      <c r="AB107" s="350"/>
      <c r="AC107" s="350"/>
      <c r="AD107" s="350"/>
      <c r="AE107" s="350"/>
      <c r="AF107" s="350"/>
      <c r="AG107" s="350"/>
      <c r="AH107" s="350"/>
    </row>
    <row r="108" spans="1:34" s="37" customFormat="1" ht="13.8">
      <c r="A108" s="462">
        <v>19</v>
      </c>
      <c r="B108" s="442">
        <v>44328</v>
      </c>
      <c r="C108" s="456"/>
      <c r="D108" s="424" t="s">
        <v>879</v>
      </c>
      <c r="E108" s="457" t="s">
        <v>557</v>
      </c>
      <c r="F108" s="422">
        <v>25</v>
      </c>
      <c r="G108" s="422">
        <v>15</v>
      </c>
      <c r="H108" s="422">
        <v>28</v>
      </c>
      <c r="I108" s="423" t="s">
        <v>921</v>
      </c>
      <c r="J108" s="423" t="s">
        <v>943</v>
      </c>
      <c r="K108" s="458">
        <f t="shared" ref="K108" si="89">H108-F108</f>
        <v>3</v>
      </c>
      <c r="L108" s="423">
        <v>100</v>
      </c>
      <c r="M108" s="459">
        <f t="shared" ref="M108" si="90">(K108*N108)-L108</f>
        <v>1550</v>
      </c>
      <c r="N108" s="423">
        <v>550</v>
      </c>
      <c r="O108" s="460" t="s">
        <v>556</v>
      </c>
      <c r="P108" s="474">
        <v>44333</v>
      </c>
      <c r="Q108" s="344"/>
      <c r="R108" s="314" t="s">
        <v>792</v>
      </c>
      <c r="Z108" s="350"/>
      <c r="AA108" s="350"/>
      <c r="AB108" s="350"/>
      <c r="AC108" s="350"/>
      <c r="AD108" s="350"/>
      <c r="AE108" s="350"/>
      <c r="AF108" s="350"/>
      <c r="AG108" s="350"/>
      <c r="AH108" s="350"/>
    </row>
    <row r="109" spans="1:34" s="37" customFormat="1" ht="13.8">
      <c r="A109" s="462">
        <v>20</v>
      </c>
      <c r="B109" s="442">
        <v>44328</v>
      </c>
      <c r="C109" s="456"/>
      <c r="D109" s="424" t="s">
        <v>857</v>
      </c>
      <c r="E109" s="457" t="s">
        <v>557</v>
      </c>
      <c r="F109" s="422">
        <v>7.5</v>
      </c>
      <c r="G109" s="422">
        <v>4</v>
      </c>
      <c r="H109" s="422">
        <v>9.25</v>
      </c>
      <c r="I109" s="423" t="s">
        <v>922</v>
      </c>
      <c r="J109" s="423" t="s">
        <v>942</v>
      </c>
      <c r="K109" s="458">
        <f t="shared" ref="K109:K110" si="91">H109-F109</f>
        <v>1.75</v>
      </c>
      <c r="L109" s="423">
        <v>100</v>
      </c>
      <c r="M109" s="459">
        <f t="shared" ref="M109" si="92">(K109*N109)-L109</f>
        <v>2306.25</v>
      </c>
      <c r="N109" s="423">
        <v>1375</v>
      </c>
      <c r="O109" s="460" t="s">
        <v>556</v>
      </c>
      <c r="P109" s="474">
        <v>44333</v>
      </c>
      <c r="Q109" s="344"/>
      <c r="R109" s="314" t="s">
        <v>559</v>
      </c>
      <c r="Z109" s="350"/>
      <c r="AA109" s="350"/>
      <c r="AB109" s="350"/>
      <c r="AC109" s="350"/>
      <c r="AD109" s="350"/>
      <c r="AE109" s="350"/>
      <c r="AF109" s="350"/>
      <c r="AG109" s="350"/>
      <c r="AH109" s="350"/>
    </row>
    <row r="110" spans="1:34" s="37" customFormat="1" ht="13.8">
      <c r="A110" s="509">
        <v>21</v>
      </c>
      <c r="B110" s="478">
        <v>44330</v>
      </c>
      <c r="C110" s="510"/>
      <c r="D110" s="511" t="s">
        <v>904</v>
      </c>
      <c r="E110" s="512" t="s">
        <v>557</v>
      </c>
      <c r="F110" s="481">
        <v>28.5</v>
      </c>
      <c r="G110" s="481">
        <v>19</v>
      </c>
      <c r="H110" s="481">
        <v>21</v>
      </c>
      <c r="I110" s="483" t="s">
        <v>905</v>
      </c>
      <c r="J110" s="483" t="s">
        <v>944</v>
      </c>
      <c r="K110" s="513">
        <f t="shared" si="91"/>
        <v>-7.5</v>
      </c>
      <c r="L110" s="483">
        <v>100</v>
      </c>
      <c r="M110" s="514">
        <f t="shared" ref="M110" si="93">(K110*N110)-L110</f>
        <v>-4975</v>
      </c>
      <c r="N110" s="483">
        <v>650</v>
      </c>
      <c r="O110" s="515" t="s">
        <v>620</v>
      </c>
      <c r="P110" s="486">
        <v>44333</v>
      </c>
      <c r="Q110" s="344"/>
      <c r="R110" s="314" t="s">
        <v>559</v>
      </c>
      <c r="Z110" s="350"/>
      <c r="AA110" s="350"/>
      <c r="AB110" s="350"/>
      <c r="AC110" s="350"/>
      <c r="AD110" s="350"/>
      <c r="AE110" s="350"/>
      <c r="AF110" s="350"/>
      <c r="AG110" s="350"/>
      <c r="AH110" s="350"/>
    </row>
    <row r="111" spans="1:34" s="37" customFormat="1" ht="13.8">
      <c r="A111" s="462">
        <v>22</v>
      </c>
      <c r="B111" s="442">
        <v>44330</v>
      </c>
      <c r="C111" s="456"/>
      <c r="D111" s="424" t="s">
        <v>930</v>
      </c>
      <c r="E111" s="457" t="s">
        <v>557</v>
      </c>
      <c r="F111" s="422">
        <v>86.5</v>
      </c>
      <c r="G111" s="422">
        <v>40</v>
      </c>
      <c r="H111" s="422">
        <v>101.5</v>
      </c>
      <c r="I111" s="423" t="s">
        <v>931</v>
      </c>
      <c r="J111" s="423" t="s">
        <v>882</v>
      </c>
      <c r="K111" s="458">
        <f>H111-F111</f>
        <v>15</v>
      </c>
      <c r="L111" s="423">
        <v>100</v>
      </c>
      <c r="M111" s="459">
        <f>(K111*N111)-L111</f>
        <v>1025</v>
      </c>
      <c r="N111" s="423">
        <v>75</v>
      </c>
      <c r="O111" s="460" t="s">
        <v>556</v>
      </c>
      <c r="P111" s="461">
        <v>44330</v>
      </c>
      <c r="Q111" s="344"/>
      <c r="R111" s="314" t="s">
        <v>792</v>
      </c>
      <c r="Z111" s="350"/>
      <c r="AA111" s="350"/>
      <c r="AB111" s="350"/>
      <c r="AC111" s="350"/>
      <c r="AD111" s="350"/>
      <c r="AE111" s="350"/>
      <c r="AF111" s="350"/>
      <c r="AG111" s="350"/>
      <c r="AH111" s="350"/>
    </row>
    <row r="112" spans="1:34" s="37" customFormat="1" ht="13.8">
      <c r="A112" s="509">
        <v>23</v>
      </c>
      <c r="B112" s="478">
        <v>44330</v>
      </c>
      <c r="C112" s="510"/>
      <c r="D112" s="511" t="s">
        <v>932</v>
      </c>
      <c r="E112" s="512" t="s">
        <v>557</v>
      </c>
      <c r="F112" s="481">
        <v>9</v>
      </c>
      <c r="G112" s="481">
        <v>6</v>
      </c>
      <c r="H112" s="481">
        <v>6</v>
      </c>
      <c r="I112" s="483" t="s">
        <v>906</v>
      </c>
      <c r="J112" s="483" t="s">
        <v>946</v>
      </c>
      <c r="K112" s="513">
        <f t="shared" ref="K112" si="94">H112-F112</f>
        <v>-3</v>
      </c>
      <c r="L112" s="483">
        <v>100</v>
      </c>
      <c r="M112" s="514">
        <f t="shared" ref="M112" si="95">(K112*N112)-L112</f>
        <v>-5653</v>
      </c>
      <c r="N112" s="483">
        <v>1851</v>
      </c>
      <c r="O112" s="515" t="s">
        <v>620</v>
      </c>
      <c r="P112" s="486">
        <v>44334</v>
      </c>
      <c r="Q112" s="344"/>
      <c r="R112" s="314" t="s">
        <v>559</v>
      </c>
      <c r="Z112" s="350"/>
      <c r="AA112" s="350"/>
      <c r="AB112" s="350"/>
      <c r="AC112" s="350"/>
      <c r="AD112" s="350"/>
      <c r="AE112" s="350"/>
      <c r="AF112" s="350"/>
      <c r="AG112" s="350"/>
      <c r="AH112" s="350"/>
    </row>
    <row r="113" spans="1:34" s="37" customFormat="1" ht="13.8">
      <c r="A113" s="509">
        <v>24</v>
      </c>
      <c r="B113" s="516">
        <v>44333</v>
      </c>
      <c r="C113" s="510"/>
      <c r="D113" s="511" t="s">
        <v>937</v>
      </c>
      <c r="E113" s="512" t="s">
        <v>557</v>
      </c>
      <c r="F113" s="481">
        <v>79</v>
      </c>
      <c r="G113" s="481">
        <v>35</v>
      </c>
      <c r="H113" s="481">
        <v>39</v>
      </c>
      <c r="I113" s="483">
        <v>150</v>
      </c>
      <c r="J113" s="483" t="s">
        <v>941</v>
      </c>
      <c r="K113" s="513">
        <f>H113-F113</f>
        <v>-40</v>
      </c>
      <c r="L113" s="483">
        <v>100</v>
      </c>
      <c r="M113" s="514">
        <f>(K113*N113)-L113</f>
        <v>-3100</v>
      </c>
      <c r="N113" s="483">
        <v>75</v>
      </c>
      <c r="O113" s="515" t="s">
        <v>620</v>
      </c>
      <c r="P113" s="517">
        <v>44333</v>
      </c>
      <c r="Q113" s="344"/>
      <c r="R113" s="314" t="s">
        <v>792</v>
      </c>
      <c r="Z113" s="350"/>
      <c r="AA113" s="350"/>
      <c r="AB113" s="350"/>
      <c r="AC113" s="350"/>
      <c r="AD113" s="350"/>
      <c r="AE113" s="350"/>
      <c r="AF113" s="350"/>
      <c r="AG113" s="350"/>
      <c r="AH113" s="350"/>
    </row>
    <row r="114" spans="1:34" s="37" customFormat="1" ht="13.8">
      <c r="A114" s="462">
        <v>25</v>
      </c>
      <c r="B114" s="508">
        <v>44333</v>
      </c>
      <c r="C114" s="456"/>
      <c r="D114" s="424" t="s">
        <v>939</v>
      </c>
      <c r="E114" s="457" t="s">
        <v>920</v>
      </c>
      <c r="F114" s="422">
        <v>2.5</v>
      </c>
      <c r="G114" s="422">
        <v>3.75</v>
      </c>
      <c r="H114" s="422">
        <v>1.35</v>
      </c>
      <c r="I114" s="423">
        <v>0.1</v>
      </c>
      <c r="J114" s="423" t="s">
        <v>979</v>
      </c>
      <c r="K114" s="458">
        <f>F114-H114</f>
        <v>1.1499999999999999</v>
      </c>
      <c r="L114" s="423">
        <v>100</v>
      </c>
      <c r="M114" s="459">
        <f t="shared" ref="M114" si="96">(K114*N114)-L114</f>
        <v>4500</v>
      </c>
      <c r="N114" s="423">
        <v>4000</v>
      </c>
      <c r="O114" s="460" t="s">
        <v>556</v>
      </c>
      <c r="P114" s="474">
        <v>44340</v>
      </c>
      <c r="Q114" s="344"/>
      <c r="R114" s="314" t="s">
        <v>792</v>
      </c>
      <c r="Z114" s="350"/>
      <c r="AA114" s="350"/>
      <c r="AB114" s="350"/>
      <c r="AC114" s="350"/>
      <c r="AD114" s="350"/>
      <c r="AE114" s="350"/>
      <c r="AF114" s="350"/>
      <c r="AG114" s="350"/>
      <c r="AH114" s="350"/>
    </row>
    <row r="115" spans="1:34" s="37" customFormat="1" ht="13.8">
      <c r="A115" s="462">
        <v>26</v>
      </c>
      <c r="B115" s="508">
        <v>44333</v>
      </c>
      <c r="C115" s="456"/>
      <c r="D115" s="424" t="s">
        <v>940</v>
      </c>
      <c r="E115" s="457" t="s">
        <v>557</v>
      </c>
      <c r="F115" s="422">
        <v>27</v>
      </c>
      <c r="G115" s="422">
        <v>17</v>
      </c>
      <c r="H115" s="422">
        <v>31</v>
      </c>
      <c r="I115" s="423" t="s">
        <v>921</v>
      </c>
      <c r="J115" s="423" t="s">
        <v>884</v>
      </c>
      <c r="K115" s="458">
        <f t="shared" ref="K115:K116" si="97">H115-F115</f>
        <v>4</v>
      </c>
      <c r="L115" s="423">
        <v>100</v>
      </c>
      <c r="M115" s="459">
        <f t="shared" ref="M115:M116" si="98">(K115*N115)-L115</f>
        <v>2100</v>
      </c>
      <c r="N115" s="423">
        <v>550</v>
      </c>
      <c r="O115" s="460" t="s">
        <v>556</v>
      </c>
      <c r="P115" s="461">
        <v>44333</v>
      </c>
      <c r="Q115" s="344"/>
      <c r="R115" s="314" t="s">
        <v>792</v>
      </c>
      <c r="Z115" s="350"/>
      <c r="AA115" s="350"/>
      <c r="AB115" s="350"/>
      <c r="AC115" s="350"/>
      <c r="AD115" s="350"/>
      <c r="AE115" s="350"/>
      <c r="AF115" s="350"/>
      <c r="AG115" s="350"/>
      <c r="AH115" s="350"/>
    </row>
    <row r="116" spans="1:34" s="37" customFormat="1" ht="13.8">
      <c r="A116" s="462">
        <v>27</v>
      </c>
      <c r="B116" s="508">
        <v>44334</v>
      </c>
      <c r="C116" s="456"/>
      <c r="D116" s="424" t="s">
        <v>948</v>
      </c>
      <c r="E116" s="457" t="s">
        <v>557</v>
      </c>
      <c r="F116" s="422">
        <v>16</v>
      </c>
      <c r="G116" s="422">
        <v>6.5</v>
      </c>
      <c r="H116" s="422">
        <v>20.5</v>
      </c>
      <c r="I116" s="423" t="s">
        <v>949</v>
      </c>
      <c r="J116" s="423" t="s">
        <v>867</v>
      </c>
      <c r="K116" s="458">
        <f t="shared" si="97"/>
        <v>4.5</v>
      </c>
      <c r="L116" s="423">
        <v>100</v>
      </c>
      <c r="M116" s="459">
        <f t="shared" si="98"/>
        <v>2375</v>
      </c>
      <c r="N116" s="423">
        <v>550</v>
      </c>
      <c r="O116" s="460" t="s">
        <v>556</v>
      </c>
      <c r="P116" s="461">
        <v>44334</v>
      </c>
      <c r="Q116" s="344"/>
      <c r="R116" s="314" t="s">
        <v>792</v>
      </c>
      <c r="Z116" s="350"/>
      <c r="AA116" s="350"/>
      <c r="AB116" s="350"/>
      <c r="AC116" s="350"/>
      <c r="AD116" s="350"/>
      <c r="AE116" s="350"/>
      <c r="AF116" s="350"/>
      <c r="AG116" s="350"/>
      <c r="AH116" s="350"/>
    </row>
    <row r="117" spans="1:34" s="37" customFormat="1" ht="13.8">
      <c r="A117" s="462">
        <v>28</v>
      </c>
      <c r="B117" s="508">
        <v>44334</v>
      </c>
      <c r="C117" s="456"/>
      <c r="D117" s="424" t="s">
        <v>950</v>
      </c>
      <c r="E117" s="457" t="s">
        <v>557</v>
      </c>
      <c r="F117" s="422">
        <v>15.5</v>
      </c>
      <c r="G117" s="422">
        <v>7</v>
      </c>
      <c r="H117" s="422">
        <v>19.5</v>
      </c>
      <c r="I117" s="423" t="s">
        <v>951</v>
      </c>
      <c r="J117" s="423" t="s">
        <v>884</v>
      </c>
      <c r="K117" s="458">
        <f t="shared" ref="K117:K118" si="99">H117-F117</f>
        <v>4</v>
      </c>
      <c r="L117" s="423">
        <v>100</v>
      </c>
      <c r="M117" s="459">
        <f t="shared" ref="M117:M118" si="100">(K117*N117)-L117</f>
        <v>2700</v>
      </c>
      <c r="N117" s="423">
        <v>700</v>
      </c>
      <c r="O117" s="460" t="s">
        <v>556</v>
      </c>
      <c r="P117" s="461">
        <v>44334</v>
      </c>
      <c r="Q117" s="344"/>
      <c r="R117" s="314" t="s">
        <v>559</v>
      </c>
      <c r="Z117" s="350"/>
      <c r="AA117" s="350"/>
      <c r="AB117" s="350"/>
      <c r="AC117" s="350"/>
      <c r="AD117" s="350"/>
      <c r="AE117" s="350"/>
      <c r="AF117" s="350"/>
      <c r="AG117" s="350"/>
      <c r="AH117" s="350"/>
    </row>
    <row r="118" spans="1:34" s="37" customFormat="1" ht="13.8">
      <c r="A118" s="462">
        <v>29</v>
      </c>
      <c r="B118" s="508">
        <v>44334</v>
      </c>
      <c r="C118" s="456"/>
      <c r="D118" s="424" t="s">
        <v>952</v>
      </c>
      <c r="E118" s="457" t="s">
        <v>557</v>
      </c>
      <c r="F118" s="422">
        <v>98</v>
      </c>
      <c r="G118" s="422">
        <v>49</v>
      </c>
      <c r="H118" s="422">
        <v>109</v>
      </c>
      <c r="I118" s="423" t="s">
        <v>953</v>
      </c>
      <c r="J118" s="423" t="s">
        <v>898</v>
      </c>
      <c r="K118" s="458">
        <f t="shared" si="99"/>
        <v>11</v>
      </c>
      <c r="L118" s="423">
        <v>100</v>
      </c>
      <c r="M118" s="459">
        <f t="shared" si="100"/>
        <v>1000</v>
      </c>
      <c r="N118" s="423">
        <v>100</v>
      </c>
      <c r="O118" s="460" t="s">
        <v>556</v>
      </c>
      <c r="P118" s="474">
        <v>44340</v>
      </c>
      <c r="Q118" s="344"/>
      <c r="R118" s="314" t="s">
        <v>792</v>
      </c>
      <c r="Z118" s="350"/>
      <c r="AA118" s="350"/>
      <c r="AB118" s="350"/>
      <c r="AC118" s="350"/>
      <c r="AD118" s="350"/>
      <c r="AE118" s="350"/>
      <c r="AF118" s="350"/>
      <c r="AG118" s="350"/>
      <c r="AH118" s="350"/>
    </row>
    <row r="119" spans="1:34" s="37" customFormat="1" ht="13.8">
      <c r="A119" s="462">
        <v>30</v>
      </c>
      <c r="B119" s="442">
        <v>44334</v>
      </c>
      <c r="C119" s="456"/>
      <c r="D119" s="424" t="s">
        <v>950</v>
      </c>
      <c r="E119" s="457" t="s">
        <v>557</v>
      </c>
      <c r="F119" s="422">
        <v>15</v>
      </c>
      <c r="G119" s="422">
        <v>7</v>
      </c>
      <c r="H119" s="422">
        <v>19.5</v>
      </c>
      <c r="I119" s="423" t="s">
        <v>951</v>
      </c>
      <c r="J119" s="423" t="s">
        <v>867</v>
      </c>
      <c r="K119" s="458">
        <f t="shared" ref="K119" si="101">H119-F119</f>
        <v>4.5</v>
      </c>
      <c r="L119" s="423">
        <v>100</v>
      </c>
      <c r="M119" s="459">
        <f t="shared" ref="M119" si="102">(K119*N119)-L119</f>
        <v>3050</v>
      </c>
      <c r="N119" s="423">
        <v>700</v>
      </c>
      <c r="O119" s="460" t="s">
        <v>556</v>
      </c>
      <c r="P119" s="474">
        <v>44336</v>
      </c>
      <c r="Q119" s="344"/>
      <c r="R119" s="314" t="s">
        <v>559</v>
      </c>
      <c r="Z119" s="350"/>
      <c r="AA119" s="350"/>
      <c r="AB119" s="350"/>
      <c r="AC119" s="350"/>
      <c r="AD119" s="350"/>
      <c r="AE119" s="350"/>
      <c r="AF119" s="350"/>
      <c r="AG119" s="350"/>
      <c r="AH119" s="350"/>
    </row>
    <row r="120" spans="1:34" s="37" customFormat="1" ht="13.8">
      <c r="A120" s="462">
        <v>31</v>
      </c>
      <c r="B120" s="508">
        <v>44335</v>
      </c>
      <c r="C120" s="456"/>
      <c r="D120" s="424" t="s">
        <v>948</v>
      </c>
      <c r="E120" s="457" t="s">
        <v>557</v>
      </c>
      <c r="F120" s="422">
        <v>15.75</v>
      </c>
      <c r="G120" s="422">
        <v>6.5</v>
      </c>
      <c r="H120" s="422">
        <v>18.5</v>
      </c>
      <c r="I120" s="423" t="s">
        <v>949</v>
      </c>
      <c r="J120" s="423" t="s">
        <v>975</v>
      </c>
      <c r="K120" s="458">
        <f>H120-F120</f>
        <v>2.75</v>
      </c>
      <c r="L120" s="423">
        <v>100</v>
      </c>
      <c r="M120" s="459">
        <f t="shared" ref="M120" si="103">(K120*N120)-L120</f>
        <v>1412.5</v>
      </c>
      <c r="N120" s="423">
        <v>550</v>
      </c>
      <c r="O120" s="460" t="s">
        <v>556</v>
      </c>
      <c r="P120" s="474">
        <v>44337</v>
      </c>
      <c r="Q120" s="344"/>
      <c r="R120" s="314" t="s">
        <v>559</v>
      </c>
      <c r="Z120" s="350"/>
      <c r="AA120" s="350"/>
      <c r="AB120" s="350"/>
      <c r="AC120" s="350"/>
      <c r="AD120" s="350"/>
      <c r="AE120" s="350"/>
      <c r="AF120" s="350"/>
      <c r="AG120" s="350"/>
      <c r="AH120" s="350"/>
    </row>
    <row r="121" spans="1:34" s="37" customFormat="1" ht="13.8">
      <c r="A121" s="509">
        <v>32</v>
      </c>
      <c r="B121" s="478">
        <v>44335</v>
      </c>
      <c r="C121" s="510"/>
      <c r="D121" s="511" t="s">
        <v>955</v>
      </c>
      <c r="E121" s="512" t="s">
        <v>557</v>
      </c>
      <c r="F121" s="481">
        <v>43.5</v>
      </c>
      <c r="G121" s="481">
        <v>5</v>
      </c>
      <c r="H121" s="481">
        <v>5</v>
      </c>
      <c r="I121" s="483" t="s">
        <v>956</v>
      </c>
      <c r="J121" s="483" t="s">
        <v>968</v>
      </c>
      <c r="K121" s="513">
        <f>H121-F121</f>
        <v>-38.5</v>
      </c>
      <c r="L121" s="483">
        <v>100</v>
      </c>
      <c r="M121" s="514">
        <f>(K121*N121)-L121</f>
        <v>-2987.5</v>
      </c>
      <c r="N121" s="483">
        <v>75</v>
      </c>
      <c r="O121" s="515" t="s">
        <v>620</v>
      </c>
      <c r="P121" s="486">
        <v>44336</v>
      </c>
      <c r="Q121" s="344"/>
      <c r="R121" s="314" t="s">
        <v>559</v>
      </c>
      <c r="Z121" s="350"/>
      <c r="AA121" s="350"/>
      <c r="AB121" s="350"/>
      <c r="AC121" s="350"/>
      <c r="AD121" s="350"/>
      <c r="AE121" s="350"/>
      <c r="AF121" s="350"/>
      <c r="AG121" s="350"/>
      <c r="AH121" s="350"/>
    </row>
    <row r="122" spans="1:34" s="37" customFormat="1" ht="13.8">
      <c r="A122" s="462">
        <v>33</v>
      </c>
      <c r="B122" s="442">
        <v>44336</v>
      </c>
      <c r="C122" s="456"/>
      <c r="D122" s="424" t="s">
        <v>966</v>
      </c>
      <c r="E122" s="457" t="s">
        <v>557</v>
      </c>
      <c r="F122" s="422">
        <v>13.5</v>
      </c>
      <c r="G122" s="422">
        <v>6</v>
      </c>
      <c r="H122" s="422">
        <v>17.5</v>
      </c>
      <c r="I122" s="423" t="s">
        <v>967</v>
      </c>
      <c r="J122" s="423" t="s">
        <v>884</v>
      </c>
      <c r="K122" s="458">
        <f t="shared" ref="K122:K123" si="104">H122-F122</f>
        <v>4</v>
      </c>
      <c r="L122" s="423">
        <v>100</v>
      </c>
      <c r="M122" s="459">
        <f t="shared" ref="M122:M123" si="105">(K122*N122)-L122</f>
        <v>2700</v>
      </c>
      <c r="N122" s="423">
        <v>700</v>
      </c>
      <c r="O122" s="460" t="s">
        <v>556</v>
      </c>
      <c r="P122" s="474">
        <v>44337</v>
      </c>
      <c r="Q122" s="344"/>
      <c r="R122" s="314" t="s">
        <v>559</v>
      </c>
      <c r="Z122" s="350"/>
      <c r="AA122" s="350"/>
      <c r="AB122" s="350"/>
      <c r="AC122" s="350"/>
      <c r="AD122" s="350"/>
      <c r="AE122" s="350"/>
      <c r="AF122" s="350"/>
      <c r="AG122" s="350"/>
      <c r="AH122" s="350"/>
    </row>
    <row r="123" spans="1:34" s="37" customFormat="1" ht="13.8">
      <c r="A123" s="509">
        <v>34</v>
      </c>
      <c r="B123" s="478">
        <v>44337</v>
      </c>
      <c r="C123" s="510"/>
      <c r="D123" s="511" t="s">
        <v>969</v>
      </c>
      <c r="E123" s="512" t="s">
        <v>557</v>
      </c>
      <c r="F123" s="481">
        <v>28</v>
      </c>
      <c r="G123" s="481">
        <v>10</v>
      </c>
      <c r="H123" s="481">
        <v>10</v>
      </c>
      <c r="I123" s="483" t="s">
        <v>970</v>
      </c>
      <c r="J123" s="483" t="s">
        <v>989</v>
      </c>
      <c r="K123" s="513">
        <f t="shared" si="104"/>
        <v>-18</v>
      </c>
      <c r="L123" s="483">
        <v>100</v>
      </c>
      <c r="M123" s="514">
        <f t="shared" si="105"/>
        <v>-4600</v>
      </c>
      <c r="N123" s="483">
        <v>250</v>
      </c>
      <c r="O123" s="515" t="s">
        <v>620</v>
      </c>
      <c r="P123" s="486">
        <v>44341</v>
      </c>
      <c r="Q123" s="344"/>
      <c r="R123" s="314" t="s">
        <v>792</v>
      </c>
      <c r="Z123" s="350"/>
      <c r="AA123" s="350"/>
      <c r="AB123" s="350"/>
      <c r="AC123" s="350"/>
      <c r="AD123" s="350"/>
      <c r="AE123" s="350"/>
      <c r="AF123" s="350"/>
      <c r="AG123" s="350"/>
      <c r="AH123" s="350"/>
    </row>
    <row r="124" spans="1:34" s="37" customFormat="1" ht="13.8">
      <c r="A124" s="462">
        <v>35</v>
      </c>
      <c r="B124" s="442">
        <v>44337</v>
      </c>
      <c r="C124" s="456"/>
      <c r="D124" s="424" t="s">
        <v>971</v>
      </c>
      <c r="E124" s="457" t="s">
        <v>557</v>
      </c>
      <c r="F124" s="422">
        <v>28</v>
      </c>
      <c r="G124" s="422">
        <v>10</v>
      </c>
      <c r="H124" s="422">
        <v>38</v>
      </c>
      <c r="I124" s="423" t="s">
        <v>970</v>
      </c>
      <c r="J124" s="423" t="s">
        <v>978</v>
      </c>
      <c r="K124" s="458">
        <f t="shared" ref="K124" si="106">H124-F124</f>
        <v>10</v>
      </c>
      <c r="L124" s="423">
        <v>100</v>
      </c>
      <c r="M124" s="459">
        <f t="shared" ref="M124" si="107">(K124*N124)-L124</f>
        <v>2900</v>
      </c>
      <c r="N124" s="423">
        <v>300</v>
      </c>
      <c r="O124" s="460" t="s">
        <v>556</v>
      </c>
      <c r="P124" s="474">
        <v>44340</v>
      </c>
      <c r="Q124" s="344"/>
      <c r="R124" s="314" t="s">
        <v>559</v>
      </c>
      <c r="Z124" s="350"/>
      <c r="AA124" s="350"/>
      <c r="AB124" s="350"/>
      <c r="AC124" s="350"/>
      <c r="AD124" s="350"/>
      <c r="AE124" s="350"/>
      <c r="AF124" s="350"/>
      <c r="AG124" s="350"/>
      <c r="AH124" s="350"/>
    </row>
    <row r="125" spans="1:34" s="37" customFormat="1" ht="13.8">
      <c r="A125" s="462">
        <v>36</v>
      </c>
      <c r="B125" s="508">
        <v>44340</v>
      </c>
      <c r="C125" s="456"/>
      <c r="D125" s="424" t="s">
        <v>966</v>
      </c>
      <c r="E125" s="457" t="s">
        <v>557</v>
      </c>
      <c r="F125" s="422">
        <v>11.5</v>
      </c>
      <c r="G125" s="422">
        <v>5</v>
      </c>
      <c r="H125" s="422">
        <v>15</v>
      </c>
      <c r="I125" s="526" t="s">
        <v>951</v>
      </c>
      <c r="J125" s="423" t="s">
        <v>883</v>
      </c>
      <c r="K125" s="527">
        <f t="shared" ref="K125" si="108">H125-F125</f>
        <v>3.5</v>
      </c>
      <c r="L125" s="423">
        <v>100</v>
      </c>
      <c r="M125" s="459">
        <f t="shared" ref="M125" si="109">(K125*N125)-L125</f>
        <v>2350</v>
      </c>
      <c r="N125" s="423">
        <v>700</v>
      </c>
      <c r="O125" s="460" t="s">
        <v>556</v>
      </c>
      <c r="P125" s="474">
        <v>44341</v>
      </c>
      <c r="Q125" s="344"/>
      <c r="R125" s="314" t="s">
        <v>559</v>
      </c>
      <c r="Z125" s="350"/>
      <c r="AA125" s="350"/>
      <c r="AB125" s="350"/>
      <c r="AC125" s="350"/>
      <c r="AD125" s="350"/>
      <c r="AE125" s="350"/>
      <c r="AF125" s="350"/>
      <c r="AG125" s="350"/>
      <c r="AH125" s="350"/>
    </row>
    <row r="126" spans="1:34" s="37" customFormat="1" ht="13.8">
      <c r="A126" s="462">
        <v>37</v>
      </c>
      <c r="B126" s="508">
        <v>44340</v>
      </c>
      <c r="C126" s="456"/>
      <c r="D126" s="424" t="s">
        <v>986</v>
      </c>
      <c r="E126" s="457" t="s">
        <v>557</v>
      </c>
      <c r="F126" s="422">
        <v>5.75</v>
      </c>
      <c r="G126" s="422">
        <v>2</v>
      </c>
      <c r="H126" s="422">
        <v>7.75</v>
      </c>
      <c r="I126" s="526" t="s">
        <v>980</v>
      </c>
      <c r="J126" s="423" t="s">
        <v>907</v>
      </c>
      <c r="K126" s="458">
        <f t="shared" ref="K126" si="110">H126-F126</f>
        <v>2</v>
      </c>
      <c r="L126" s="423">
        <v>100</v>
      </c>
      <c r="M126" s="459">
        <f t="shared" ref="M126" si="111">(K126*N126)-L126</f>
        <v>2900</v>
      </c>
      <c r="N126" s="423">
        <v>1500</v>
      </c>
      <c r="O126" s="460" t="s">
        <v>556</v>
      </c>
      <c r="P126" s="461">
        <v>44340</v>
      </c>
      <c r="Q126" s="344"/>
      <c r="R126" s="314" t="s">
        <v>792</v>
      </c>
      <c r="Z126" s="350"/>
      <c r="AA126" s="350"/>
      <c r="AB126" s="350"/>
      <c r="AC126" s="350"/>
      <c r="AD126" s="350"/>
      <c r="AE126" s="350"/>
      <c r="AF126" s="350"/>
      <c r="AG126" s="350"/>
      <c r="AH126" s="350"/>
    </row>
    <row r="127" spans="1:34" s="37" customFormat="1" ht="13.8">
      <c r="A127" s="462">
        <v>38</v>
      </c>
      <c r="B127" s="508">
        <v>44340</v>
      </c>
      <c r="C127" s="456"/>
      <c r="D127" s="424" t="s">
        <v>981</v>
      </c>
      <c r="E127" s="457" t="s">
        <v>557</v>
      </c>
      <c r="F127" s="422">
        <v>335</v>
      </c>
      <c r="G127" s="422">
        <v>150</v>
      </c>
      <c r="H127" s="422">
        <v>415</v>
      </c>
      <c r="I127" s="423" t="s">
        <v>982</v>
      </c>
      <c r="J127" s="423" t="s">
        <v>983</v>
      </c>
      <c r="K127" s="458">
        <f t="shared" ref="K127:K129" si="112">H127-F127</f>
        <v>80</v>
      </c>
      <c r="L127" s="423">
        <v>100</v>
      </c>
      <c r="M127" s="459">
        <f t="shared" ref="M127:M129" si="113">(K127*N127)-L127</f>
        <v>1900</v>
      </c>
      <c r="N127" s="423">
        <v>25</v>
      </c>
      <c r="O127" s="460" t="s">
        <v>556</v>
      </c>
      <c r="P127" s="461">
        <v>44340</v>
      </c>
      <c r="Q127" s="344"/>
      <c r="R127" s="314" t="s">
        <v>559</v>
      </c>
      <c r="Z127" s="350"/>
      <c r="AA127" s="350"/>
      <c r="AB127" s="350"/>
      <c r="AC127" s="350"/>
      <c r="AD127" s="350"/>
      <c r="AE127" s="350"/>
      <c r="AF127" s="350"/>
      <c r="AG127" s="350"/>
      <c r="AH127" s="350"/>
    </row>
    <row r="128" spans="1:34" s="37" customFormat="1" ht="13.8">
      <c r="A128" s="509">
        <v>39</v>
      </c>
      <c r="B128" s="478">
        <v>44340</v>
      </c>
      <c r="C128" s="510"/>
      <c r="D128" s="511" t="s">
        <v>984</v>
      </c>
      <c r="E128" s="512" t="s">
        <v>557</v>
      </c>
      <c r="F128" s="481">
        <v>14.5</v>
      </c>
      <c r="G128" s="481">
        <v>4.5</v>
      </c>
      <c r="H128" s="481">
        <v>4.5</v>
      </c>
      <c r="I128" s="483" t="s">
        <v>951</v>
      </c>
      <c r="J128" s="483" t="s">
        <v>990</v>
      </c>
      <c r="K128" s="513">
        <f t="shared" si="112"/>
        <v>-10</v>
      </c>
      <c r="L128" s="483">
        <v>100</v>
      </c>
      <c r="M128" s="514">
        <f t="shared" si="113"/>
        <v>-5600</v>
      </c>
      <c r="N128" s="483">
        <v>550</v>
      </c>
      <c r="O128" s="515" t="s">
        <v>620</v>
      </c>
      <c r="P128" s="486">
        <v>44341</v>
      </c>
      <c r="Q128" s="344"/>
      <c r="R128" s="314" t="s">
        <v>792</v>
      </c>
      <c r="Z128" s="350"/>
      <c r="AA128" s="350"/>
      <c r="AB128" s="350"/>
      <c r="AC128" s="350"/>
      <c r="AD128" s="350"/>
      <c r="AE128" s="350"/>
      <c r="AF128" s="350"/>
      <c r="AG128" s="350"/>
      <c r="AH128" s="350"/>
    </row>
    <row r="129" spans="1:34" s="37" customFormat="1" ht="13.8">
      <c r="A129" s="462">
        <v>40</v>
      </c>
      <c r="B129" s="508">
        <v>44341</v>
      </c>
      <c r="C129" s="456"/>
      <c r="D129" s="424" t="s">
        <v>986</v>
      </c>
      <c r="E129" s="457" t="s">
        <v>557</v>
      </c>
      <c r="F129" s="422">
        <v>4.5</v>
      </c>
      <c r="G129" s="422"/>
      <c r="H129" s="422">
        <v>7.4</v>
      </c>
      <c r="I129" s="526" t="s">
        <v>992</v>
      </c>
      <c r="J129" s="423" t="s">
        <v>991</v>
      </c>
      <c r="K129" s="527">
        <f t="shared" si="112"/>
        <v>2.9000000000000004</v>
      </c>
      <c r="L129" s="423">
        <v>100</v>
      </c>
      <c r="M129" s="459">
        <f t="shared" si="113"/>
        <v>4250.0000000000009</v>
      </c>
      <c r="N129" s="423">
        <v>1500</v>
      </c>
      <c r="O129" s="460" t="s">
        <v>556</v>
      </c>
      <c r="P129" s="461">
        <v>44341</v>
      </c>
      <c r="Q129" s="344"/>
      <c r="R129" s="314" t="s">
        <v>559</v>
      </c>
      <c r="Z129" s="350"/>
      <c r="AA129" s="350"/>
      <c r="AB129" s="350"/>
      <c r="AC129" s="350"/>
      <c r="AD129" s="350"/>
      <c r="AE129" s="350"/>
      <c r="AF129" s="350"/>
      <c r="AG129" s="350"/>
      <c r="AH129" s="350"/>
    </row>
    <row r="130" spans="1:34" s="37" customFormat="1" ht="13.8">
      <c r="A130" s="509">
        <v>41</v>
      </c>
      <c r="B130" s="478">
        <v>44342</v>
      </c>
      <c r="C130" s="510"/>
      <c r="D130" s="511" t="s">
        <v>998</v>
      </c>
      <c r="E130" s="512" t="s">
        <v>557</v>
      </c>
      <c r="F130" s="481">
        <v>53.5</v>
      </c>
      <c r="G130" s="481">
        <v>12</v>
      </c>
      <c r="H130" s="481">
        <v>12</v>
      </c>
      <c r="I130" s="483" t="s">
        <v>956</v>
      </c>
      <c r="J130" s="483" t="s">
        <v>1019</v>
      </c>
      <c r="K130" s="513">
        <f>H130-F130</f>
        <v>-41.5</v>
      </c>
      <c r="L130" s="483">
        <v>100</v>
      </c>
      <c r="M130" s="514">
        <f>(K130*N130)-L130</f>
        <v>-3212.5</v>
      </c>
      <c r="N130" s="483">
        <v>75</v>
      </c>
      <c r="O130" s="515" t="s">
        <v>620</v>
      </c>
      <c r="P130" s="486">
        <v>44343</v>
      </c>
      <c r="Q130" s="344"/>
      <c r="R130" s="314" t="s">
        <v>792</v>
      </c>
      <c r="Z130" s="350"/>
      <c r="AA130" s="350"/>
      <c r="AB130" s="350"/>
      <c r="AC130" s="350"/>
      <c r="AD130" s="350"/>
      <c r="AE130" s="350"/>
      <c r="AF130" s="350"/>
      <c r="AG130" s="350"/>
      <c r="AH130" s="350"/>
    </row>
    <row r="131" spans="1:34" s="37" customFormat="1" ht="13.8">
      <c r="A131" s="399">
        <v>42</v>
      </c>
      <c r="B131" s="544">
        <v>44344</v>
      </c>
      <c r="C131" s="398"/>
      <c r="D131" s="391" t="s">
        <v>1050</v>
      </c>
      <c r="E131" s="392" t="s">
        <v>920</v>
      </c>
      <c r="F131" s="368" t="s">
        <v>1051</v>
      </c>
      <c r="G131" s="368">
        <v>3.8</v>
      </c>
      <c r="H131" s="368"/>
      <c r="I131" s="334">
        <v>0.1</v>
      </c>
      <c r="J131" s="334" t="s">
        <v>558</v>
      </c>
      <c r="K131" s="525"/>
      <c r="L131" s="334"/>
      <c r="M131" s="449"/>
      <c r="N131" s="334"/>
      <c r="O131" s="361"/>
      <c r="P131" s="374"/>
      <c r="Q131" s="344"/>
      <c r="R131" s="314" t="s">
        <v>792</v>
      </c>
      <c r="Z131" s="350"/>
      <c r="AA131" s="350"/>
      <c r="AB131" s="350"/>
      <c r="AC131" s="350"/>
      <c r="AD131" s="350"/>
      <c r="AE131" s="350"/>
      <c r="AF131" s="350"/>
      <c r="AG131" s="350"/>
      <c r="AH131" s="350"/>
    </row>
    <row r="132" spans="1:34" s="37" customFormat="1" ht="13.8">
      <c r="A132" s="399"/>
      <c r="B132" s="397"/>
      <c r="C132" s="398"/>
      <c r="D132" s="391"/>
      <c r="E132" s="392"/>
      <c r="F132" s="368"/>
      <c r="G132" s="368"/>
      <c r="H132" s="368"/>
      <c r="I132" s="334"/>
      <c r="J132" s="334"/>
      <c r="K132" s="334"/>
      <c r="L132" s="334"/>
      <c r="M132" s="449"/>
      <c r="N132" s="334"/>
      <c r="O132" s="361"/>
      <c r="P132" s="374"/>
      <c r="Q132" s="344"/>
      <c r="R132" s="314"/>
      <c r="Z132" s="350"/>
      <c r="AA132" s="350"/>
      <c r="AB132" s="350"/>
      <c r="AC132" s="350"/>
      <c r="AD132" s="350"/>
      <c r="AE132" s="350"/>
      <c r="AF132" s="350"/>
      <c r="AG132" s="350"/>
      <c r="AH132" s="350"/>
    </row>
    <row r="133" spans="1:34" s="37" customFormat="1" ht="13.8">
      <c r="A133" s="335"/>
      <c r="B133" s="336"/>
      <c r="C133" s="336"/>
      <c r="D133" s="337"/>
      <c r="E133" s="335"/>
      <c r="F133" s="351"/>
      <c r="G133" s="335"/>
      <c r="H133" s="335"/>
      <c r="I133" s="335"/>
      <c r="J133" s="336"/>
      <c r="K133" s="352"/>
      <c r="L133" s="335"/>
      <c r="M133" s="335"/>
      <c r="N133" s="335"/>
      <c r="O133" s="353"/>
      <c r="P133" s="344"/>
      <c r="Q133" s="344"/>
      <c r="R133" s="314"/>
      <c r="Z133" s="350"/>
      <c r="AA133" s="350"/>
      <c r="AB133" s="350"/>
      <c r="AC133" s="350"/>
      <c r="AD133" s="350"/>
      <c r="AE133" s="350"/>
      <c r="AF133" s="350"/>
      <c r="AG133" s="350"/>
      <c r="AH133" s="350"/>
    </row>
    <row r="134" spans="1:34" ht="13.8">
      <c r="A134" s="96" t="s">
        <v>575</v>
      </c>
      <c r="B134" s="97"/>
      <c r="C134" s="97"/>
      <c r="D134" s="98"/>
      <c r="E134" s="31"/>
      <c r="F134" s="29"/>
      <c r="G134" s="29"/>
      <c r="H134" s="70"/>
      <c r="I134" s="116"/>
      <c r="J134" s="117"/>
      <c r="K134" s="14"/>
      <c r="L134" s="14"/>
      <c r="M134" s="14"/>
      <c r="N134" s="8"/>
      <c r="O134" s="50"/>
      <c r="Q134" s="92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34" ht="39.6">
      <c r="A135" s="17" t="s">
        <v>16</v>
      </c>
      <c r="B135" s="18" t="s">
        <v>534</v>
      </c>
      <c r="C135" s="18"/>
      <c r="D135" s="19" t="s">
        <v>545</v>
      </c>
      <c r="E135" s="18" t="s">
        <v>546</v>
      </c>
      <c r="F135" s="18" t="s">
        <v>547</v>
      </c>
      <c r="G135" s="18" t="s">
        <v>548</v>
      </c>
      <c r="H135" s="18" t="s">
        <v>549</v>
      </c>
      <c r="I135" s="18" t="s">
        <v>550</v>
      </c>
      <c r="J135" s="17" t="s">
        <v>551</v>
      </c>
      <c r="K135" s="59" t="s">
        <v>567</v>
      </c>
      <c r="L135" s="373" t="s">
        <v>818</v>
      </c>
      <c r="M135" s="60" t="s">
        <v>817</v>
      </c>
      <c r="N135" s="18" t="s">
        <v>554</v>
      </c>
      <c r="O135" s="75" t="s">
        <v>555</v>
      </c>
      <c r="P135" s="94"/>
      <c r="Q135" s="8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34" s="350" customFormat="1" ht="13.8">
      <c r="A136" s="469">
        <v>1</v>
      </c>
      <c r="B136" s="508">
        <v>44238</v>
      </c>
      <c r="C136" s="470"/>
      <c r="D136" s="521" t="s">
        <v>445</v>
      </c>
      <c r="E136" s="471" t="s">
        <v>557</v>
      </c>
      <c r="F136" s="422">
        <v>1515</v>
      </c>
      <c r="G136" s="472">
        <v>1390</v>
      </c>
      <c r="H136" s="422">
        <v>1645</v>
      </c>
      <c r="I136" s="473" t="s">
        <v>835</v>
      </c>
      <c r="J136" s="522" t="s">
        <v>961</v>
      </c>
      <c r="K136" s="522">
        <f t="shared" ref="K136" si="114">H136-F136</f>
        <v>130</v>
      </c>
      <c r="L136" s="523">
        <f>(F136*-0.8)/100</f>
        <v>-12.12</v>
      </c>
      <c r="M136" s="421">
        <f t="shared" ref="M136" si="115">(K136+L136)/F136</f>
        <v>7.7808580858085799E-2</v>
      </c>
      <c r="N136" s="524" t="s">
        <v>556</v>
      </c>
      <c r="O136" s="474">
        <v>44336</v>
      </c>
      <c r="P136" s="95"/>
      <c r="Q136" s="395"/>
      <c r="R136" s="431" t="s">
        <v>559</v>
      </c>
      <c r="S136" s="389"/>
      <c r="T136" s="389"/>
      <c r="U136" s="389"/>
      <c r="V136" s="389"/>
      <c r="W136" s="389"/>
      <c r="X136" s="389"/>
      <c r="Y136" s="389"/>
      <c r="Z136" s="389"/>
    </row>
    <row r="137" spans="1:34" s="350" customFormat="1" ht="13.8">
      <c r="A137" s="345">
        <v>2</v>
      </c>
      <c r="B137" s="354">
        <v>44327</v>
      </c>
      <c r="C137" s="414"/>
      <c r="D137" s="366" t="s">
        <v>465</v>
      </c>
      <c r="E137" s="359" t="s">
        <v>557</v>
      </c>
      <c r="F137" s="368" t="s">
        <v>910</v>
      </c>
      <c r="G137" s="364">
        <v>218</v>
      </c>
      <c r="H137" s="368"/>
      <c r="I137" s="356" t="s">
        <v>911</v>
      </c>
      <c r="J137" s="393" t="s">
        <v>558</v>
      </c>
      <c r="K137" s="393"/>
      <c r="L137" s="394"/>
      <c r="M137" s="381"/>
      <c r="N137" s="360"/>
      <c r="O137" s="388"/>
      <c r="P137" s="95"/>
      <c r="Q137" s="395"/>
      <c r="R137" s="431" t="s">
        <v>559</v>
      </c>
      <c r="S137" s="389"/>
      <c r="T137" s="389"/>
      <c r="U137" s="389"/>
      <c r="V137" s="389"/>
      <c r="W137" s="389"/>
      <c r="X137" s="389"/>
      <c r="Y137" s="389"/>
      <c r="Z137" s="389"/>
    </row>
    <row r="138" spans="1:34" s="350" customFormat="1" ht="13.8">
      <c r="A138" s="469">
        <v>3</v>
      </c>
      <c r="B138" s="508">
        <v>44328</v>
      </c>
      <c r="C138" s="470"/>
      <c r="D138" s="521" t="s">
        <v>426</v>
      </c>
      <c r="E138" s="471" t="s">
        <v>557</v>
      </c>
      <c r="F138" s="422">
        <v>383.5</v>
      </c>
      <c r="G138" s="472">
        <v>348</v>
      </c>
      <c r="H138" s="422">
        <v>420.5</v>
      </c>
      <c r="I138" s="473" t="s">
        <v>918</v>
      </c>
      <c r="J138" s="462" t="s">
        <v>985</v>
      </c>
      <c r="K138" s="522">
        <f t="shared" ref="K138" si="116">H138-F138</f>
        <v>37</v>
      </c>
      <c r="L138" s="523">
        <f>(F138*-0.8)/100</f>
        <v>-3.0680000000000001</v>
      </c>
      <c r="M138" s="421">
        <f t="shared" ref="M138" si="117">(K138+L138)/F138</f>
        <v>8.8479791395045637E-2</v>
      </c>
      <c r="N138" s="524" t="s">
        <v>556</v>
      </c>
      <c r="O138" s="474">
        <v>44340</v>
      </c>
      <c r="P138" s="95"/>
      <c r="Q138" s="395"/>
      <c r="R138" s="431" t="s">
        <v>559</v>
      </c>
      <c r="S138" s="389"/>
      <c r="T138" s="389"/>
      <c r="U138" s="389"/>
      <c r="V138" s="389"/>
      <c r="W138" s="389"/>
      <c r="X138" s="389"/>
      <c r="Y138" s="389"/>
      <c r="Z138" s="389"/>
    </row>
    <row r="139" spans="1:34" s="5" customFormat="1">
      <c r="A139" s="345"/>
      <c r="B139" s="346"/>
      <c r="C139" s="347"/>
      <c r="D139" s="348"/>
      <c r="E139" s="377"/>
      <c r="F139" s="377"/>
      <c r="G139" s="429"/>
      <c r="H139" s="429"/>
      <c r="I139" s="377"/>
      <c r="J139" s="430"/>
      <c r="K139" s="425"/>
      <c r="L139" s="426"/>
      <c r="M139" s="427"/>
      <c r="N139" s="428"/>
      <c r="O139" s="349"/>
      <c r="P139" s="120"/>
      <c r="Q139"/>
      <c r="R139" s="91"/>
      <c r="T139" s="54"/>
      <c r="U139" s="54"/>
      <c r="V139" s="54"/>
      <c r="W139" s="54"/>
      <c r="X139" s="54"/>
      <c r="Y139" s="54"/>
      <c r="Z139" s="54"/>
    </row>
    <row r="140" spans="1:34">
      <c r="A140" s="20" t="s">
        <v>560</v>
      </c>
      <c r="B140" s="20"/>
      <c r="C140" s="20"/>
      <c r="D140" s="20"/>
      <c r="E140" s="2"/>
      <c r="F140" s="27" t="s">
        <v>562</v>
      </c>
      <c r="G140" s="79"/>
      <c r="H140" s="79"/>
      <c r="I140" s="35"/>
      <c r="J140" s="82"/>
      <c r="K140" s="80"/>
      <c r="L140" s="81"/>
      <c r="M140" s="82"/>
      <c r="N140" s="83"/>
      <c r="O140" s="121"/>
      <c r="P140" s="8"/>
      <c r="Q140" s="13"/>
      <c r="R140" s="93"/>
      <c r="S140" s="13"/>
      <c r="T140" s="13"/>
      <c r="U140" s="13"/>
      <c r="V140" s="13"/>
      <c r="W140" s="13"/>
      <c r="X140" s="13"/>
      <c r="Y140" s="13"/>
    </row>
    <row r="141" spans="1:34">
      <c r="A141" s="26" t="s">
        <v>561</v>
      </c>
      <c r="B141" s="20"/>
      <c r="C141" s="20"/>
      <c r="D141" s="20"/>
      <c r="E141" s="29"/>
      <c r="F141" s="27" t="s">
        <v>564</v>
      </c>
      <c r="G141" s="9"/>
      <c r="H141" s="9"/>
      <c r="I141" s="9"/>
      <c r="J141" s="50"/>
      <c r="K141" s="9"/>
      <c r="L141" s="9"/>
      <c r="M141" s="9"/>
      <c r="N141" s="8"/>
      <c r="O141" s="50"/>
      <c r="Q141" s="4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34">
      <c r="A142" s="26"/>
      <c r="B142" s="20"/>
      <c r="C142" s="20"/>
      <c r="D142" s="20"/>
      <c r="E142" s="29"/>
      <c r="F142" s="27"/>
      <c r="G142" s="9"/>
      <c r="H142" s="9"/>
      <c r="I142" s="9"/>
      <c r="J142" s="50"/>
      <c r="K142" s="9"/>
      <c r="L142" s="9"/>
      <c r="M142" s="9"/>
      <c r="N142" s="8"/>
      <c r="O142" s="50"/>
      <c r="Q142" s="4"/>
      <c r="R142" s="79"/>
      <c r="S142" s="13"/>
      <c r="T142" s="13"/>
      <c r="U142" s="13"/>
      <c r="V142" s="13"/>
      <c r="W142" s="13"/>
      <c r="X142" s="13"/>
      <c r="Y142" s="13"/>
      <c r="Z142" s="13"/>
    </row>
    <row r="143" spans="1:34" ht="13.8">
      <c r="A143" s="8"/>
      <c r="B143" s="30" t="s">
        <v>822</v>
      </c>
      <c r="C143" s="30"/>
      <c r="D143" s="30"/>
      <c r="E143" s="30"/>
      <c r="F143" s="31"/>
      <c r="G143" s="29"/>
      <c r="H143" s="29"/>
      <c r="I143" s="70"/>
      <c r="J143" s="71"/>
      <c r="K143" s="72"/>
      <c r="L143" s="372"/>
      <c r="M143" s="9"/>
      <c r="N143" s="8"/>
      <c r="O143" s="50"/>
      <c r="Q143" s="4"/>
      <c r="R143" s="79"/>
      <c r="S143" s="13"/>
      <c r="T143" s="13"/>
      <c r="U143" s="13"/>
      <c r="V143" s="13"/>
      <c r="W143" s="13"/>
      <c r="X143" s="13"/>
      <c r="Y143" s="13"/>
      <c r="Z143" s="13"/>
    </row>
    <row r="144" spans="1:34" ht="39.6">
      <c r="A144" s="17" t="s">
        <v>16</v>
      </c>
      <c r="B144" s="18" t="s">
        <v>534</v>
      </c>
      <c r="C144" s="18"/>
      <c r="D144" s="19" t="s">
        <v>545</v>
      </c>
      <c r="E144" s="18" t="s">
        <v>546</v>
      </c>
      <c r="F144" s="18" t="s">
        <v>547</v>
      </c>
      <c r="G144" s="18" t="s">
        <v>566</v>
      </c>
      <c r="H144" s="18" t="s">
        <v>549</v>
      </c>
      <c r="I144" s="18" t="s">
        <v>550</v>
      </c>
      <c r="J144" s="73" t="s">
        <v>551</v>
      </c>
      <c r="K144" s="59" t="s">
        <v>567</v>
      </c>
      <c r="L144" s="74" t="s">
        <v>568</v>
      </c>
      <c r="M144" s="18" t="s">
        <v>569</v>
      </c>
      <c r="N144" s="373" t="s">
        <v>818</v>
      </c>
      <c r="O144" s="60" t="s">
        <v>817</v>
      </c>
      <c r="P144" s="18" t="s">
        <v>554</v>
      </c>
      <c r="Q144" s="75" t="s">
        <v>555</v>
      </c>
      <c r="R144" s="79"/>
      <c r="S144" s="13"/>
      <c r="T144" s="13"/>
      <c r="U144" s="13"/>
      <c r="V144" s="13"/>
      <c r="W144" s="13"/>
      <c r="X144" s="13"/>
      <c r="Y144" s="13"/>
      <c r="Z144" s="13"/>
    </row>
    <row r="145" spans="1:29" ht="13.8">
      <c r="A145" s="340"/>
      <c r="B145" s="354"/>
      <c r="C145" s="358"/>
      <c r="D145" s="366"/>
      <c r="E145" s="359"/>
      <c r="F145" s="382"/>
      <c r="G145" s="364"/>
      <c r="H145" s="359"/>
      <c r="I145" s="356"/>
      <c r="J145" s="393"/>
      <c r="K145" s="393"/>
      <c r="L145" s="394"/>
      <c r="M145" s="392"/>
      <c r="N145" s="394"/>
      <c r="O145" s="381"/>
      <c r="P145" s="360"/>
      <c r="Q145" s="374"/>
      <c r="R145" s="390"/>
      <c r="S145" s="380"/>
      <c r="T145" s="13"/>
      <c r="U145" s="389"/>
      <c r="V145" s="389"/>
      <c r="W145" s="389"/>
      <c r="X145" s="389"/>
      <c r="Y145" s="389"/>
      <c r="Z145" s="389"/>
      <c r="AA145" s="350"/>
      <c r="AB145" s="350"/>
      <c r="AC145" s="350"/>
    </row>
    <row r="146" spans="1:29" ht="13.8">
      <c r="A146" s="340"/>
      <c r="B146" s="354"/>
      <c r="C146" s="358"/>
      <c r="D146" s="366"/>
      <c r="E146" s="359"/>
      <c r="F146" s="382"/>
      <c r="G146" s="364"/>
      <c r="H146" s="359"/>
      <c r="I146" s="356"/>
      <c r="J146" s="393"/>
      <c r="K146" s="393"/>
      <c r="L146" s="394"/>
      <c r="M146" s="392"/>
      <c r="N146" s="394"/>
      <c r="O146" s="381"/>
      <c r="P146" s="360"/>
      <c r="Q146" s="374"/>
      <c r="R146" s="390"/>
      <c r="S146" s="380"/>
      <c r="T146" s="13"/>
      <c r="U146" s="389"/>
      <c r="V146" s="389"/>
      <c r="W146" s="389"/>
      <c r="X146" s="389"/>
      <c r="Y146" s="389"/>
      <c r="Z146" s="389"/>
      <c r="AA146" s="350"/>
      <c r="AB146" s="350"/>
      <c r="AC146" s="350"/>
    </row>
    <row r="147" spans="1:29" s="350" customFormat="1" ht="13.8">
      <c r="A147" s="340"/>
      <c r="B147" s="354"/>
      <c r="C147" s="358"/>
      <c r="D147" s="366"/>
      <c r="E147" s="359"/>
      <c r="F147" s="382"/>
      <c r="G147" s="364"/>
      <c r="H147" s="359"/>
      <c r="I147" s="356"/>
      <c r="J147" s="393"/>
      <c r="K147" s="393"/>
      <c r="L147" s="394"/>
      <c r="M147" s="392"/>
      <c r="N147" s="394"/>
      <c r="O147" s="381"/>
      <c r="P147" s="360"/>
      <c r="Q147" s="374"/>
      <c r="R147" s="387"/>
      <c r="S147" s="389"/>
      <c r="T147" s="389"/>
      <c r="U147" s="389"/>
      <c r="V147" s="389"/>
      <c r="W147" s="389"/>
      <c r="X147" s="389"/>
      <c r="Y147" s="389"/>
      <c r="Z147" s="389"/>
    </row>
    <row r="148" spans="1:29" s="350" customFormat="1" ht="13.8">
      <c r="A148" s="340"/>
      <c r="B148" s="354"/>
      <c r="C148" s="358"/>
      <c r="D148" s="366"/>
      <c r="E148" s="359"/>
      <c r="F148" s="393"/>
      <c r="G148" s="368"/>
      <c r="H148" s="359"/>
      <c r="I148" s="356"/>
      <c r="J148" s="393"/>
      <c r="K148" s="393"/>
      <c r="L148" s="394"/>
      <c r="M148" s="392"/>
      <c r="N148" s="394"/>
      <c r="O148" s="381"/>
      <c r="P148" s="360"/>
      <c r="Q148" s="374"/>
      <c r="R148" s="387"/>
      <c r="S148" s="389"/>
      <c r="T148" s="389"/>
      <c r="U148" s="389"/>
      <c r="V148" s="389"/>
      <c r="W148" s="389"/>
      <c r="X148" s="389"/>
      <c r="Y148" s="389"/>
      <c r="Z148" s="389"/>
    </row>
    <row r="149" spans="1:29" s="350" customFormat="1" ht="13.8">
      <c r="A149" s="340"/>
      <c r="B149" s="354"/>
      <c r="C149" s="358"/>
      <c r="D149" s="366"/>
      <c r="E149" s="359"/>
      <c r="F149" s="393"/>
      <c r="G149" s="368"/>
      <c r="H149" s="359"/>
      <c r="I149" s="356"/>
      <c r="J149" s="393"/>
      <c r="K149" s="393"/>
      <c r="L149" s="394"/>
      <c r="M149" s="392"/>
      <c r="N149" s="394"/>
      <c r="O149" s="381"/>
      <c r="P149" s="360"/>
      <c r="Q149" s="374"/>
      <c r="R149" s="387"/>
      <c r="S149" s="389"/>
      <c r="T149" s="389"/>
      <c r="U149" s="389"/>
      <c r="V149" s="389"/>
      <c r="W149" s="389"/>
      <c r="X149" s="389"/>
      <c r="Y149" s="389"/>
      <c r="Z149" s="389"/>
    </row>
    <row r="150" spans="1:29" s="350" customFormat="1" ht="13.8">
      <c r="A150" s="340"/>
      <c r="B150" s="354"/>
      <c r="C150" s="358"/>
      <c r="D150" s="366"/>
      <c r="E150" s="359"/>
      <c r="F150" s="382"/>
      <c r="G150" s="364"/>
      <c r="H150" s="359"/>
      <c r="I150" s="356"/>
      <c r="J150" s="393"/>
      <c r="K150" s="384"/>
      <c r="L150" s="394"/>
      <c r="M150" s="392"/>
      <c r="N150" s="394"/>
      <c r="O150" s="381"/>
      <c r="P150" s="386"/>
      <c r="Q150" s="374"/>
      <c r="R150" s="387"/>
      <c r="S150" s="389"/>
      <c r="T150" s="389"/>
      <c r="U150" s="389"/>
      <c r="V150" s="389"/>
      <c r="W150" s="389"/>
      <c r="X150" s="389"/>
      <c r="Y150" s="389"/>
      <c r="Z150" s="389"/>
    </row>
    <row r="151" spans="1:29" s="350" customFormat="1" ht="13.8">
      <c r="A151" s="340"/>
      <c r="B151" s="354"/>
      <c r="C151" s="358"/>
      <c r="D151" s="366"/>
      <c r="E151" s="359"/>
      <c r="F151" s="382"/>
      <c r="G151" s="364"/>
      <c r="H151" s="359"/>
      <c r="I151" s="356"/>
      <c r="J151" s="384"/>
      <c r="K151" s="384"/>
      <c r="L151" s="384"/>
      <c r="M151" s="384"/>
      <c r="N151" s="385"/>
      <c r="O151" s="396"/>
      <c r="P151" s="386"/>
      <c r="Q151" s="374"/>
      <c r="R151" s="387"/>
      <c r="S151" s="389"/>
      <c r="T151" s="389"/>
      <c r="U151" s="389"/>
      <c r="V151" s="389"/>
      <c r="W151" s="389"/>
      <c r="X151" s="389"/>
      <c r="Y151" s="389"/>
      <c r="Z151" s="389"/>
    </row>
    <row r="152" spans="1:29" s="350" customFormat="1" ht="13.8">
      <c r="A152" s="340"/>
      <c r="B152" s="354"/>
      <c r="C152" s="358"/>
      <c r="D152" s="366"/>
      <c r="E152" s="359"/>
      <c r="F152" s="393"/>
      <c r="G152" s="368"/>
      <c r="H152" s="359"/>
      <c r="I152" s="356"/>
      <c r="J152" s="393"/>
      <c r="K152" s="393"/>
      <c r="L152" s="394"/>
      <c r="M152" s="392"/>
      <c r="N152" s="394"/>
      <c r="O152" s="381"/>
      <c r="P152" s="360"/>
      <c r="Q152" s="374"/>
      <c r="R152" s="390"/>
      <c r="S152" s="380"/>
      <c r="T152" s="389"/>
      <c r="U152" s="389"/>
      <c r="V152" s="389"/>
      <c r="W152" s="389"/>
      <c r="X152" s="389"/>
      <c r="Y152" s="389"/>
      <c r="Z152" s="389"/>
    </row>
    <row r="153" spans="1:29" s="350" customFormat="1" ht="13.8">
      <c r="A153" s="340"/>
      <c r="B153" s="354"/>
      <c r="C153" s="358"/>
      <c r="D153" s="366"/>
      <c r="E153" s="359"/>
      <c r="F153" s="382"/>
      <c r="G153" s="364"/>
      <c r="H153" s="359"/>
      <c r="I153" s="356"/>
      <c r="J153" s="334"/>
      <c r="K153" s="334"/>
      <c r="L153" s="334"/>
      <c r="M153" s="334"/>
      <c r="N153" s="383"/>
      <c r="O153" s="381"/>
      <c r="P153" s="361"/>
      <c r="Q153" s="374"/>
      <c r="R153" s="390"/>
      <c r="S153" s="380"/>
      <c r="T153" s="389"/>
      <c r="U153" s="389"/>
      <c r="V153" s="389"/>
      <c r="W153" s="389"/>
      <c r="X153" s="389"/>
      <c r="Y153" s="389"/>
      <c r="Z153" s="389"/>
    </row>
    <row r="154" spans="1:29">
      <c r="A154" s="26"/>
      <c r="B154" s="20"/>
      <c r="C154" s="20"/>
      <c r="D154" s="20"/>
      <c r="E154" s="29"/>
      <c r="F154" s="27"/>
      <c r="G154" s="9"/>
      <c r="H154" s="9"/>
      <c r="I154" s="9"/>
      <c r="J154" s="50"/>
      <c r="K154" s="9"/>
      <c r="L154" s="9"/>
      <c r="M154" s="9"/>
      <c r="N154" s="8"/>
      <c r="O154" s="50"/>
      <c r="P154" s="4"/>
      <c r="Q154" s="8"/>
      <c r="R154" s="138"/>
      <c r="S154" s="13"/>
      <c r="T154" s="13"/>
      <c r="U154" s="13"/>
      <c r="V154" s="13"/>
      <c r="W154" s="13"/>
      <c r="X154" s="13"/>
      <c r="Y154" s="13"/>
      <c r="Z154" s="13"/>
    </row>
    <row r="155" spans="1:29">
      <c r="A155" s="26"/>
      <c r="B155" s="20"/>
      <c r="C155" s="20"/>
      <c r="D155" s="20"/>
      <c r="E155" s="29"/>
      <c r="F155" s="27"/>
      <c r="G155" s="38"/>
      <c r="H155" s="39"/>
      <c r="I155" s="79"/>
      <c r="J155" s="14"/>
      <c r="K155" s="80"/>
      <c r="L155" s="81"/>
      <c r="M155" s="82"/>
      <c r="N155" s="83"/>
      <c r="O155" s="84"/>
      <c r="P155" s="8"/>
      <c r="Q155" s="13"/>
      <c r="R155" s="138"/>
      <c r="S155" s="13"/>
      <c r="T155" s="13"/>
      <c r="U155" s="13"/>
      <c r="V155" s="13"/>
      <c r="W155" s="13"/>
      <c r="X155" s="13"/>
      <c r="Y155" s="13"/>
      <c r="Z155" s="13"/>
    </row>
    <row r="156" spans="1:29">
      <c r="A156" s="34"/>
      <c r="B156" s="42"/>
      <c r="C156" s="99"/>
      <c r="D156" s="3"/>
      <c r="E156" s="35"/>
      <c r="F156" s="79"/>
      <c r="G156" s="38"/>
      <c r="H156" s="39"/>
      <c r="I156" s="79"/>
      <c r="J156" s="14"/>
      <c r="K156" s="80"/>
      <c r="L156" s="81"/>
      <c r="M156" s="82"/>
      <c r="N156" s="83"/>
      <c r="O156" s="84"/>
      <c r="P156" s="8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9" ht="13.8">
      <c r="A157" s="2"/>
      <c r="B157" s="100" t="s">
        <v>576</v>
      </c>
      <c r="C157" s="100"/>
      <c r="D157" s="100"/>
      <c r="E157" s="100"/>
      <c r="F157" s="14"/>
      <c r="G157" s="14"/>
      <c r="H157" s="101"/>
      <c r="I157" s="14"/>
      <c r="J157" s="71"/>
      <c r="K157" s="72"/>
      <c r="L157" s="14"/>
      <c r="M157" s="14"/>
      <c r="N157" s="13"/>
      <c r="O157" s="95"/>
      <c r="P157" s="8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9" ht="39.6">
      <c r="A158" s="17" t="s">
        <v>16</v>
      </c>
      <c r="B158" s="18" t="s">
        <v>534</v>
      </c>
      <c r="C158" s="18"/>
      <c r="D158" s="19" t="s">
        <v>545</v>
      </c>
      <c r="E158" s="18" t="s">
        <v>546</v>
      </c>
      <c r="F158" s="18" t="s">
        <v>547</v>
      </c>
      <c r="G158" s="18" t="s">
        <v>577</v>
      </c>
      <c r="H158" s="18" t="s">
        <v>578</v>
      </c>
      <c r="I158" s="18" t="s">
        <v>550</v>
      </c>
      <c r="J158" s="58" t="s">
        <v>551</v>
      </c>
      <c r="K158" s="18" t="s">
        <v>552</v>
      </c>
      <c r="L158" s="18" t="s">
        <v>553</v>
      </c>
      <c r="M158" s="18" t="s">
        <v>554</v>
      </c>
      <c r="N158" s="19" t="s">
        <v>555</v>
      </c>
      <c r="O158" s="95"/>
      <c r="P158" s="8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9">
      <c r="A159" s="186">
        <v>1</v>
      </c>
      <c r="B159" s="102">
        <v>41579</v>
      </c>
      <c r="C159" s="102"/>
      <c r="D159" s="103" t="s">
        <v>579</v>
      </c>
      <c r="E159" s="104" t="s">
        <v>580</v>
      </c>
      <c r="F159" s="105">
        <v>82</v>
      </c>
      <c r="G159" s="104" t="s">
        <v>581</v>
      </c>
      <c r="H159" s="104">
        <v>100</v>
      </c>
      <c r="I159" s="122">
        <v>100</v>
      </c>
      <c r="J159" s="123" t="s">
        <v>582</v>
      </c>
      <c r="K159" s="124">
        <f t="shared" ref="K159:K190" si="118">H159-F159</f>
        <v>18</v>
      </c>
      <c r="L159" s="125">
        <f t="shared" ref="L159:L190" si="119">K159/F159</f>
        <v>0.21951219512195122</v>
      </c>
      <c r="M159" s="126" t="s">
        <v>556</v>
      </c>
      <c r="N159" s="127">
        <v>42657</v>
      </c>
      <c r="O159" s="50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9">
      <c r="A160" s="186">
        <v>2</v>
      </c>
      <c r="B160" s="102">
        <v>41794</v>
      </c>
      <c r="C160" s="102"/>
      <c r="D160" s="103" t="s">
        <v>583</v>
      </c>
      <c r="E160" s="104" t="s">
        <v>557</v>
      </c>
      <c r="F160" s="105">
        <v>257</v>
      </c>
      <c r="G160" s="104" t="s">
        <v>581</v>
      </c>
      <c r="H160" s="104">
        <v>300</v>
      </c>
      <c r="I160" s="122">
        <v>300</v>
      </c>
      <c r="J160" s="123" t="s">
        <v>582</v>
      </c>
      <c r="K160" s="124">
        <f t="shared" si="118"/>
        <v>43</v>
      </c>
      <c r="L160" s="125">
        <f t="shared" si="119"/>
        <v>0.16731517509727625</v>
      </c>
      <c r="M160" s="126" t="s">
        <v>556</v>
      </c>
      <c r="N160" s="127">
        <v>41822</v>
      </c>
      <c r="O160" s="50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3</v>
      </c>
      <c r="B161" s="102">
        <v>41828</v>
      </c>
      <c r="C161" s="102"/>
      <c r="D161" s="103" t="s">
        <v>584</v>
      </c>
      <c r="E161" s="104" t="s">
        <v>557</v>
      </c>
      <c r="F161" s="105">
        <v>393</v>
      </c>
      <c r="G161" s="104" t="s">
        <v>581</v>
      </c>
      <c r="H161" s="104">
        <v>468</v>
      </c>
      <c r="I161" s="122">
        <v>468</v>
      </c>
      <c r="J161" s="123" t="s">
        <v>582</v>
      </c>
      <c r="K161" s="124">
        <f t="shared" si="118"/>
        <v>75</v>
      </c>
      <c r="L161" s="125">
        <f t="shared" si="119"/>
        <v>0.19083969465648856</v>
      </c>
      <c r="M161" s="126" t="s">
        <v>556</v>
      </c>
      <c r="N161" s="127">
        <v>41863</v>
      </c>
      <c r="O161" s="50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4</v>
      </c>
      <c r="B162" s="102">
        <v>41857</v>
      </c>
      <c r="C162" s="102"/>
      <c r="D162" s="103" t="s">
        <v>585</v>
      </c>
      <c r="E162" s="104" t="s">
        <v>557</v>
      </c>
      <c r="F162" s="105">
        <v>205</v>
      </c>
      <c r="G162" s="104" t="s">
        <v>581</v>
      </c>
      <c r="H162" s="104">
        <v>275</v>
      </c>
      <c r="I162" s="122">
        <v>250</v>
      </c>
      <c r="J162" s="123" t="s">
        <v>582</v>
      </c>
      <c r="K162" s="124">
        <f t="shared" si="118"/>
        <v>70</v>
      </c>
      <c r="L162" s="125">
        <f t="shared" si="119"/>
        <v>0.34146341463414637</v>
      </c>
      <c r="M162" s="126" t="s">
        <v>556</v>
      </c>
      <c r="N162" s="127">
        <v>41962</v>
      </c>
      <c r="O162" s="50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5</v>
      </c>
      <c r="B163" s="102">
        <v>41886</v>
      </c>
      <c r="C163" s="102"/>
      <c r="D163" s="103" t="s">
        <v>586</v>
      </c>
      <c r="E163" s="104" t="s">
        <v>557</v>
      </c>
      <c r="F163" s="105">
        <v>162</v>
      </c>
      <c r="G163" s="104" t="s">
        <v>581</v>
      </c>
      <c r="H163" s="104">
        <v>190</v>
      </c>
      <c r="I163" s="122">
        <v>190</v>
      </c>
      <c r="J163" s="123" t="s">
        <v>582</v>
      </c>
      <c r="K163" s="124">
        <f t="shared" si="118"/>
        <v>28</v>
      </c>
      <c r="L163" s="125">
        <f t="shared" si="119"/>
        <v>0.1728395061728395</v>
      </c>
      <c r="M163" s="126" t="s">
        <v>556</v>
      </c>
      <c r="N163" s="127">
        <v>42006</v>
      </c>
      <c r="O163" s="50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6</v>
      </c>
      <c r="B164" s="102">
        <v>41886</v>
      </c>
      <c r="C164" s="102"/>
      <c r="D164" s="103" t="s">
        <v>587</v>
      </c>
      <c r="E164" s="104" t="s">
        <v>557</v>
      </c>
      <c r="F164" s="105">
        <v>75</v>
      </c>
      <c r="G164" s="104" t="s">
        <v>581</v>
      </c>
      <c r="H164" s="104">
        <v>91.5</v>
      </c>
      <c r="I164" s="122" t="s">
        <v>588</v>
      </c>
      <c r="J164" s="123" t="s">
        <v>589</v>
      </c>
      <c r="K164" s="124">
        <f t="shared" si="118"/>
        <v>16.5</v>
      </c>
      <c r="L164" s="125">
        <f t="shared" si="119"/>
        <v>0.22</v>
      </c>
      <c r="M164" s="126" t="s">
        <v>556</v>
      </c>
      <c r="N164" s="127">
        <v>41954</v>
      </c>
      <c r="O164" s="50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7</v>
      </c>
      <c r="B165" s="102">
        <v>41913</v>
      </c>
      <c r="C165" s="102"/>
      <c r="D165" s="103" t="s">
        <v>590</v>
      </c>
      <c r="E165" s="104" t="s">
        <v>557</v>
      </c>
      <c r="F165" s="105">
        <v>850</v>
      </c>
      <c r="G165" s="104" t="s">
        <v>581</v>
      </c>
      <c r="H165" s="104">
        <v>982.5</v>
      </c>
      <c r="I165" s="122">
        <v>1050</v>
      </c>
      <c r="J165" s="123" t="s">
        <v>591</v>
      </c>
      <c r="K165" s="124">
        <f t="shared" si="118"/>
        <v>132.5</v>
      </c>
      <c r="L165" s="125">
        <f t="shared" si="119"/>
        <v>0.15588235294117647</v>
      </c>
      <c r="M165" s="126" t="s">
        <v>556</v>
      </c>
      <c r="N165" s="127">
        <v>42039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8</v>
      </c>
      <c r="B166" s="102">
        <v>41913</v>
      </c>
      <c r="C166" s="102"/>
      <c r="D166" s="103" t="s">
        <v>592</v>
      </c>
      <c r="E166" s="104" t="s">
        <v>557</v>
      </c>
      <c r="F166" s="105">
        <v>475</v>
      </c>
      <c r="G166" s="104" t="s">
        <v>581</v>
      </c>
      <c r="H166" s="104">
        <v>515</v>
      </c>
      <c r="I166" s="122">
        <v>600</v>
      </c>
      <c r="J166" s="123" t="s">
        <v>593</v>
      </c>
      <c r="K166" s="124">
        <f t="shared" si="118"/>
        <v>40</v>
      </c>
      <c r="L166" s="125">
        <f t="shared" si="119"/>
        <v>8.4210526315789472E-2</v>
      </c>
      <c r="M166" s="126" t="s">
        <v>556</v>
      </c>
      <c r="N166" s="127">
        <v>41939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9</v>
      </c>
      <c r="B167" s="102">
        <v>41913</v>
      </c>
      <c r="C167" s="102"/>
      <c r="D167" s="103" t="s">
        <v>594</v>
      </c>
      <c r="E167" s="104" t="s">
        <v>557</v>
      </c>
      <c r="F167" s="105">
        <v>86</v>
      </c>
      <c r="G167" s="104" t="s">
        <v>581</v>
      </c>
      <c r="H167" s="104">
        <v>99</v>
      </c>
      <c r="I167" s="122">
        <v>140</v>
      </c>
      <c r="J167" s="123" t="s">
        <v>595</v>
      </c>
      <c r="K167" s="124">
        <f t="shared" si="118"/>
        <v>13</v>
      </c>
      <c r="L167" s="125">
        <f t="shared" si="119"/>
        <v>0.15116279069767441</v>
      </c>
      <c r="M167" s="126" t="s">
        <v>556</v>
      </c>
      <c r="N167" s="127">
        <v>41939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10</v>
      </c>
      <c r="B168" s="102">
        <v>41926</v>
      </c>
      <c r="C168" s="102"/>
      <c r="D168" s="103" t="s">
        <v>596</v>
      </c>
      <c r="E168" s="104" t="s">
        <v>557</v>
      </c>
      <c r="F168" s="105">
        <v>496.6</v>
      </c>
      <c r="G168" s="104" t="s">
        <v>581</v>
      </c>
      <c r="H168" s="104">
        <v>621</v>
      </c>
      <c r="I168" s="122">
        <v>580</v>
      </c>
      <c r="J168" s="123" t="s">
        <v>582</v>
      </c>
      <c r="K168" s="124">
        <f t="shared" si="118"/>
        <v>124.39999999999998</v>
      </c>
      <c r="L168" s="125">
        <f t="shared" si="119"/>
        <v>0.25050342327829234</v>
      </c>
      <c r="M168" s="126" t="s">
        <v>556</v>
      </c>
      <c r="N168" s="127">
        <v>42605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11</v>
      </c>
      <c r="B169" s="102">
        <v>41926</v>
      </c>
      <c r="C169" s="102"/>
      <c r="D169" s="103" t="s">
        <v>597</v>
      </c>
      <c r="E169" s="104" t="s">
        <v>557</v>
      </c>
      <c r="F169" s="105">
        <v>2481.9</v>
      </c>
      <c r="G169" s="104" t="s">
        <v>581</v>
      </c>
      <c r="H169" s="104">
        <v>2840</v>
      </c>
      <c r="I169" s="122">
        <v>2870</v>
      </c>
      <c r="J169" s="123" t="s">
        <v>598</v>
      </c>
      <c r="K169" s="124">
        <f t="shared" si="118"/>
        <v>358.09999999999991</v>
      </c>
      <c r="L169" s="125">
        <f t="shared" si="119"/>
        <v>0.14428462065353154</v>
      </c>
      <c r="M169" s="126" t="s">
        <v>556</v>
      </c>
      <c r="N169" s="127">
        <v>42017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12</v>
      </c>
      <c r="B170" s="102">
        <v>41928</v>
      </c>
      <c r="C170" s="102"/>
      <c r="D170" s="103" t="s">
        <v>599</v>
      </c>
      <c r="E170" s="104" t="s">
        <v>557</v>
      </c>
      <c r="F170" s="105">
        <v>84.5</v>
      </c>
      <c r="G170" s="104" t="s">
        <v>581</v>
      </c>
      <c r="H170" s="104">
        <v>93</v>
      </c>
      <c r="I170" s="122">
        <v>110</v>
      </c>
      <c r="J170" s="123" t="s">
        <v>600</v>
      </c>
      <c r="K170" s="124">
        <f t="shared" si="118"/>
        <v>8.5</v>
      </c>
      <c r="L170" s="125">
        <f t="shared" si="119"/>
        <v>0.10059171597633136</v>
      </c>
      <c r="M170" s="126" t="s">
        <v>556</v>
      </c>
      <c r="N170" s="127">
        <v>41939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13</v>
      </c>
      <c r="B171" s="102">
        <v>41928</v>
      </c>
      <c r="C171" s="102"/>
      <c r="D171" s="103" t="s">
        <v>601</v>
      </c>
      <c r="E171" s="104" t="s">
        <v>557</v>
      </c>
      <c r="F171" s="105">
        <v>401</v>
      </c>
      <c r="G171" s="104" t="s">
        <v>581</v>
      </c>
      <c r="H171" s="104">
        <v>428</v>
      </c>
      <c r="I171" s="122">
        <v>450</v>
      </c>
      <c r="J171" s="123" t="s">
        <v>602</v>
      </c>
      <c r="K171" s="124">
        <f t="shared" si="118"/>
        <v>27</v>
      </c>
      <c r="L171" s="125">
        <f t="shared" si="119"/>
        <v>6.7331670822942641E-2</v>
      </c>
      <c r="M171" s="126" t="s">
        <v>556</v>
      </c>
      <c r="N171" s="127">
        <v>42020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14</v>
      </c>
      <c r="B172" s="102">
        <v>41928</v>
      </c>
      <c r="C172" s="102"/>
      <c r="D172" s="103" t="s">
        <v>603</v>
      </c>
      <c r="E172" s="104" t="s">
        <v>557</v>
      </c>
      <c r="F172" s="105">
        <v>101</v>
      </c>
      <c r="G172" s="104" t="s">
        <v>581</v>
      </c>
      <c r="H172" s="104">
        <v>112</v>
      </c>
      <c r="I172" s="122">
        <v>120</v>
      </c>
      <c r="J172" s="123" t="s">
        <v>604</v>
      </c>
      <c r="K172" s="124">
        <f t="shared" si="118"/>
        <v>11</v>
      </c>
      <c r="L172" s="125">
        <f t="shared" si="119"/>
        <v>0.10891089108910891</v>
      </c>
      <c r="M172" s="126" t="s">
        <v>556</v>
      </c>
      <c r="N172" s="127">
        <v>41939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15</v>
      </c>
      <c r="B173" s="102">
        <v>41954</v>
      </c>
      <c r="C173" s="102"/>
      <c r="D173" s="103" t="s">
        <v>605</v>
      </c>
      <c r="E173" s="104" t="s">
        <v>557</v>
      </c>
      <c r="F173" s="105">
        <v>59</v>
      </c>
      <c r="G173" s="104" t="s">
        <v>581</v>
      </c>
      <c r="H173" s="104">
        <v>76</v>
      </c>
      <c r="I173" s="122">
        <v>76</v>
      </c>
      <c r="J173" s="123" t="s">
        <v>582</v>
      </c>
      <c r="K173" s="124">
        <f t="shared" si="118"/>
        <v>17</v>
      </c>
      <c r="L173" s="125">
        <f t="shared" si="119"/>
        <v>0.28813559322033899</v>
      </c>
      <c r="M173" s="126" t="s">
        <v>556</v>
      </c>
      <c r="N173" s="127">
        <v>43032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16</v>
      </c>
      <c r="B174" s="102">
        <v>41954</v>
      </c>
      <c r="C174" s="102"/>
      <c r="D174" s="103" t="s">
        <v>594</v>
      </c>
      <c r="E174" s="104" t="s">
        <v>557</v>
      </c>
      <c r="F174" s="105">
        <v>99</v>
      </c>
      <c r="G174" s="104" t="s">
        <v>581</v>
      </c>
      <c r="H174" s="104">
        <v>120</v>
      </c>
      <c r="I174" s="122">
        <v>120</v>
      </c>
      <c r="J174" s="123" t="s">
        <v>606</v>
      </c>
      <c r="K174" s="124">
        <f t="shared" si="118"/>
        <v>21</v>
      </c>
      <c r="L174" s="125">
        <f t="shared" si="119"/>
        <v>0.21212121212121213</v>
      </c>
      <c r="M174" s="126" t="s">
        <v>556</v>
      </c>
      <c r="N174" s="127">
        <v>41960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17</v>
      </c>
      <c r="B175" s="102">
        <v>41956</v>
      </c>
      <c r="C175" s="102"/>
      <c r="D175" s="103" t="s">
        <v>607</v>
      </c>
      <c r="E175" s="104" t="s">
        <v>557</v>
      </c>
      <c r="F175" s="105">
        <v>22</v>
      </c>
      <c r="G175" s="104" t="s">
        <v>581</v>
      </c>
      <c r="H175" s="104">
        <v>33.549999999999997</v>
      </c>
      <c r="I175" s="122">
        <v>32</v>
      </c>
      <c r="J175" s="123" t="s">
        <v>608</v>
      </c>
      <c r="K175" s="124">
        <f t="shared" si="118"/>
        <v>11.549999999999997</v>
      </c>
      <c r="L175" s="125">
        <f t="shared" si="119"/>
        <v>0.52499999999999991</v>
      </c>
      <c r="M175" s="126" t="s">
        <v>556</v>
      </c>
      <c r="N175" s="127">
        <v>42188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18</v>
      </c>
      <c r="B176" s="102">
        <v>41976</v>
      </c>
      <c r="C176" s="102"/>
      <c r="D176" s="103" t="s">
        <v>609</v>
      </c>
      <c r="E176" s="104" t="s">
        <v>557</v>
      </c>
      <c r="F176" s="105">
        <v>440</v>
      </c>
      <c r="G176" s="104" t="s">
        <v>581</v>
      </c>
      <c r="H176" s="104">
        <v>520</v>
      </c>
      <c r="I176" s="122">
        <v>520</v>
      </c>
      <c r="J176" s="123" t="s">
        <v>610</v>
      </c>
      <c r="K176" s="124">
        <f t="shared" si="118"/>
        <v>80</v>
      </c>
      <c r="L176" s="125">
        <f t="shared" si="119"/>
        <v>0.18181818181818182</v>
      </c>
      <c r="M176" s="126" t="s">
        <v>556</v>
      </c>
      <c r="N176" s="127">
        <v>42208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19</v>
      </c>
      <c r="B177" s="102">
        <v>41976</v>
      </c>
      <c r="C177" s="102"/>
      <c r="D177" s="103" t="s">
        <v>611</v>
      </c>
      <c r="E177" s="104" t="s">
        <v>557</v>
      </c>
      <c r="F177" s="105">
        <v>360</v>
      </c>
      <c r="G177" s="104" t="s">
        <v>581</v>
      </c>
      <c r="H177" s="104">
        <v>427</v>
      </c>
      <c r="I177" s="122">
        <v>425</v>
      </c>
      <c r="J177" s="123" t="s">
        <v>612</v>
      </c>
      <c r="K177" s="124">
        <f t="shared" si="118"/>
        <v>67</v>
      </c>
      <c r="L177" s="125">
        <f t="shared" si="119"/>
        <v>0.18611111111111112</v>
      </c>
      <c r="M177" s="126" t="s">
        <v>556</v>
      </c>
      <c r="N177" s="127">
        <v>42058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20</v>
      </c>
      <c r="B178" s="102">
        <v>42012</v>
      </c>
      <c r="C178" s="102"/>
      <c r="D178" s="103" t="s">
        <v>613</v>
      </c>
      <c r="E178" s="104" t="s">
        <v>557</v>
      </c>
      <c r="F178" s="105">
        <v>360</v>
      </c>
      <c r="G178" s="104" t="s">
        <v>581</v>
      </c>
      <c r="H178" s="104">
        <v>455</v>
      </c>
      <c r="I178" s="122">
        <v>420</v>
      </c>
      <c r="J178" s="123" t="s">
        <v>614</v>
      </c>
      <c r="K178" s="124">
        <f t="shared" si="118"/>
        <v>95</v>
      </c>
      <c r="L178" s="125">
        <f t="shared" si="119"/>
        <v>0.2638888888888889</v>
      </c>
      <c r="M178" s="126" t="s">
        <v>556</v>
      </c>
      <c r="N178" s="127">
        <v>42024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21</v>
      </c>
      <c r="B179" s="102">
        <v>42012</v>
      </c>
      <c r="C179" s="102"/>
      <c r="D179" s="103" t="s">
        <v>615</v>
      </c>
      <c r="E179" s="104" t="s">
        <v>557</v>
      </c>
      <c r="F179" s="105">
        <v>130</v>
      </c>
      <c r="G179" s="104"/>
      <c r="H179" s="104">
        <v>175.5</v>
      </c>
      <c r="I179" s="122">
        <v>165</v>
      </c>
      <c r="J179" s="123" t="s">
        <v>616</v>
      </c>
      <c r="K179" s="124">
        <f t="shared" si="118"/>
        <v>45.5</v>
      </c>
      <c r="L179" s="125">
        <f t="shared" si="119"/>
        <v>0.35</v>
      </c>
      <c r="M179" s="126" t="s">
        <v>556</v>
      </c>
      <c r="N179" s="127">
        <v>43088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22</v>
      </c>
      <c r="B180" s="102">
        <v>42040</v>
      </c>
      <c r="C180" s="102"/>
      <c r="D180" s="103" t="s">
        <v>376</v>
      </c>
      <c r="E180" s="104" t="s">
        <v>580</v>
      </c>
      <c r="F180" s="105">
        <v>98</v>
      </c>
      <c r="G180" s="104"/>
      <c r="H180" s="104">
        <v>120</v>
      </c>
      <c r="I180" s="122">
        <v>120</v>
      </c>
      <c r="J180" s="123" t="s">
        <v>582</v>
      </c>
      <c r="K180" s="124">
        <f t="shared" si="118"/>
        <v>22</v>
      </c>
      <c r="L180" s="125">
        <f t="shared" si="119"/>
        <v>0.22448979591836735</v>
      </c>
      <c r="M180" s="126" t="s">
        <v>556</v>
      </c>
      <c r="N180" s="127">
        <v>42753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23</v>
      </c>
      <c r="B181" s="102">
        <v>42040</v>
      </c>
      <c r="C181" s="102"/>
      <c r="D181" s="103" t="s">
        <v>617</v>
      </c>
      <c r="E181" s="104" t="s">
        <v>580</v>
      </c>
      <c r="F181" s="105">
        <v>196</v>
      </c>
      <c r="G181" s="104"/>
      <c r="H181" s="104">
        <v>262</v>
      </c>
      <c r="I181" s="122">
        <v>255</v>
      </c>
      <c r="J181" s="123" t="s">
        <v>582</v>
      </c>
      <c r="K181" s="124">
        <f t="shared" si="118"/>
        <v>66</v>
      </c>
      <c r="L181" s="125">
        <f t="shared" si="119"/>
        <v>0.33673469387755101</v>
      </c>
      <c r="M181" s="126" t="s">
        <v>556</v>
      </c>
      <c r="N181" s="127">
        <v>42599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7">
        <v>24</v>
      </c>
      <c r="B182" s="106">
        <v>42067</v>
      </c>
      <c r="C182" s="106"/>
      <c r="D182" s="107" t="s">
        <v>375</v>
      </c>
      <c r="E182" s="108" t="s">
        <v>580</v>
      </c>
      <c r="F182" s="109">
        <v>235</v>
      </c>
      <c r="G182" s="109"/>
      <c r="H182" s="110">
        <v>77</v>
      </c>
      <c r="I182" s="128" t="s">
        <v>618</v>
      </c>
      <c r="J182" s="129" t="s">
        <v>619</v>
      </c>
      <c r="K182" s="130">
        <f t="shared" si="118"/>
        <v>-158</v>
      </c>
      <c r="L182" s="131">
        <f t="shared" si="119"/>
        <v>-0.67234042553191486</v>
      </c>
      <c r="M182" s="132" t="s">
        <v>620</v>
      </c>
      <c r="N182" s="133">
        <v>43522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25</v>
      </c>
      <c r="B183" s="102">
        <v>42067</v>
      </c>
      <c r="C183" s="102"/>
      <c r="D183" s="103" t="s">
        <v>453</v>
      </c>
      <c r="E183" s="104" t="s">
        <v>580</v>
      </c>
      <c r="F183" s="105">
        <v>185</v>
      </c>
      <c r="G183" s="104"/>
      <c r="H183" s="104">
        <v>224</v>
      </c>
      <c r="I183" s="122" t="s">
        <v>621</v>
      </c>
      <c r="J183" s="123" t="s">
        <v>582</v>
      </c>
      <c r="K183" s="124">
        <f t="shared" si="118"/>
        <v>39</v>
      </c>
      <c r="L183" s="125">
        <f t="shared" si="119"/>
        <v>0.21081081081081082</v>
      </c>
      <c r="M183" s="126" t="s">
        <v>556</v>
      </c>
      <c r="N183" s="127">
        <v>42647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323">
        <v>26</v>
      </c>
      <c r="B184" s="111">
        <v>42090</v>
      </c>
      <c r="C184" s="111"/>
      <c r="D184" s="112" t="s">
        <v>622</v>
      </c>
      <c r="E184" s="113" t="s">
        <v>580</v>
      </c>
      <c r="F184" s="114">
        <v>49.5</v>
      </c>
      <c r="G184" s="115"/>
      <c r="H184" s="115">
        <v>15.85</v>
      </c>
      <c r="I184" s="115">
        <v>67</v>
      </c>
      <c r="J184" s="134" t="s">
        <v>623</v>
      </c>
      <c r="K184" s="115">
        <f t="shared" si="118"/>
        <v>-33.65</v>
      </c>
      <c r="L184" s="135">
        <f t="shared" si="119"/>
        <v>-0.67979797979797973</v>
      </c>
      <c r="M184" s="132" t="s">
        <v>620</v>
      </c>
      <c r="N184" s="136">
        <v>43627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27</v>
      </c>
      <c r="B185" s="102">
        <v>42093</v>
      </c>
      <c r="C185" s="102"/>
      <c r="D185" s="103" t="s">
        <v>624</v>
      </c>
      <c r="E185" s="104" t="s">
        <v>580</v>
      </c>
      <c r="F185" s="105">
        <v>183.5</v>
      </c>
      <c r="G185" s="104"/>
      <c r="H185" s="104">
        <v>219</v>
      </c>
      <c r="I185" s="122">
        <v>218</v>
      </c>
      <c r="J185" s="123" t="s">
        <v>625</v>
      </c>
      <c r="K185" s="124">
        <f t="shared" si="118"/>
        <v>35.5</v>
      </c>
      <c r="L185" s="125">
        <f t="shared" si="119"/>
        <v>0.19346049046321526</v>
      </c>
      <c r="M185" s="126" t="s">
        <v>556</v>
      </c>
      <c r="N185" s="127">
        <v>42103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28</v>
      </c>
      <c r="B186" s="102">
        <v>42114</v>
      </c>
      <c r="C186" s="102"/>
      <c r="D186" s="103" t="s">
        <v>626</v>
      </c>
      <c r="E186" s="104" t="s">
        <v>580</v>
      </c>
      <c r="F186" s="105">
        <f>(227+237)/2</f>
        <v>232</v>
      </c>
      <c r="G186" s="104"/>
      <c r="H186" s="104">
        <v>298</v>
      </c>
      <c r="I186" s="122">
        <v>298</v>
      </c>
      <c r="J186" s="123" t="s">
        <v>582</v>
      </c>
      <c r="K186" s="124">
        <f t="shared" si="118"/>
        <v>66</v>
      </c>
      <c r="L186" s="125">
        <f t="shared" si="119"/>
        <v>0.28448275862068967</v>
      </c>
      <c r="M186" s="126" t="s">
        <v>556</v>
      </c>
      <c r="N186" s="127">
        <v>42823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29</v>
      </c>
      <c r="B187" s="102">
        <v>42128</v>
      </c>
      <c r="C187" s="102"/>
      <c r="D187" s="103" t="s">
        <v>627</v>
      </c>
      <c r="E187" s="104" t="s">
        <v>557</v>
      </c>
      <c r="F187" s="105">
        <v>385</v>
      </c>
      <c r="G187" s="104"/>
      <c r="H187" s="104">
        <f>212.5+331</f>
        <v>543.5</v>
      </c>
      <c r="I187" s="122">
        <v>510</v>
      </c>
      <c r="J187" s="123" t="s">
        <v>628</v>
      </c>
      <c r="K187" s="124">
        <f t="shared" si="118"/>
        <v>158.5</v>
      </c>
      <c r="L187" s="125">
        <f t="shared" si="119"/>
        <v>0.41168831168831171</v>
      </c>
      <c r="M187" s="126" t="s">
        <v>556</v>
      </c>
      <c r="N187" s="127">
        <v>42235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30</v>
      </c>
      <c r="B188" s="102">
        <v>42128</v>
      </c>
      <c r="C188" s="102"/>
      <c r="D188" s="103" t="s">
        <v>629</v>
      </c>
      <c r="E188" s="104" t="s">
        <v>557</v>
      </c>
      <c r="F188" s="105">
        <v>115.5</v>
      </c>
      <c r="G188" s="104"/>
      <c r="H188" s="104">
        <v>146</v>
      </c>
      <c r="I188" s="122">
        <v>142</v>
      </c>
      <c r="J188" s="123" t="s">
        <v>630</v>
      </c>
      <c r="K188" s="124">
        <f t="shared" si="118"/>
        <v>30.5</v>
      </c>
      <c r="L188" s="125">
        <f t="shared" si="119"/>
        <v>0.26406926406926406</v>
      </c>
      <c r="M188" s="126" t="s">
        <v>556</v>
      </c>
      <c r="N188" s="127">
        <v>42202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31</v>
      </c>
      <c r="B189" s="102">
        <v>42151</v>
      </c>
      <c r="C189" s="102"/>
      <c r="D189" s="103" t="s">
        <v>631</v>
      </c>
      <c r="E189" s="104" t="s">
        <v>557</v>
      </c>
      <c r="F189" s="105">
        <v>237.5</v>
      </c>
      <c r="G189" s="104"/>
      <c r="H189" s="104">
        <v>279.5</v>
      </c>
      <c r="I189" s="122">
        <v>278</v>
      </c>
      <c r="J189" s="123" t="s">
        <v>582</v>
      </c>
      <c r="K189" s="124">
        <f t="shared" si="118"/>
        <v>42</v>
      </c>
      <c r="L189" s="125">
        <f t="shared" si="119"/>
        <v>0.17684210526315788</v>
      </c>
      <c r="M189" s="126" t="s">
        <v>556</v>
      </c>
      <c r="N189" s="127">
        <v>42222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32</v>
      </c>
      <c r="B190" s="102">
        <v>42174</v>
      </c>
      <c r="C190" s="102"/>
      <c r="D190" s="103" t="s">
        <v>601</v>
      </c>
      <c r="E190" s="104" t="s">
        <v>580</v>
      </c>
      <c r="F190" s="105">
        <v>340</v>
      </c>
      <c r="G190" s="104"/>
      <c r="H190" s="104">
        <v>448</v>
      </c>
      <c r="I190" s="122">
        <v>448</v>
      </c>
      <c r="J190" s="123" t="s">
        <v>582</v>
      </c>
      <c r="K190" s="124">
        <f t="shared" si="118"/>
        <v>108</v>
      </c>
      <c r="L190" s="125">
        <f t="shared" si="119"/>
        <v>0.31764705882352939</v>
      </c>
      <c r="M190" s="126" t="s">
        <v>556</v>
      </c>
      <c r="N190" s="127">
        <v>43018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33</v>
      </c>
      <c r="B191" s="102">
        <v>42191</v>
      </c>
      <c r="C191" s="102"/>
      <c r="D191" s="103" t="s">
        <v>632</v>
      </c>
      <c r="E191" s="104" t="s">
        <v>580</v>
      </c>
      <c r="F191" s="105">
        <v>390</v>
      </c>
      <c r="G191" s="104"/>
      <c r="H191" s="104">
        <v>460</v>
      </c>
      <c r="I191" s="122">
        <v>460</v>
      </c>
      <c r="J191" s="123" t="s">
        <v>582</v>
      </c>
      <c r="K191" s="124">
        <f t="shared" ref="K191:K211" si="120">H191-F191</f>
        <v>70</v>
      </c>
      <c r="L191" s="125">
        <f t="shared" ref="L191:L211" si="121">K191/F191</f>
        <v>0.17948717948717949</v>
      </c>
      <c r="M191" s="126" t="s">
        <v>556</v>
      </c>
      <c r="N191" s="127">
        <v>42478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7">
        <v>34</v>
      </c>
      <c r="B192" s="106">
        <v>42195</v>
      </c>
      <c r="C192" s="106"/>
      <c r="D192" s="107" t="s">
        <v>633</v>
      </c>
      <c r="E192" s="108" t="s">
        <v>580</v>
      </c>
      <c r="F192" s="109">
        <v>122.5</v>
      </c>
      <c r="G192" s="109"/>
      <c r="H192" s="110">
        <v>61</v>
      </c>
      <c r="I192" s="128">
        <v>172</v>
      </c>
      <c r="J192" s="129" t="s">
        <v>634</v>
      </c>
      <c r="K192" s="130">
        <f t="shared" si="120"/>
        <v>-61.5</v>
      </c>
      <c r="L192" s="131">
        <f t="shared" si="121"/>
        <v>-0.50204081632653064</v>
      </c>
      <c r="M192" s="132" t="s">
        <v>620</v>
      </c>
      <c r="N192" s="133">
        <v>43333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35</v>
      </c>
      <c r="B193" s="102">
        <v>42219</v>
      </c>
      <c r="C193" s="102"/>
      <c r="D193" s="103" t="s">
        <v>635</v>
      </c>
      <c r="E193" s="104" t="s">
        <v>580</v>
      </c>
      <c r="F193" s="105">
        <v>297.5</v>
      </c>
      <c r="G193" s="104"/>
      <c r="H193" s="104">
        <v>350</v>
      </c>
      <c r="I193" s="122">
        <v>360</v>
      </c>
      <c r="J193" s="123" t="s">
        <v>636</v>
      </c>
      <c r="K193" s="124">
        <f t="shared" si="120"/>
        <v>52.5</v>
      </c>
      <c r="L193" s="125">
        <f t="shared" si="121"/>
        <v>0.17647058823529413</v>
      </c>
      <c r="M193" s="126" t="s">
        <v>556</v>
      </c>
      <c r="N193" s="127">
        <v>42232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36</v>
      </c>
      <c r="B194" s="102">
        <v>42219</v>
      </c>
      <c r="C194" s="102"/>
      <c r="D194" s="103" t="s">
        <v>637</v>
      </c>
      <c r="E194" s="104" t="s">
        <v>580</v>
      </c>
      <c r="F194" s="105">
        <v>115.5</v>
      </c>
      <c r="G194" s="104"/>
      <c r="H194" s="104">
        <v>149</v>
      </c>
      <c r="I194" s="122">
        <v>140</v>
      </c>
      <c r="J194" s="137" t="s">
        <v>638</v>
      </c>
      <c r="K194" s="124">
        <f t="shared" si="120"/>
        <v>33.5</v>
      </c>
      <c r="L194" s="125">
        <f t="shared" si="121"/>
        <v>0.29004329004329005</v>
      </c>
      <c r="M194" s="126" t="s">
        <v>556</v>
      </c>
      <c r="N194" s="127">
        <v>42740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37</v>
      </c>
      <c r="B195" s="102">
        <v>42251</v>
      </c>
      <c r="C195" s="102"/>
      <c r="D195" s="103" t="s">
        <v>631</v>
      </c>
      <c r="E195" s="104" t="s">
        <v>580</v>
      </c>
      <c r="F195" s="105">
        <v>226</v>
      </c>
      <c r="G195" s="104"/>
      <c r="H195" s="104">
        <v>292</v>
      </c>
      <c r="I195" s="122">
        <v>292</v>
      </c>
      <c r="J195" s="123" t="s">
        <v>639</v>
      </c>
      <c r="K195" s="124">
        <f t="shared" si="120"/>
        <v>66</v>
      </c>
      <c r="L195" s="125">
        <f t="shared" si="121"/>
        <v>0.29203539823008851</v>
      </c>
      <c r="M195" s="126" t="s">
        <v>556</v>
      </c>
      <c r="N195" s="127">
        <v>42286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38</v>
      </c>
      <c r="B196" s="102">
        <v>42254</v>
      </c>
      <c r="C196" s="102"/>
      <c r="D196" s="103" t="s">
        <v>626</v>
      </c>
      <c r="E196" s="104" t="s">
        <v>580</v>
      </c>
      <c r="F196" s="105">
        <v>232.5</v>
      </c>
      <c r="G196" s="104"/>
      <c r="H196" s="104">
        <v>312.5</v>
      </c>
      <c r="I196" s="122">
        <v>310</v>
      </c>
      <c r="J196" s="123" t="s">
        <v>582</v>
      </c>
      <c r="K196" s="124">
        <f t="shared" si="120"/>
        <v>80</v>
      </c>
      <c r="L196" s="125">
        <f t="shared" si="121"/>
        <v>0.34408602150537637</v>
      </c>
      <c r="M196" s="126" t="s">
        <v>556</v>
      </c>
      <c r="N196" s="127">
        <v>42823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39</v>
      </c>
      <c r="B197" s="102">
        <v>42268</v>
      </c>
      <c r="C197" s="102"/>
      <c r="D197" s="103" t="s">
        <v>640</v>
      </c>
      <c r="E197" s="104" t="s">
        <v>580</v>
      </c>
      <c r="F197" s="105">
        <v>196.5</v>
      </c>
      <c r="G197" s="104"/>
      <c r="H197" s="104">
        <v>238</v>
      </c>
      <c r="I197" s="122">
        <v>238</v>
      </c>
      <c r="J197" s="123" t="s">
        <v>639</v>
      </c>
      <c r="K197" s="124">
        <f t="shared" si="120"/>
        <v>41.5</v>
      </c>
      <c r="L197" s="125">
        <f t="shared" si="121"/>
        <v>0.21119592875318066</v>
      </c>
      <c r="M197" s="126" t="s">
        <v>556</v>
      </c>
      <c r="N197" s="127">
        <v>42291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40</v>
      </c>
      <c r="B198" s="102">
        <v>42271</v>
      </c>
      <c r="C198" s="102"/>
      <c r="D198" s="103" t="s">
        <v>579</v>
      </c>
      <c r="E198" s="104" t="s">
        <v>580</v>
      </c>
      <c r="F198" s="105">
        <v>65</v>
      </c>
      <c r="G198" s="104"/>
      <c r="H198" s="104">
        <v>82</v>
      </c>
      <c r="I198" s="122">
        <v>82</v>
      </c>
      <c r="J198" s="123" t="s">
        <v>639</v>
      </c>
      <c r="K198" s="124">
        <f t="shared" si="120"/>
        <v>17</v>
      </c>
      <c r="L198" s="125">
        <f t="shared" si="121"/>
        <v>0.26153846153846155</v>
      </c>
      <c r="M198" s="126" t="s">
        <v>556</v>
      </c>
      <c r="N198" s="127">
        <v>42578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41</v>
      </c>
      <c r="B199" s="102">
        <v>42291</v>
      </c>
      <c r="C199" s="102"/>
      <c r="D199" s="103" t="s">
        <v>641</v>
      </c>
      <c r="E199" s="104" t="s">
        <v>580</v>
      </c>
      <c r="F199" s="105">
        <v>144</v>
      </c>
      <c r="G199" s="104"/>
      <c r="H199" s="104">
        <v>182.5</v>
      </c>
      <c r="I199" s="122">
        <v>181</v>
      </c>
      <c r="J199" s="123" t="s">
        <v>639</v>
      </c>
      <c r="K199" s="124">
        <f t="shared" si="120"/>
        <v>38.5</v>
      </c>
      <c r="L199" s="125">
        <f t="shared" si="121"/>
        <v>0.2673611111111111</v>
      </c>
      <c r="M199" s="126" t="s">
        <v>556</v>
      </c>
      <c r="N199" s="127">
        <v>42817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42</v>
      </c>
      <c r="B200" s="102">
        <v>42291</v>
      </c>
      <c r="C200" s="102"/>
      <c r="D200" s="103" t="s">
        <v>642</v>
      </c>
      <c r="E200" s="104" t="s">
        <v>580</v>
      </c>
      <c r="F200" s="105">
        <v>264</v>
      </c>
      <c r="G200" s="104"/>
      <c r="H200" s="104">
        <v>311</v>
      </c>
      <c r="I200" s="122">
        <v>311</v>
      </c>
      <c r="J200" s="123" t="s">
        <v>639</v>
      </c>
      <c r="K200" s="124">
        <f t="shared" si="120"/>
        <v>47</v>
      </c>
      <c r="L200" s="125">
        <f t="shared" si="121"/>
        <v>0.17803030303030304</v>
      </c>
      <c r="M200" s="126" t="s">
        <v>556</v>
      </c>
      <c r="N200" s="127">
        <v>42604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43</v>
      </c>
      <c r="B201" s="102">
        <v>42318</v>
      </c>
      <c r="C201" s="102"/>
      <c r="D201" s="103" t="s">
        <v>643</v>
      </c>
      <c r="E201" s="104" t="s">
        <v>557</v>
      </c>
      <c r="F201" s="105">
        <v>549.5</v>
      </c>
      <c r="G201" s="104"/>
      <c r="H201" s="104">
        <v>630</v>
      </c>
      <c r="I201" s="122">
        <v>630</v>
      </c>
      <c r="J201" s="123" t="s">
        <v>639</v>
      </c>
      <c r="K201" s="124">
        <f t="shared" si="120"/>
        <v>80.5</v>
      </c>
      <c r="L201" s="125">
        <f t="shared" si="121"/>
        <v>0.1464968152866242</v>
      </c>
      <c r="M201" s="126" t="s">
        <v>556</v>
      </c>
      <c r="N201" s="127">
        <v>42419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44</v>
      </c>
      <c r="B202" s="102">
        <v>42342</v>
      </c>
      <c r="C202" s="102"/>
      <c r="D202" s="103" t="s">
        <v>644</v>
      </c>
      <c r="E202" s="104" t="s">
        <v>580</v>
      </c>
      <c r="F202" s="105">
        <v>1027.5</v>
      </c>
      <c r="G202" s="104"/>
      <c r="H202" s="104">
        <v>1315</v>
      </c>
      <c r="I202" s="122">
        <v>1250</v>
      </c>
      <c r="J202" s="123" t="s">
        <v>639</v>
      </c>
      <c r="K202" s="124">
        <f t="shared" si="120"/>
        <v>287.5</v>
      </c>
      <c r="L202" s="125">
        <f t="shared" si="121"/>
        <v>0.27980535279805352</v>
      </c>
      <c r="M202" s="126" t="s">
        <v>556</v>
      </c>
      <c r="N202" s="127">
        <v>43244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45</v>
      </c>
      <c r="B203" s="102">
        <v>42367</v>
      </c>
      <c r="C203" s="102"/>
      <c r="D203" s="103" t="s">
        <v>645</v>
      </c>
      <c r="E203" s="104" t="s">
        <v>580</v>
      </c>
      <c r="F203" s="105">
        <v>465</v>
      </c>
      <c r="G203" s="104"/>
      <c r="H203" s="104">
        <v>540</v>
      </c>
      <c r="I203" s="122">
        <v>540</v>
      </c>
      <c r="J203" s="123" t="s">
        <v>639</v>
      </c>
      <c r="K203" s="124">
        <f t="shared" si="120"/>
        <v>75</v>
      </c>
      <c r="L203" s="125">
        <f t="shared" si="121"/>
        <v>0.16129032258064516</v>
      </c>
      <c r="M203" s="126" t="s">
        <v>556</v>
      </c>
      <c r="N203" s="127">
        <v>42530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46</v>
      </c>
      <c r="B204" s="102">
        <v>42380</v>
      </c>
      <c r="C204" s="102"/>
      <c r="D204" s="103" t="s">
        <v>376</v>
      </c>
      <c r="E204" s="104" t="s">
        <v>557</v>
      </c>
      <c r="F204" s="105">
        <v>81</v>
      </c>
      <c r="G204" s="104"/>
      <c r="H204" s="104">
        <v>110</v>
      </c>
      <c r="I204" s="122">
        <v>110</v>
      </c>
      <c r="J204" s="123" t="s">
        <v>639</v>
      </c>
      <c r="K204" s="124">
        <f t="shared" si="120"/>
        <v>29</v>
      </c>
      <c r="L204" s="125">
        <f t="shared" si="121"/>
        <v>0.35802469135802467</v>
      </c>
      <c r="M204" s="126" t="s">
        <v>556</v>
      </c>
      <c r="N204" s="127">
        <v>42745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47</v>
      </c>
      <c r="B205" s="102">
        <v>42382</v>
      </c>
      <c r="C205" s="102"/>
      <c r="D205" s="103" t="s">
        <v>646</v>
      </c>
      <c r="E205" s="104" t="s">
        <v>557</v>
      </c>
      <c r="F205" s="105">
        <v>417.5</v>
      </c>
      <c r="G205" s="104"/>
      <c r="H205" s="104">
        <v>547</v>
      </c>
      <c r="I205" s="122">
        <v>535</v>
      </c>
      <c r="J205" s="123" t="s">
        <v>639</v>
      </c>
      <c r="K205" s="124">
        <f t="shared" si="120"/>
        <v>129.5</v>
      </c>
      <c r="L205" s="125">
        <f t="shared" si="121"/>
        <v>0.31017964071856285</v>
      </c>
      <c r="M205" s="126" t="s">
        <v>556</v>
      </c>
      <c r="N205" s="127">
        <v>42578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48</v>
      </c>
      <c r="B206" s="102">
        <v>42408</v>
      </c>
      <c r="C206" s="102"/>
      <c r="D206" s="103" t="s">
        <v>647</v>
      </c>
      <c r="E206" s="104" t="s">
        <v>580</v>
      </c>
      <c r="F206" s="105">
        <v>650</v>
      </c>
      <c r="G206" s="104"/>
      <c r="H206" s="104">
        <v>800</v>
      </c>
      <c r="I206" s="122">
        <v>800</v>
      </c>
      <c r="J206" s="123" t="s">
        <v>639</v>
      </c>
      <c r="K206" s="124">
        <f t="shared" si="120"/>
        <v>150</v>
      </c>
      <c r="L206" s="125">
        <f t="shared" si="121"/>
        <v>0.23076923076923078</v>
      </c>
      <c r="M206" s="126" t="s">
        <v>556</v>
      </c>
      <c r="N206" s="127">
        <v>43154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49</v>
      </c>
      <c r="B207" s="102">
        <v>42433</v>
      </c>
      <c r="C207" s="102"/>
      <c r="D207" s="103" t="s">
        <v>193</v>
      </c>
      <c r="E207" s="104" t="s">
        <v>580</v>
      </c>
      <c r="F207" s="105">
        <v>437.5</v>
      </c>
      <c r="G207" s="104"/>
      <c r="H207" s="104">
        <v>504.5</v>
      </c>
      <c r="I207" s="122">
        <v>522</v>
      </c>
      <c r="J207" s="123" t="s">
        <v>648</v>
      </c>
      <c r="K207" s="124">
        <f t="shared" si="120"/>
        <v>67</v>
      </c>
      <c r="L207" s="125">
        <f t="shared" si="121"/>
        <v>0.15314285714285714</v>
      </c>
      <c r="M207" s="126" t="s">
        <v>556</v>
      </c>
      <c r="N207" s="127">
        <v>42480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50</v>
      </c>
      <c r="B208" s="102">
        <v>42438</v>
      </c>
      <c r="C208" s="102"/>
      <c r="D208" s="103" t="s">
        <v>649</v>
      </c>
      <c r="E208" s="104" t="s">
        <v>580</v>
      </c>
      <c r="F208" s="105">
        <v>189.5</v>
      </c>
      <c r="G208" s="104"/>
      <c r="H208" s="104">
        <v>218</v>
      </c>
      <c r="I208" s="122">
        <v>218</v>
      </c>
      <c r="J208" s="123" t="s">
        <v>639</v>
      </c>
      <c r="K208" s="124">
        <f t="shared" si="120"/>
        <v>28.5</v>
      </c>
      <c r="L208" s="125">
        <f t="shared" si="121"/>
        <v>0.15039577836411611</v>
      </c>
      <c r="M208" s="126" t="s">
        <v>556</v>
      </c>
      <c r="N208" s="127">
        <v>43034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323">
        <v>51</v>
      </c>
      <c r="B209" s="111">
        <v>42471</v>
      </c>
      <c r="C209" s="111"/>
      <c r="D209" s="112" t="s">
        <v>650</v>
      </c>
      <c r="E209" s="113" t="s">
        <v>580</v>
      </c>
      <c r="F209" s="114">
        <v>36.5</v>
      </c>
      <c r="G209" s="115"/>
      <c r="H209" s="115">
        <v>15.85</v>
      </c>
      <c r="I209" s="115">
        <v>60</v>
      </c>
      <c r="J209" s="134" t="s">
        <v>651</v>
      </c>
      <c r="K209" s="130">
        <f t="shared" si="120"/>
        <v>-20.65</v>
      </c>
      <c r="L209" s="159">
        <f t="shared" si="121"/>
        <v>-0.5657534246575342</v>
      </c>
      <c r="M209" s="132" t="s">
        <v>620</v>
      </c>
      <c r="N209" s="160">
        <v>43627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52</v>
      </c>
      <c r="B210" s="102">
        <v>42472</v>
      </c>
      <c r="C210" s="102"/>
      <c r="D210" s="103" t="s">
        <v>652</v>
      </c>
      <c r="E210" s="104" t="s">
        <v>580</v>
      </c>
      <c r="F210" s="105">
        <v>93</v>
      </c>
      <c r="G210" s="104"/>
      <c r="H210" s="104">
        <v>149</v>
      </c>
      <c r="I210" s="122">
        <v>140</v>
      </c>
      <c r="J210" s="137" t="s">
        <v>653</v>
      </c>
      <c r="K210" s="124">
        <f t="shared" si="120"/>
        <v>56</v>
      </c>
      <c r="L210" s="125">
        <f t="shared" si="121"/>
        <v>0.60215053763440862</v>
      </c>
      <c r="M210" s="126" t="s">
        <v>556</v>
      </c>
      <c r="N210" s="127">
        <v>42740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53</v>
      </c>
      <c r="B211" s="102">
        <v>42472</v>
      </c>
      <c r="C211" s="102"/>
      <c r="D211" s="103" t="s">
        <v>654</v>
      </c>
      <c r="E211" s="104" t="s">
        <v>580</v>
      </c>
      <c r="F211" s="105">
        <v>130</v>
      </c>
      <c r="G211" s="104"/>
      <c r="H211" s="104">
        <v>150</v>
      </c>
      <c r="I211" s="122" t="s">
        <v>655</v>
      </c>
      <c r="J211" s="123" t="s">
        <v>639</v>
      </c>
      <c r="K211" s="124">
        <f t="shared" si="120"/>
        <v>20</v>
      </c>
      <c r="L211" s="125">
        <f t="shared" si="121"/>
        <v>0.15384615384615385</v>
      </c>
      <c r="M211" s="126" t="s">
        <v>556</v>
      </c>
      <c r="N211" s="127">
        <v>42564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6">
        <v>54</v>
      </c>
      <c r="B212" s="102">
        <v>42473</v>
      </c>
      <c r="C212" s="102"/>
      <c r="D212" s="103" t="s">
        <v>344</v>
      </c>
      <c r="E212" s="104" t="s">
        <v>580</v>
      </c>
      <c r="F212" s="105">
        <v>196</v>
      </c>
      <c r="G212" s="104"/>
      <c r="H212" s="104">
        <v>299</v>
      </c>
      <c r="I212" s="122">
        <v>299</v>
      </c>
      <c r="J212" s="123" t="s">
        <v>639</v>
      </c>
      <c r="K212" s="124">
        <v>103</v>
      </c>
      <c r="L212" s="125">
        <v>0.52551020408163296</v>
      </c>
      <c r="M212" s="126" t="s">
        <v>556</v>
      </c>
      <c r="N212" s="127">
        <v>42620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6">
        <v>55</v>
      </c>
      <c r="B213" s="102">
        <v>42473</v>
      </c>
      <c r="C213" s="102"/>
      <c r="D213" s="103" t="s">
        <v>713</v>
      </c>
      <c r="E213" s="104" t="s">
        <v>580</v>
      </c>
      <c r="F213" s="105">
        <v>88</v>
      </c>
      <c r="G213" s="104"/>
      <c r="H213" s="104">
        <v>103</v>
      </c>
      <c r="I213" s="122">
        <v>103</v>
      </c>
      <c r="J213" s="123" t="s">
        <v>639</v>
      </c>
      <c r="K213" s="124">
        <v>15</v>
      </c>
      <c r="L213" s="125">
        <v>0.170454545454545</v>
      </c>
      <c r="M213" s="126" t="s">
        <v>556</v>
      </c>
      <c r="N213" s="127">
        <v>42530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56</v>
      </c>
      <c r="B214" s="102">
        <v>42492</v>
      </c>
      <c r="C214" s="102"/>
      <c r="D214" s="103" t="s">
        <v>656</v>
      </c>
      <c r="E214" s="104" t="s">
        <v>580</v>
      </c>
      <c r="F214" s="105">
        <v>127.5</v>
      </c>
      <c r="G214" s="104"/>
      <c r="H214" s="104">
        <v>148</v>
      </c>
      <c r="I214" s="122" t="s">
        <v>657</v>
      </c>
      <c r="J214" s="123" t="s">
        <v>639</v>
      </c>
      <c r="K214" s="124">
        <f>H214-F214</f>
        <v>20.5</v>
      </c>
      <c r="L214" s="125">
        <f>K214/F214</f>
        <v>0.16078431372549021</v>
      </c>
      <c r="M214" s="126" t="s">
        <v>556</v>
      </c>
      <c r="N214" s="127">
        <v>42564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6">
        <v>57</v>
      </c>
      <c r="B215" s="102">
        <v>42493</v>
      </c>
      <c r="C215" s="102"/>
      <c r="D215" s="103" t="s">
        <v>658</v>
      </c>
      <c r="E215" s="104" t="s">
        <v>580</v>
      </c>
      <c r="F215" s="105">
        <v>675</v>
      </c>
      <c r="G215" s="104"/>
      <c r="H215" s="104">
        <v>815</v>
      </c>
      <c r="I215" s="122" t="s">
        <v>659</v>
      </c>
      <c r="J215" s="123" t="s">
        <v>639</v>
      </c>
      <c r="K215" s="124">
        <f>H215-F215</f>
        <v>140</v>
      </c>
      <c r="L215" s="125">
        <f>K215/F215</f>
        <v>0.2074074074074074</v>
      </c>
      <c r="M215" s="126" t="s">
        <v>556</v>
      </c>
      <c r="N215" s="127">
        <v>43154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7">
        <v>58</v>
      </c>
      <c r="B216" s="106">
        <v>42522</v>
      </c>
      <c r="C216" s="106"/>
      <c r="D216" s="107" t="s">
        <v>714</v>
      </c>
      <c r="E216" s="108" t="s">
        <v>580</v>
      </c>
      <c r="F216" s="109">
        <v>500</v>
      </c>
      <c r="G216" s="109"/>
      <c r="H216" s="110">
        <v>232.5</v>
      </c>
      <c r="I216" s="128" t="s">
        <v>715</v>
      </c>
      <c r="J216" s="129" t="s">
        <v>716</v>
      </c>
      <c r="K216" s="130">
        <f>H216-F216</f>
        <v>-267.5</v>
      </c>
      <c r="L216" s="131">
        <f>K216/F216</f>
        <v>-0.53500000000000003</v>
      </c>
      <c r="M216" s="132" t="s">
        <v>620</v>
      </c>
      <c r="N216" s="133">
        <v>43735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6">
        <v>59</v>
      </c>
      <c r="B217" s="102">
        <v>42527</v>
      </c>
      <c r="C217" s="102"/>
      <c r="D217" s="103" t="s">
        <v>660</v>
      </c>
      <c r="E217" s="104" t="s">
        <v>580</v>
      </c>
      <c r="F217" s="105">
        <v>110</v>
      </c>
      <c r="G217" s="104"/>
      <c r="H217" s="104">
        <v>126.5</v>
      </c>
      <c r="I217" s="122">
        <v>125</v>
      </c>
      <c r="J217" s="123" t="s">
        <v>589</v>
      </c>
      <c r="K217" s="124">
        <f>H217-F217</f>
        <v>16.5</v>
      </c>
      <c r="L217" s="125">
        <f>K217/F217</f>
        <v>0.15</v>
      </c>
      <c r="M217" s="126" t="s">
        <v>556</v>
      </c>
      <c r="N217" s="127">
        <v>42552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6">
        <v>60</v>
      </c>
      <c r="B218" s="102">
        <v>42538</v>
      </c>
      <c r="C218" s="102"/>
      <c r="D218" s="103" t="s">
        <v>661</v>
      </c>
      <c r="E218" s="104" t="s">
        <v>580</v>
      </c>
      <c r="F218" s="105">
        <v>44</v>
      </c>
      <c r="G218" s="104"/>
      <c r="H218" s="104">
        <v>69.5</v>
      </c>
      <c r="I218" s="122">
        <v>69.5</v>
      </c>
      <c r="J218" s="123" t="s">
        <v>662</v>
      </c>
      <c r="K218" s="124">
        <f>H218-F218</f>
        <v>25.5</v>
      </c>
      <c r="L218" s="125">
        <f>K218/F218</f>
        <v>0.57954545454545459</v>
      </c>
      <c r="M218" s="126" t="s">
        <v>556</v>
      </c>
      <c r="N218" s="127">
        <v>42977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61</v>
      </c>
      <c r="B219" s="102">
        <v>42549</v>
      </c>
      <c r="C219" s="102"/>
      <c r="D219" s="144" t="s">
        <v>717</v>
      </c>
      <c r="E219" s="104" t="s">
        <v>580</v>
      </c>
      <c r="F219" s="105">
        <v>262.5</v>
      </c>
      <c r="G219" s="104"/>
      <c r="H219" s="104">
        <v>340</v>
      </c>
      <c r="I219" s="122">
        <v>333</v>
      </c>
      <c r="J219" s="123" t="s">
        <v>718</v>
      </c>
      <c r="K219" s="124">
        <v>77.5</v>
      </c>
      <c r="L219" s="125">
        <v>0.29523809523809502</v>
      </c>
      <c r="M219" s="126" t="s">
        <v>556</v>
      </c>
      <c r="N219" s="127">
        <v>43017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62</v>
      </c>
      <c r="B220" s="102">
        <v>42549</v>
      </c>
      <c r="C220" s="102"/>
      <c r="D220" s="144" t="s">
        <v>719</v>
      </c>
      <c r="E220" s="104" t="s">
        <v>580</v>
      </c>
      <c r="F220" s="105">
        <v>840</v>
      </c>
      <c r="G220" s="104"/>
      <c r="H220" s="104">
        <v>1230</v>
      </c>
      <c r="I220" s="122">
        <v>1230</v>
      </c>
      <c r="J220" s="123" t="s">
        <v>639</v>
      </c>
      <c r="K220" s="124">
        <v>390</v>
      </c>
      <c r="L220" s="125">
        <v>0.46428571428571402</v>
      </c>
      <c r="M220" s="126" t="s">
        <v>556</v>
      </c>
      <c r="N220" s="127">
        <v>42649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324">
        <v>63</v>
      </c>
      <c r="B221" s="139">
        <v>42556</v>
      </c>
      <c r="C221" s="139"/>
      <c r="D221" s="140" t="s">
        <v>663</v>
      </c>
      <c r="E221" s="141" t="s">
        <v>580</v>
      </c>
      <c r="F221" s="142">
        <v>395</v>
      </c>
      <c r="G221" s="143"/>
      <c r="H221" s="143">
        <f>(468.5+342.5)/2</f>
        <v>405.5</v>
      </c>
      <c r="I221" s="143">
        <v>510</v>
      </c>
      <c r="J221" s="161" t="s">
        <v>664</v>
      </c>
      <c r="K221" s="162">
        <f t="shared" ref="K221:K227" si="122">H221-F221</f>
        <v>10.5</v>
      </c>
      <c r="L221" s="163">
        <f t="shared" ref="L221:L227" si="123">K221/F221</f>
        <v>2.6582278481012658E-2</v>
      </c>
      <c r="M221" s="164" t="s">
        <v>665</v>
      </c>
      <c r="N221" s="165">
        <v>43606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7">
        <v>64</v>
      </c>
      <c r="B222" s="106">
        <v>42584</v>
      </c>
      <c r="C222" s="106"/>
      <c r="D222" s="107" t="s">
        <v>666</v>
      </c>
      <c r="E222" s="108" t="s">
        <v>557</v>
      </c>
      <c r="F222" s="109">
        <f>169.5-12.8</f>
        <v>156.69999999999999</v>
      </c>
      <c r="G222" s="109"/>
      <c r="H222" s="110">
        <v>77</v>
      </c>
      <c r="I222" s="128" t="s">
        <v>667</v>
      </c>
      <c r="J222" s="341" t="s">
        <v>795</v>
      </c>
      <c r="K222" s="130">
        <f t="shared" si="122"/>
        <v>-79.699999999999989</v>
      </c>
      <c r="L222" s="131">
        <f t="shared" si="123"/>
        <v>-0.50861518825781749</v>
      </c>
      <c r="M222" s="132" t="s">
        <v>620</v>
      </c>
      <c r="N222" s="133">
        <v>43522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7">
        <v>65</v>
      </c>
      <c r="B223" s="106">
        <v>42586</v>
      </c>
      <c r="C223" s="106"/>
      <c r="D223" s="107" t="s">
        <v>668</v>
      </c>
      <c r="E223" s="108" t="s">
        <v>580</v>
      </c>
      <c r="F223" s="109">
        <v>400</v>
      </c>
      <c r="G223" s="109"/>
      <c r="H223" s="110">
        <v>305</v>
      </c>
      <c r="I223" s="128">
        <v>475</v>
      </c>
      <c r="J223" s="129" t="s">
        <v>669</v>
      </c>
      <c r="K223" s="130">
        <f t="shared" si="122"/>
        <v>-95</v>
      </c>
      <c r="L223" s="131">
        <f t="shared" si="123"/>
        <v>-0.23749999999999999</v>
      </c>
      <c r="M223" s="132" t="s">
        <v>620</v>
      </c>
      <c r="N223" s="133">
        <v>43606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66</v>
      </c>
      <c r="B224" s="102">
        <v>42593</v>
      </c>
      <c r="C224" s="102"/>
      <c r="D224" s="103" t="s">
        <v>670</v>
      </c>
      <c r="E224" s="104" t="s">
        <v>580</v>
      </c>
      <c r="F224" s="105">
        <v>86.5</v>
      </c>
      <c r="G224" s="104"/>
      <c r="H224" s="104">
        <v>130</v>
      </c>
      <c r="I224" s="122">
        <v>130</v>
      </c>
      <c r="J224" s="137" t="s">
        <v>671</v>
      </c>
      <c r="K224" s="124">
        <f t="shared" si="122"/>
        <v>43.5</v>
      </c>
      <c r="L224" s="125">
        <f t="shared" si="123"/>
        <v>0.50289017341040465</v>
      </c>
      <c r="M224" s="126" t="s">
        <v>556</v>
      </c>
      <c r="N224" s="127">
        <v>43091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7">
        <v>67</v>
      </c>
      <c r="B225" s="106">
        <v>42600</v>
      </c>
      <c r="C225" s="106"/>
      <c r="D225" s="107" t="s">
        <v>367</v>
      </c>
      <c r="E225" s="108" t="s">
        <v>580</v>
      </c>
      <c r="F225" s="109">
        <v>133.5</v>
      </c>
      <c r="G225" s="109"/>
      <c r="H225" s="110">
        <v>126.5</v>
      </c>
      <c r="I225" s="128">
        <v>178</v>
      </c>
      <c r="J225" s="129" t="s">
        <v>672</v>
      </c>
      <c r="K225" s="130">
        <f t="shared" si="122"/>
        <v>-7</v>
      </c>
      <c r="L225" s="131">
        <f t="shared" si="123"/>
        <v>-5.2434456928838954E-2</v>
      </c>
      <c r="M225" s="132" t="s">
        <v>620</v>
      </c>
      <c r="N225" s="133">
        <v>42615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6">
        <v>68</v>
      </c>
      <c r="B226" s="102">
        <v>42613</v>
      </c>
      <c r="C226" s="102"/>
      <c r="D226" s="103" t="s">
        <v>673</v>
      </c>
      <c r="E226" s="104" t="s">
        <v>580</v>
      </c>
      <c r="F226" s="105">
        <v>560</v>
      </c>
      <c r="G226" s="104"/>
      <c r="H226" s="104">
        <v>725</v>
      </c>
      <c r="I226" s="122">
        <v>725</v>
      </c>
      <c r="J226" s="123" t="s">
        <v>582</v>
      </c>
      <c r="K226" s="124">
        <f t="shared" si="122"/>
        <v>165</v>
      </c>
      <c r="L226" s="125">
        <f t="shared" si="123"/>
        <v>0.29464285714285715</v>
      </c>
      <c r="M226" s="126" t="s">
        <v>556</v>
      </c>
      <c r="N226" s="127">
        <v>42456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6">
        <v>69</v>
      </c>
      <c r="B227" s="102">
        <v>42614</v>
      </c>
      <c r="C227" s="102"/>
      <c r="D227" s="103" t="s">
        <v>674</v>
      </c>
      <c r="E227" s="104" t="s">
        <v>580</v>
      </c>
      <c r="F227" s="105">
        <v>160.5</v>
      </c>
      <c r="G227" s="104"/>
      <c r="H227" s="104">
        <v>210</v>
      </c>
      <c r="I227" s="122">
        <v>210</v>
      </c>
      <c r="J227" s="123" t="s">
        <v>582</v>
      </c>
      <c r="K227" s="124">
        <f t="shared" si="122"/>
        <v>49.5</v>
      </c>
      <c r="L227" s="125">
        <f t="shared" si="123"/>
        <v>0.30841121495327101</v>
      </c>
      <c r="M227" s="126" t="s">
        <v>556</v>
      </c>
      <c r="N227" s="127">
        <v>42871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6">
        <v>70</v>
      </c>
      <c r="B228" s="102">
        <v>42646</v>
      </c>
      <c r="C228" s="102"/>
      <c r="D228" s="144" t="s">
        <v>390</v>
      </c>
      <c r="E228" s="104" t="s">
        <v>580</v>
      </c>
      <c r="F228" s="105">
        <v>430</v>
      </c>
      <c r="G228" s="104"/>
      <c r="H228" s="104">
        <v>596</v>
      </c>
      <c r="I228" s="122">
        <v>575</v>
      </c>
      <c r="J228" s="123" t="s">
        <v>720</v>
      </c>
      <c r="K228" s="124">
        <v>166</v>
      </c>
      <c r="L228" s="125">
        <v>0.38604651162790699</v>
      </c>
      <c r="M228" s="126" t="s">
        <v>556</v>
      </c>
      <c r="N228" s="127">
        <v>42769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6">
        <v>71</v>
      </c>
      <c r="B229" s="102">
        <v>42657</v>
      </c>
      <c r="C229" s="102"/>
      <c r="D229" s="103" t="s">
        <v>675</v>
      </c>
      <c r="E229" s="104" t="s">
        <v>580</v>
      </c>
      <c r="F229" s="105">
        <v>280</v>
      </c>
      <c r="G229" s="104"/>
      <c r="H229" s="104">
        <v>345</v>
      </c>
      <c r="I229" s="122">
        <v>345</v>
      </c>
      <c r="J229" s="123" t="s">
        <v>582</v>
      </c>
      <c r="K229" s="124">
        <f t="shared" ref="K229:K234" si="124">H229-F229</f>
        <v>65</v>
      </c>
      <c r="L229" s="125">
        <f>K229/F229</f>
        <v>0.23214285714285715</v>
      </c>
      <c r="M229" s="126" t="s">
        <v>556</v>
      </c>
      <c r="N229" s="127">
        <v>42814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6">
        <v>72</v>
      </c>
      <c r="B230" s="102">
        <v>42657</v>
      </c>
      <c r="C230" s="102"/>
      <c r="D230" s="103" t="s">
        <v>676</v>
      </c>
      <c r="E230" s="104" t="s">
        <v>580</v>
      </c>
      <c r="F230" s="105">
        <v>245</v>
      </c>
      <c r="G230" s="104"/>
      <c r="H230" s="104">
        <v>325.5</v>
      </c>
      <c r="I230" s="122">
        <v>330</v>
      </c>
      <c r="J230" s="123" t="s">
        <v>677</v>
      </c>
      <c r="K230" s="124">
        <f t="shared" si="124"/>
        <v>80.5</v>
      </c>
      <c r="L230" s="125">
        <f>K230/F230</f>
        <v>0.32857142857142857</v>
      </c>
      <c r="M230" s="126" t="s">
        <v>556</v>
      </c>
      <c r="N230" s="127">
        <v>42769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73</v>
      </c>
      <c r="B231" s="102">
        <v>42660</v>
      </c>
      <c r="C231" s="102"/>
      <c r="D231" s="103" t="s">
        <v>340</v>
      </c>
      <c r="E231" s="104" t="s">
        <v>580</v>
      </c>
      <c r="F231" s="105">
        <v>125</v>
      </c>
      <c r="G231" s="104"/>
      <c r="H231" s="104">
        <v>160</v>
      </c>
      <c r="I231" s="122">
        <v>160</v>
      </c>
      <c r="J231" s="123" t="s">
        <v>639</v>
      </c>
      <c r="K231" s="124">
        <f t="shared" si="124"/>
        <v>35</v>
      </c>
      <c r="L231" s="125">
        <v>0.28000000000000003</v>
      </c>
      <c r="M231" s="126" t="s">
        <v>556</v>
      </c>
      <c r="N231" s="127">
        <v>42803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74</v>
      </c>
      <c r="B232" s="102">
        <v>42660</v>
      </c>
      <c r="C232" s="102"/>
      <c r="D232" s="103" t="s">
        <v>455</v>
      </c>
      <c r="E232" s="104" t="s">
        <v>580</v>
      </c>
      <c r="F232" s="105">
        <v>114</v>
      </c>
      <c r="G232" s="104"/>
      <c r="H232" s="104">
        <v>145</v>
      </c>
      <c r="I232" s="122">
        <v>145</v>
      </c>
      <c r="J232" s="123" t="s">
        <v>639</v>
      </c>
      <c r="K232" s="124">
        <f t="shared" si="124"/>
        <v>31</v>
      </c>
      <c r="L232" s="125">
        <f>K232/F232</f>
        <v>0.27192982456140352</v>
      </c>
      <c r="M232" s="126" t="s">
        <v>556</v>
      </c>
      <c r="N232" s="127">
        <v>42859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6">
        <v>75</v>
      </c>
      <c r="B233" s="102">
        <v>42660</v>
      </c>
      <c r="C233" s="102"/>
      <c r="D233" s="103" t="s">
        <v>678</v>
      </c>
      <c r="E233" s="104" t="s">
        <v>580</v>
      </c>
      <c r="F233" s="105">
        <v>212</v>
      </c>
      <c r="G233" s="104"/>
      <c r="H233" s="104">
        <v>280</v>
      </c>
      <c r="I233" s="122">
        <v>276</v>
      </c>
      <c r="J233" s="123" t="s">
        <v>679</v>
      </c>
      <c r="K233" s="124">
        <f t="shared" si="124"/>
        <v>68</v>
      </c>
      <c r="L233" s="125">
        <f>K233/F233</f>
        <v>0.32075471698113206</v>
      </c>
      <c r="M233" s="126" t="s">
        <v>556</v>
      </c>
      <c r="N233" s="127">
        <v>42858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6">
        <v>76</v>
      </c>
      <c r="B234" s="102">
        <v>42678</v>
      </c>
      <c r="C234" s="102"/>
      <c r="D234" s="103" t="s">
        <v>149</v>
      </c>
      <c r="E234" s="104" t="s">
        <v>580</v>
      </c>
      <c r="F234" s="105">
        <v>155</v>
      </c>
      <c r="G234" s="104"/>
      <c r="H234" s="104">
        <v>210</v>
      </c>
      <c r="I234" s="122">
        <v>210</v>
      </c>
      <c r="J234" s="123" t="s">
        <v>680</v>
      </c>
      <c r="K234" s="124">
        <f t="shared" si="124"/>
        <v>55</v>
      </c>
      <c r="L234" s="125">
        <f>K234/F234</f>
        <v>0.35483870967741937</v>
      </c>
      <c r="M234" s="126" t="s">
        <v>556</v>
      </c>
      <c r="N234" s="127">
        <v>42944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7">
        <v>77</v>
      </c>
      <c r="B235" s="106">
        <v>42710</v>
      </c>
      <c r="C235" s="106"/>
      <c r="D235" s="107" t="s">
        <v>721</v>
      </c>
      <c r="E235" s="108" t="s">
        <v>580</v>
      </c>
      <c r="F235" s="109">
        <v>150.5</v>
      </c>
      <c r="G235" s="109"/>
      <c r="H235" s="110">
        <v>72.5</v>
      </c>
      <c r="I235" s="128">
        <v>174</v>
      </c>
      <c r="J235" s="129" t="s">
        <v>722</v>
      </c>
      <c r="K235" s="130">
        <v>-78</v>
      </c>
      <c r="L235" s="131">
        <v>-0.51827242524916906</v>
      </c>
      <c r="M235" s="132" t="s">
        <v>620</v>
      </c>
      <c r="N235" s="133">
        <v>43333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6">
        <v>78</v>
      </c>
      <c r="B236" s="102">
        <v>42712</v>
      </c>
      <c r="C236" s="102"/>
      <c r="D236" s="103" t="s">
        <v>123</v>
      </c>
      <c r="E236" s="104" t="s">
        <v>580</v>
      </c>
      <c r="F236" s="105">
        <v>380</v>
      </c>
      <c r="G236" s="104"/>
      <c r="H236" s="104">
        <v>478</v>
      </c>
      <c r="I236" s="122">
        <v>468</v>
      </c>
      <c r="J236" s="123" t="s">
        <v>639</v>
      </c>
      <c r="K236" s="124">
        <f>H236-F236</f>
        <v>98</v>
      </c>
      <c r="L236" s="125">
        <f>K236/F236</f>
        <v>0.25789473684210529</v>
      </c>
      <c r="M236" s="126" t="s">
        <v>556</v>
      </c>
      <c r="N236" s="127">
        <v>43025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79</v>
      </c>
      <c r="B237" s="102">
        <v>42734</v>
      </c>
      <c r="C237" s="102"/>
      <c r="D237" s="103" t="s">
        <v>244</v>
      </c>
      <c r="E237" s="104" t="s">
        <v>580</v>
      </c>
      <c r="F237" s="105">
        <v>305</v>
      </c>
      <c r="G237" s="104"/>
      <c r="H237" s="104">
        <v>375</v>
      </c>
      <c r="I237" s="122">
        <v>375</v>
      </c>
      <c r="J237" s="123" t="s">
        <v>639</v>
      </c>
      <c r="K237" s="124">
        <f>H237-F237</f>
        <v>70</v>
      </c>
      <c r="L237" s="125">
        <f>K237/F237</f>
        <v>0.22950819672131148</v>
      </c>
      <c r="M237" s="126" t="s">
        <v>556</v>
      </c>
      <c r="N237" s="127">
        <v>42768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6">
        <v>80</v>
      </c>
      <c r="B238" s="102">
        <v>42739</v>
      </c>
      <c r="C238" s="102"/>
      <c r="D238" s="103" t="s">
        <v>342</v>
      </c>
      <c r="E238" s="104" t="s">
        <v>580</v>
      </c>
      <c r="F238" s="105">
        <v>99.5</v>
      </c>
      <c r="G238" s="104"/>
      <c r="H238" s="104">
        <v>158</v>
      </c>
      <c r="I238" s="122">
        <v>158</v>
      </c>
      <c r="J238" s="123" t="s">
        <v>639</v>
      </c>
      <c r="K238" s="124">
        <f>H238-F238</f>
        <v>58.5</v>
      </c>
      <c r="L238" s="125">
        <f>K238/F238</f>
        <v>0.5879396984924623</v>
      </c>
      <c r="M238" s="126" t="s">
        <v>556</v>
      </c>
      <c r="N238" s="127">
        <v>42898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6">
        <v>81</v>
      </c>
      <c r="B239" s="102">
        <v>42739</v>
      </c>
      <c r="C239" s="102"/>
      <c r="D239" s="103" t="s">
        <v>342</v>
      </c>
      <c r="E239" s="104" t="s">
        <v>580</v>
      </c>
      <c r="F239" s="105">
        <v>99.5</v>
      </c>
      <c r="G239" s="104"/>
      <c r="H239" s="104">
        <v>158</v>
      </c>
      <c r="I239" s="122">
        <v>158</v>
      </c>
      <c r="J239" s="123" t="s">
        <v>639</v>
      </c>
      <c r="K239" s="124">
        <v>58.5</v>
      </c>
      <c r="L239" s="125">
        <v>0.58793969849246197</v>
      </c>
      <c r="M239" s="126" t="s">
        <v>556</v>
      </c>
      <c r="N239" s="127">
        <v>42898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6">
        <v>82</v>
      </c>
      <c r="B240" s="102">
        <v>42786</v>
      </c>
      <c r="C240" s="102"/>
      <c r="D240" s="103" t="s">
        <v>166</v>
      </c>
      <c r="E240" s="104" t="s">
        <v>580</v>
      </c>
      <c r="F240" s="105">
        <v>140.5</v>
      </c>
      <c r="G240" s="104"/>
      <c r="H240" s="104">
        <v>220</v>
      </c>
      <c r="I240" s="122">
        <v>220</v>
      </c>
      <c r="J240" s="123" t="s">
        <v>639</v>
      </c>
      <c r="K240" s="124">
        <f>H240-F240</f>
        <v>79.5</v>
      </c>
      <c r="L240" s="125">
        <f>K240/F240</f>
        <v>0.5658362989323843</v>
      </c>
      <c r="M240" s="126" t="s">
        <v>556</v>
      </c>
      <c r="N240" s="127">
        <v>42864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6">
        <v>83</v>
      </c>
      <c r="B241" s="102">
        <v>42786</v>
      </c>
      <c r="C241" s="102"/>
      <c r="D241" s="103" t="s">
        <v>723</v>
      </c>
      <c r="E241" s="104" t="s">
        <v>580</v>
      </c>
      <c r="F241" s="105">
        <v>202.5</v>
      </c>
      <c r="G241" s="104"/>
      <c r="H241" s="104">
        <v>234</v>
      </c>
      <c r="I241" s="122">
        <v>234</v>
      </c>
      <c r="J241" s="123" t="s">
        <v>639</v>
      </c>
      <c r="K241" s="124">
        <v>31.5</v>
      </c>
      <c r="L241" s="125">
        <v>0.155555555555556</v>
      </c>
      <c r="M241" s="126" t="s">
        <v>556</v>
      </c>
      <c r="N241" s="127">
        <v>42836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6">
        <v>84</v>
      </c>
      <c r="B242" s="102">
        <v>42818</v>
      </c>
      <c r="C242" s="102"/>
      <c r="D242" s="103" t="s">
        <v>517</v>
      </c>
      <c r="E242" s="104" t="s">
        <v>580</v>
      </c>
      <c r="F242" s="105">
        <v>300.5</v>
      </c>
      <c r="G242" s="104"/>
      <c r="H242" s="104">
        <v>417.5</v>
      </c>
      <c r="I242" s="122">
        <v>420</v>
      </c>
      <c r="J242" s="123" t="s">
        <v>681</v>
      </c>
      <c r="K242" s="124">
        <f>H242-F242</f>
        <v>117</v>
      </c>
      <c r="L242" s="125">
        <f>K242/F242</f>
        <v>0.38935108153078202</v>
      </c>
      <c r="M242" s="126" t="s">
        <v>556</v>
      </c>
      <c r="N242" s="127">
        <v>43070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6">
        <v>85</v>
      </c>
      <c r="B243" s="102">
        <v>42818</v>
      </c>
      <c r="C243" s="102"/>
      <c r="D243" s="103" t="s">
        <v>719</v>
      </c>
      <c r="E243" s="104" t="s">
        <v>580</v>
      </c>
      <c r="F243" s="105">
        <v>850</v>
      </c>
      <c r="G243" s="104"/>
      <c r="H243" s="104">
        <v>1042.5</v>
      </c>
      <c r="I243" s="122">
        <v>1023</v>
      </c>
      <c r="J243" s="123" t="s">
        <v>724</v>
      </c>
      <c r="K243" s="124">
        <v>192.5</v>
      </c>
      <c r="L243" s="125">
        <v>0.22647058823529401</v>
      </c>
      <c r="M243" s="126" t="s">
        <v>556</v>
      </c>
      <c r="N243" s="127">
        <v>42830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6">
        <v>86</v>
      </c>
      <c r="B244" s="102">
        <v>42830</v>
      </c>
      <c r="C244" s="102"/>
      <c r="D244" s="103" t="s">
        <v>471</v>
      </c>
      <c r="E244" s="104" t="s">
        <v>580</v>
      </c>
      <c r="F244" s="105">
        <v>785</v>
      </c>
      <c r="G244" s="104"/>
      <c r="H244" s="104">
        <v>930</v>
      </c>
      <c r="I244" s="122">
        <v>920</v>
      </c>
      <c r="J244" s="123" t="s">
        <v>682</v>
      </c>
      <c r="K244" s="124">
        <f>H244-F244</f>
        <v>145</v>
      </c>
      <c r="L244" s="125">
        <f>K244/F244</f>
        <v>0.18471337579617833</v>
      </c>
      <c r="M244" s="126" t="s">
        <v>556</v>
      </c>
      <c r="N244" s="127">
        <v>42976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7">
        <v>87</v>
      </c>
      <c r="B245" s="106">
        <v>42831</v>
      </c>
      <c r="C245" s="106"/>
      <c r="D245" s="107" t="s">
        <v>725</v>
      </c>
      <c r="E245" s="108" t="s">
        <v>580</v>
      </c>
      <c r="F245" s="109">
        <v>40</v>
      </c>
      <c r="G245" s="109"/>
      <c r="H245" s="110">
        <v>13.1</v>
      </c>
      <c r="I245" s="128">
        <v>60</v>
      </c>
      <c r="J245" s="134" t="s">
        <v>726</v>
      </c>
      <c r="K245" s="130">
        <v>-26.9</v>
      </c>
      <c r="L245" s="131">
        <v>-0.67249999999999999</v>
      </c>
      <c r="M245" s="132" t="s">
        <v>620</v>
      </c>
      <c r="N245" s="133">
        <v>43138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6">
        <v>88</v>
      </c>
      <c r="B246" s="102">
        <v>42837</v>
      </c>
      <c r="C246" s="102"/>
      <c r="D246" s="103" t="s">
        <v>87</v>
      </c>
      <c r="E246" s="104" t="s">
        <v>580</v>
      </c>
      <c r="F246" s="105">
        <v>289.5</v>
      </c>
      <c r="G246" s="104"/>
      <c r="H246" s="104">
        <v>354</v>
      </c>
      <c r="I246" s="122">
        <v>360</v>
      </c>
      <c r="J246" s="123" t="s">
        <v>683</v>
      </c>
      <c r="K246" s="124">
        <f t="shared" ref="K246:K254" si="125">H246-F246</f>
        <v>64.5</v>
      </c>
      <c r="L246" s="125">
        <f t="shared" ref="L246:L254" si="126">K246/F246</f>
        <v>0.22279792746113988</v>
      </c>
      <c r="M246" s="126" t="s">
        <v>556</v>
      </c>
      <c r="N246" s="127">
        <v>43040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6">
        <v>89</v>
      </c>
      <c r="B247" s="102">
        <v>42845</v>
      </c>
      <c r="C247" s="102"/>
      <c r="D247" s="103" t="s">
        <v>416</v>
      </c>
      <c r="E247" s="104" t="s">
        <v>580</v>
      </c>
      <c r="F247" s="105">
        <v>700</v>
      </c>
      <c r="G247" s="104"/>
      <c r="H247" s="104">
        <v>840</v>
      </c>
      <c r="I247" s="122">
        <v>840</v>
      </c>
      <c r="J247" s="123" t="s">
        <v>684</v>
      </c>
      <c r="K247" s="124">
        <f t="shared" si="125"/>
        <v>140</v>
      </c>
      <c r="L247" s="125">
        <f t="shared" si="126"/>
        <v>0.2</v>
      </c>
      <c r="M247" s="126" t="s">
        <v>556</v>
      </c>
      <c r="N247" s="127">
        <v>42893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6">
        <v>90</v>
      </c>
      <c r="B248" s="102">
        <v>42887</v>
      </c>
      <c r="C248" s="102"/>
      <c r="D248" s="144" t="s">
        <v>353</v>
      </c>
      <c r="E248" s="104" t="s">
        <v>580</v>
      </c>
      <c r="F248" s="105">
        <v>130</v>
      </c>
      <c r="G248" s="104"/>
      <c r="H248" s="104">
        <v>144.25</v>
      </c>
      <c r="I248" s="122">
        <v>170</v>
      </c>
      <c r="J248" s="123" t="s">
        <v>685</v>
      </c>
      <c r="K248" s="124">
        <f t="shared" si="125"/>
        <v>14.25</v>
      </c>
      <c r="L248" s="125">
        <f t="shared" si="126"/>
        <v>0.10961538461538461</v>
      </c>
      <c r="M248" s="126" t="s">
        <v>556</v>
      </c>
      <c r="N248" s="127">
        <v>43675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6">
        <v>91</v>
      </c>
      <c r="B249" s="102">
        <v>42901</v>
      </c>
      <c r="C249" s="102"/>
      <c r="D249" s="144" t="s">
        <v>686</v>
      </c>
      <c r="E249" s="104" t="s">
        <v>580</v>
      </c>
      <c r="F249" s="105">
        <v>214.5</v>
      </c>
      <c r="G249" s="104"/>
      <c r="H249" s="104">
        <v>262</v>
      </c>
      <c r="I249" s="122">
        <v>262</v>
      </c>
      <c r="J249" s="123" t="s">
        <v>687</v>
      </c>
      <c r="K249" s="124">
        <f t="shared" si="125"/>
        <v>47.5</v>
      </c>
      <c r="L249" s="125">
        <f t="shared" si="126"/>
        <v>0.22144522144522144</v>
      </c>
      <c r="M249" s="126" t="s">
        <v>556</v>
      </c>
      <c r="N249" s="127">
        <v>42977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8">
        <v>92</v>
      </c>
      <c r="B250" s="150">
        <v>42933</v>
      </c>
      <c r="C250" s="150"/>
      <c r="D250" s="151" t="s">
        <v>688</v>
      </c>
      <c r="E250" s="152" t="s">
        <v>580</v>
      </c>
      <c r="F250" s="153">
        <v>370</v>
      </c>
      <c r="G250" s="152"/>
      <c r="H250" s="152">
        <v>447.5</v>
      </c>
      <c r="I250" s="169">
        <v>450</v>
      </c>
      <c r="J250" s="209" t="s">
        <v>639</v>
      </c>
      <c r="K250" s="124">
        <f t="shared" si="125"/>
        <v>77.5</v>
      </c>
      <c r="L250" s="171">
        <f t="shared" si="126"/>
        <v>0.20945945945945946</v>
      </c>
      <c r="M250" s="172" t="s">
        <v>556</v>
      </c>
      <c r="N250" s="173">
        <v>43035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8">
        <v>93</v>
      </c>
      <c r="B251" s="150">
        <v>42943</v>
      </c>
      <c r="C251" s="150"/>
      <c r="D251" s="151" t="s">
        <v>164</v>
      </c>
      <c r="E251" s="152" t="s">
        <v>580</v>
      </c>
      <c r="F251" s="153">
        <v>657.5</v>
      </c>
      <c r="G251" s="152"/>
      <c r="H251" s="152">
        <v>825</v>
      </c>
      <c r="I251" s="169">
        <v>820</v>
      </c>
      <c r="J251" s="209" t="s">
        <v>639</v>
      </c>
      <c r="K251" s="124">
        <f t="shared" si="125"/>
        <v>167.5</v>
      </c>
      <c r="L251" s="171">
        <f t="shared" si="126"/>
        <v>0.25475285171102663</v>
      </c>
      <c r="M251" s="172" t="s">
        <v>556</v>
      </c>
      <c r="N251" s="173">
        <v>43090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6">
        <v>94</v>
      </c>
      <c r="B252" s="102">
        <v>42964</v>
      </c>
      <c r="C252" s="102"/>
      <c r="D252" s="103" t="s">
        <v>357</v>
      </c>
      <c r="E252" s="104" t="s">
        <v>580</v>
      </c>
      <c r="F252" s="105">
        <v>605</v>
      </c>
      <c r="G252" s="104"/>
      <c r="H252" s="104">
        <v>750</v>
      </c>
      <c r="I252" s="122">
        <v>750</v>
      </c>
      <c r="J252" s="123" t="s">
        <v>682</v>
      </c>
      <c r="K252" s="124">
        <f t="shared" si="125"/>
        <v>145</v>
      </c>
      <c r="L252" s="125">
        <f t="shared" si="126"/>
        <v>0.23966942148760331</v>
      </c>
      <c r="M252" s="126" t="s">
        <v>556</v>
      </c>
      <c r="N252" s="127">
        <v>43027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25">
        <v>95</v>
      </c>
      <c r="B253" s="145">
        <v>42979</v>
      </c>
      <c r="C253" s="145"/>
      <c r="D253" s="146" t="s">
        <v>475</v>
      </c>
      <c r="E253" s="147" t="s">
        <v>580</v>
      </c>
      <c r="F253" s="148">
        <v>255</v>
      </c>
      <c r="G253" s="149"/>
      <c r="H253" s="149">
        <v>217.25</v>
      </c>
      <c r="I253" s="149">
        <v>320</v>
      </c>
      <c r="J253" s="166" t="s">
        <v>689</v>
      </c>
      <c r="K253" s="130">
        <f t="shared" si="125"/>
        <v>-37.75</v>
      </c>
      <c r="L253" s="167">
        <f t="shared" si="126"/>
        <v>-0.14803921568627451</v>
      </c>
      <c r="M253" s="132" t="s">
        <v>620</v>
      </c>
      <c r="N253" s="168">
        <v>43661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6">
        <v>96</v>
      </c>
      <c r="B254" s="102">
        <v>42997</v>
      </c>
      <c r="C254" s="102"/>
      <c r="D254" s="103" t="s">
        <v>690</v>
      </c>
      <c r="E254" s="104" t="s">
        <v>580</v>
      </c>
      <c r="F254" s="105">
        <v>215</v>
      </c>
      <c r="G254" s="104"/>
      <c r="H254" s="104">
        <v>258</v>
      </c>
      <c r="I254" s="122">
        <v>258</v>
      </c>
      <c r="J254" s="123" t="s">
        <v>639</v>
      </c>
      <c r="K254" s="124">
        <f t="shared" si="125"/>
        <v>43</v>
      </c>
      <c r="L254" s="125">
        <f t="shared" si="126"/>
        <v>0.2</v>
      </c>
      <c r="M254" s="126" t="s">
        <v>556</v>
      </c>
      <c r="N254" s="127">
        <v>43040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6">
        <v>97</v>
      </c>
      <c r="B255" s="102">
        <v>42997</v>
      </c>
      <c r="C255" s="102"/>
      <c r="D255" s="103" t="s">
        <v>690</v>
      </c>
      <c r="E255" s="104" t="s">
        <v>580</v>
      </c>
      <c r="F255" s="105">
        <v>215</v>
      </c>
      <c r="G255" s="104"/>
      <c r="H255" s="104">
        <v>258</v>
      </c>
      <c r="I255" s="122">
        <v>258</v>
      </c>
      <c r="J255" s="209" t="s">
        <v>639</v>
      </c>
      <c r="K255" s="124">
        <v>43</v>
      </c>
      <c r="L255" s="125">
        <v>0.2</v>
      </c>
      <c r="M255" s="126" t="s">
        <v>556</v>
      </c>
      <c r="N255" s="127">
        <v>43040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9">
        <v>98</v>
      </c>
      <c r="B256" s="190">
        <v>42998</v>
      </c>
      <c r="C256" s="190"/>
      <c r="D256" s="332" t="s">
        <v>780</v>
      </c>
      <c r="E256" s="191" t="s">
        <v>580</v>
      </c>
      <c r="F256" s="192">
        <v>75</v>
      </c>
      <c r="G256" s="191"/>
      <c r="H256" s="191">
        <v>90</v>
      </c>
      <c r="I256" s="210">
        <v>90</v>
      </c>
      <c r="J256" s="123" t="s">
        <v>691</v>
      </c>
      <c r="K256" s="124">
        <f t="shared" ref="K256:K261" si="127">H256-F256</f>
        <v>15</v>
      </c>
      <c r="L256" s="125">
        <f t="shared" ref="L256:L261" si="128">K256/F256</f>
        <v>0.2</v>
      </c>
      <c r="M256" s="126" t="s">
        <v>556</v>
      </c>
      <c r="N256" s="127">
        <v>43019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8">
        <v>99</v>
      </c>
      <c r="B257" s="150">
        <v>43011</v>
      </c>
      <c r="C257" s="150"/>
      <c r="D257" s="151" t="s">
        <v>692</v>
      </c>
      <c r="E257" s="152" t="s">
        <v>580</v>
      </c>
      <c r="F257" s="153">
        <v>315</v>
      </c>
      <c r="G257" s="152"/>
      <c r="H257" s="152">
        <v>392</v>
      </c>
      <c r="I257" s="169">
        <v>384</v>
      </c>
      <c r="J257" s="209" t="s">
        <v>693</v>
      </c>
      <c r="K257" s="124">
        <f t="shared" si="127"/>
        <v>77</v>
      </c>
      <c r="L257" s="171">
        <f t="shared" si="128"/>
        <v>0.24444444444444444</v>
      </c>
      <c r="M257" s="172" t="s">
        <v>556</v>
      </c>
      <c r="N257" s="173">
        <v>43017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8">
        <v>100</v>
      </c>
      <c r="B258" s="150">
        <v>43013</v>
      </c>
      <c r="C258" s="150"/>
      <c r="D258" s="151" t="s">
        <v>694</v>
      </c>
      <c r="E258" s="152" t="s">
        <v>580</v>
      </c>
      <c r="F258" s="153">
        <v>145</v>
      </c>
      <c r="G258" s="152"/>
      <c r="H258" s="152">
        <v>179</v>
      </c>
      <c r="I258" s="169">
        <v>180</v>
      </c>
      <c r="J258" s="209" t="s">
        <v>570</v>
      </c>
      <c r="K258" s="124">
        <f t="shared" si="127"/>
        <v>34</v>
      </c>
      <c r="L258" s="171">
        <f t="shared" si="128"/>
        <v>0.23448275862068965</v>
      </c>
      <c r="M258" s="172" t="s">
        <v>556</v>
      </c>
      <c r="N258" s="173">
        <v>43025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8">
        <v>101</v>
      </c>
      <c r="B259" s="150">
        <v>43014</v>
      </c>
      <c r="C259" s="150"/>
      <c r="D259" s="151" t="s">
        <v>330</v>
      </c>
      <c r="E259" s="152" t="s">
        <v>580</v>
      </c>
      <c r="F259" s="153">
        <v>256</v>
      </c>
      <c r="G259" s="152"/>
      <c r="H259" s="152">
        <v>323</v>
      </c>
      <c r="I259" s="169">
        <v>320</v>
      </c>
      <c r="J259" s="209" t="s">
        <v>639</v>
      </c>
      <c r="K259" s="124">
        <f t="shared" si="127"/>
        <v>67</v>
      </c>
      <c r="L259" s="171">
        <f t="shared" si="128"/>
        <v>0.26171875</v>
      </c>
      <c r="M259" s="172" t="s">
        <v>556</v>
      </c>
      <c r="N259" s="173">
        <v>43067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8">
        <v>102</v>
      </c>
      <c r="B260" s="150">
        <v>43017</v>
      </c>
      <c r="C260" s="150"/>
      <c r="D260" s="151" t="s">
        <v>350</v>
      </c>
      <c r="E260" s="152" t="s">
        <v>580</v>
      </c>
      <c r="F260" s="153">
        <v>137.5</v>
      </c>
      <c r="G260" s="152"/>
      <c r="H260" s="152">
        <v>184</v>
      </c>
      <c r="I260" s="169">
        <v>183</v>
      </c>
      <c r="J260" s="170" t="s">
        <v>695</v>
      </c>
      <c r="K260" s="124">
        <f t="shared" si="127"/>
        <v>46.5</v>
      </c>
      <c r="L260" s="171">
        <f t="shared" si="128"/>
        <v>0.33818181818181819</v>
      </c>
      <c r="M260" s="172" t="s">
        <v>556</v>
      </c>
      <c r="N260" s="173">
        <v>43108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8">
        <v>103</v>
      </c>
      <c r="B261" s="150">
        <v>43018</v>
      </c>
      <c r="C261" s="150"/>
      <c r="D261" s="151" t="s">
        <v>696</v>
      </c>
      <c r="E261" s="152" t="s">
        <v>580</v>
      </c>
      <c r="F261" s="153">
        <v>125.5</v>
      </c>
      <c r="G261" s="152"/>
      <c r="H261" s="152">
        <v>158</v>
      </c>
      <c r="I261" s="169">
        <v>155</v>
      </c>
      <c r="J261" s="170" t="s">
        <v>697</v>
      </c>
      <c r="K261" s="124">
        <f t="shared" si="127"/>
        <v>32.5</v>
      </c>
      <c r="L261" s="171">
        <f t="shared" si="128"/>
        <v>0.25896414342629481</v>
      </c>
      <c r="M261" s="172" t="s">
        <v>556</v>
      </c>
      <c r="N261" s="173">
        <v>43067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8">
        <v>104</v>
      </c>
      <c r="B262" s="150">
        <v>43018</v>
      </c>
      <c r="C262" s="150"/>
      <c r="D262" s="151" t="s">
        <v>727</v>
      </c>
      <c r="E262" s="152" t="s">
        <v>580</v>
      </c>
      <c r="F262" s="153">
        <v>895</v>
      </c>
      <c r="G262" s="152"/>
      <c r="H262" s="152">
        <v>1122.5</v>
      </c>
      <c r="I262" s="169">
        <v>1078</v>
      </c>
      <c r="J262" s="170" t="s">
        <v>728</v>
      </c>
      <c r="K262" s="124">
        <v>227.5</v>
      </c>
      <c r="L262" s="171">
        <v>0.25418994413407803</v>
      </c>
      <c r="M262" s="172" t="s">
        <v>556</v>
      </c>
      <c r="N262" s="173">
        <v>43117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8">
        <v>105</v>
      </c>
      <c r="B263" s="150">
        <v>43020</v>
      </c>
      <c r="C263" s="150"/>
      <c r="D263" s="151" t="s">
        <v>338</v>
      </c>
      <c r="E263" s="152" t="s">
        <v>580</v>
      </c>
      <c r="F263" s="153">
        <v>525</v>
      </c>
      <c r="G263" s="152"/>
      <c r="H263" s="152">
        <v>629</v>
      </c>
      <c r="I263" s="169">
        <v>629</v>
      </c>
      <c r="J263" s="209" t="s">
        <v>639</v>
      </c>
      <c r="K263" s="124">
        <v>104</v>
      </c>
      <c r="L263" s="171">
        <v>0.19809523809523799</v>
      </c>
      <c r="M263" s="172" t="s">
        <v>556</v>
      </c>
      <c r="N263" s="173">
        <v>43119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8">
        <v>106</v>
      </c>
      <c r="B264" s="150">
        <v>43046</v>
      </c>
      <c r="C264" s="150"/>
      <c r="D264" s="151" t="s">
        <v>379</v>
      </c>
      <c r="E264" s="152" t="s">
        <v>580</v>
      </c>
      <c r="F264" s="153">
        <v>740</v>
      </c>
      <c r="G264" s="152"/>
      <c r="H264" s="152">
        <v>892.5</v>
      </c>
      <c r="I264" s="169">
        <v>900</v>
      </c>
      <c r="J264" s="170" t="s">
        <v>698</v>
      </c>
      <c r="K264" s="124">
        <f>H264-F264</f>
        <v>152.5</v>
      </c>
      <c r="L264" s="171">
        <f>K264/F264</f>
        <v>0.20608108108108109</v>
      </c>
      <c r="M264" s="172" t="s">
        <v>556</v>
      </c>
      <c r="N264" s="173">
        <v>43052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6">
        <v>107</v>
      </c>
      <c r="B265" s="102">
        <v>43073</v>
      </c>
      <c r="C265" s="102"/>
      <c r="D265" s="103" t="s">
        <v>699</v>
      </c>
      <c r="E265" s="104" t="s">
        <v>580</v>
      </c>
      <c r="F265" s="105">
        <v>118.5</v>
      </c>
      <c r="G265" s="104"/>
      <c r="H265" s="104">
        <v>143.5</v>
      </c>
      <c r="I265" s="122">
        <v>145</v>
      </c>
      <c r="J265" s="137" t="s">
        <v>700</v>
      </c>
      <c r="K265" s="124">
        <f>H265-F265</f>
        <v>25</v>
      </c>
      <c r="L265" s="125">
        <f>K265/F265</f>
        <v>0.2109704641350211</v>
      </c>
      <c r="M265" s="126" t="s">
        <v>556</v>
      </c>
      <c r="N265" s="127">
        <v>43097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7">
        <v>108</v>
      </c>
      <c r="B266" s="106">
        <v>43090</v>
      </c>
      <c r="C266" s="106"/>
      <c r="D266" s="154" t="s">
        <v>420</v>
      </c>
      <c r="E266" s="108" t="s">
        <v>580</v>
      </c>
      <c r="F266" s="109">
        <v>715</v>
      </c>
      <c r="G266" s="109"/>
      <c r="H266" s="110">
        <v>500</v>
      </c>
      <c r="I266" s="128">
        <v>872</v>
      </c>
      <c r="J266" s="134" t="s">
        <v>701</v>
      </c>
      <c r="K266" s="130">
        <f>H266-F266</f>
        <v>-215</v>
      </c>
      <c r="L266" s="131">
        <f>K266/F266</f>
        <v>-0.30069930069930068</v>
      </c>
      <c r="M266" s="132" t="s">
        <v>620</v>
      </c>
      <c r="N266" s="133">
        <v>43670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6">
        <v>109</v>
      </c>
      <c r="B267" s="102">
        <v>43098</v>
      </c>
      <c r="C267" s="102"/>
      <c r="D267" s="103" t="s">
        <v>692</v>
      </c>
      <c r="E267" s="104" t="s">
        <v>580</v>
      </c>
      <c r="F267" s="105">
        <v>435</v>
      </c>
      <c r="G267" s="104"/>
      <c r="H267" s="104">
        <v>542.5</v>
      </c>
      <c r="I267" s="122">
        <v>539</v>
      </c>
      <c r="J267" s="137" t="s">
        <v>639</v>
      </c>
      <c r="K267" s="124">
        <v>107.5</v>
      </c>
      <c r="L267" s="125">
        <v>0.247126436781609</v>
      </c>
      <c r="M267" s="126" t="s">
        <v>556</v>
      </c>
      <c r="N267" s="127">
        <v>43206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6">
        <v>110</v>
      </c>
      <c r="B268" s="102">
        <v>43098</v>
      </c>
      <c r="C268" s="102"/>
      <c r="D268" s="103" t="s">
        <v>530</v>
      </c>
      <c r="E268" s="104" t="s">
        <v>580</v>
      </c>
      <c r="F268" s="105">
        <v>885</v>
      </c>
      <c r="G268" s="104"/>
      <c r="H268" s="104">
        <v>1090</v>
      </c>
      <c r="I268" s="122">
        <v>1084</v>
      </c>
      <c r="J268" s="137" t="s">
        <v>639</v>
      </c>
      <c r="K268" s="124">
        <v>205</v>
      </c>
      <c r="L268" s="125">
        <v>0.23163841807909599</v>
      </c>
      <c r="M268" s="126" t="s">
        <v>556</v>
      </c>
      <c r="N268" s="127">
        <v>43213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326">
        <v>111</v>
      </c>
      <c r="B269" s="317">
        <v>43192</v>
      </c>
      <c r="C269" s="317"/>
      <c r="D269" s="112" t="s">
        <v>709</v>
      </c>
      <c r="E269" s="318" t="s">
        <v>580</v>
      </c>
      <c r="F269" s="319">
        <v>478.5</v>
      </c>
      <c r="G269" s="318"/>
      <c r="H269" s="318">
        <v>442</v>
      </c>
      <c r="I269" s="320">
        <v>613</v>
      </c>
      <c r="J269" s="341" t="s">
        <v>797</v>
      </c>
      <c r="K269" s="130">
        <f>H269-F269</f>
        <v>-36.5</v>
      </c>
      <c r="L269" s="131">
        <f>K269/F269</f>
        <v>-7.6280041797283177E-2</v>
      </c>
      <c r="M269" s="132" t="s">
        <v>620</v>
      </c>
      <c r="N269" s="133">
        <v>43762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7">
        <v>112</v>
      </c>
      <c r="B270" s="106">
        <v>43194</v>
      </c>
      <c r="C270" s="106"/>
      <c r="D270" s="331" t="s">
        <v>779</v>
      </c>
      <c r="E270" s="108" t="s">
        <v>580</v>
      </c>
      <c r="F270" s="109">
        <f>141.5-7.3</f>
        <v>134.19999999999999</v>
      </c>
      <c r="G270" s="109"/>
      <c r="H270" s="110">
        <v>77</v>
      </c>
      <c r="I270" s="128">
        <v>180</v>
      </c>
      <c r="J270" s="341" t="s">
        <v>796</v>
      </c>
      <c r="K270" s="130">
        <f>H270-F270</f>
        <v>-57.199999999999989</v>
      </c>
      <c r="L270" s="131">
        <f>K270/F270</f>
        <v>-0.42622950819672129</v>
      </c>
      <c r="M270" s="132" t="s">
        <v>620</v>
      </c>
      <c r="N270" s="133">
        <v>43522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7">
        <v>113</v>
      </c>
      <c r="B271" s="106">
        <v>43209</v>
      </c>
      <c r="C271" s="106"/>
      <c r="D271" s="107" t="s">
        <v>702</v>
      </c>
      <c r="E271" s="108" t="s">
        <v>580</v>
      </c>
      <c r="F271" s="109">
        <v>430</v>
      </c>
      <c r="G271" s="109"/>
      <c r="H271" s="110">
        <v>220</v>
      </c>
      <c r="I271" s="128">
        <v>537</v>
      </c>
      <c r="J271" s="134" t="s">
        <v>703</v>
      </c>
      <c r="K271" s="130">
        <f>H271-F271</f>
        <v>-210</v>
      </c>
      <c r="L271" s="131">
        <f>K271/F271</f>
        <v>-0.48837209302325579</v>
      </c>
      <c r="M271" s="132" t="s">
        <v>620</v>
      </c>
      <c r="N271" s="133">
        <v>43252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9">
        <v>114</v>
      </c>
      <c r="B272" s="190">
        <v>43220</v>
      </c>
      <c r="C272" s="190"/>
      <c r="D272" s="151" t="s">
        <v>380</v>
      </c>
      <c r="E272" s="191" t="s">
        <v>580</v>
      </c>
      <c r="F272" s="191">
        <v>153.5</v>
      </c>
      <c r="G272" s="191"/>
      <c r="H272" s="191">
        <v>196</v>
      </c>
      <c r="I272" s="210">
        <v>196</v>
      </c>
      <c r="J272" s="137" t="s">
        <v>812</v>
      </c>
      <c r="K272" s="124">
        <f>H272-F272</f>
        <v>42.5</v>
      </c>
      <c r="L272" s="125">
        <f>K272/F272</f>
        <v>0.27687296416938112</v>
      </c>
      <c r="M272" s="126" t="s">
        <v>556</v>
      </c>
      <c r="N272" s="322">
        <v>43605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7">
        <v>115</v>
      </c>
      <c r="B273" s="106">
        <v>43306</v>
      </c>
      <c r="C273" s="106"/>
      <c r="D273" s="107" t="s">
        <v>725</v>
      </c>
      <c r="E273" s="108" t="s">
        <v>580</v>
      </c>
      <c r="F273" s="109">
        <v>27.5</v>
      </c>
      <c r="G273" s="109"/>
      <c r="H273" s="110">
        <v>13.1</v>
      </c>
      <c r="I273" s="128">
        <v>60</v>
      </c>
      <c r="J273" s="134" t="s">
        <v>729</v>
      </c>
      <c r="K273" s="130">
        <v>-14.4</v>
      </c>
      <c r="L273" s="131">
        <v>-0.52363636363636401</v>
      </c>
      <c r="M273" s="132" t="s">
        <v>620</v>
      </c>
      <c r="N273" s="133">
        <v>43138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326">
        <v>116</v>
      </c>
      <c r="B274" s="317">
        <v>43318</v>
      </c>
      <c r="C274" s="317"/>
      <c r="D274" s="112" t="s">
        <v>704</v>
      </c>
      <c r="E274" s="318" t="s">
        <v>580</v>
      </c>
      <c r="F274" s="318">
        <v>148.5</v>
      </c>
      <c r="G274" s="318"/>
      <c r="H274" s="318">
        <v>102</v>
      </c>
      <c r="I274" s="320">
        <v>182</v>
      </c>
      <c r="J274" s="134" t="s">
        <v>811</v>
      </c>
      <c r="K274" s="130">
        <f>H274-F274</f>
        <v>-46.5</v>
      </c>
      <c r="L274" s="131">
        <f>K274/F274</f>
        <v>-0.31313131313131315</v>
      </c>
      <c r="M274" s="132" t="s">
        <v>620</v>
      </c>
      <c r="N274" s="133">
        <v>43661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86">
        <v>117</v>
      </c>
      <c r="B275" s="102">
        <v>43335</v>
      </c>
      <c r="C275" s="102"/>
      <c r="D275" s="103" t="s">
        <v>730</v>
      </c>
      <c r="E275" s="104" t="s">
        <v>580</v>
      </c>
      <c r="F275" s="152">
        <v>285</v>
      </c>
      <c r="G275" s="104"/>
      <c r="H275" s="104">
        <v>355</v>
      </c>
      <c r="I275" s="122">
        <v>364</v>
      </c>
      <c r="J275" s="137" t="s">
        <v>731</v>
      </c>
      <c r="K275" s="124">
        <v>70</v>
      </c>
      <c r="L275" s="125">
        <v>0.24561403508771901</v>
      </c>
      <c r="M275" s="126" t="s">
        <v>556</v>
      </c>
      <c r="N275" s="127">
        <v>43455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86">
        <v>118</v>
      </c>
      <c r="B276" s="102">
        <v>43341</v>
      </c>
      <c r="C276" s="102"/>
      <c r="D276" s="103" t="s">
        <v>370</v>
      </c>
      <c r="E276" s="104" t="s">
        <v>580</v>
      </c>
      <c r="F276" s="152">
        <v>525</v>
      </c>
      <c r="G276" s="104"/>
      <c r="H276" s="104">
        <v>585</v>
      </c>
      <c r="I276" s="122">
        <v>635</v>
      </c>
      <c r="J276" s="137" t="s">
        <v>705</v>
      </c>
      <c r="K276" s="124">
        <f t="shared" ref="K276:K288" si="129">H276-F276</f>
        <v>60</v>
      </c>
      <c r="L276" s="125">
        <f t="shared" ref="L276:L288" si="130">K276/F276</f>
        <v>0.11428571428571428</v>
      </c>
      <c r="M276" s="126" t="s">
        <v>556</v>
      </c>
      <c r="N276" s="127">
        <v>43662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86">
        <v>119</v>
      </c>
      <c r="B277" s="102">
        <v>43395</v>
      </c>
      <c r="C277" s="102"/>
      <c r="D277" s="103" t="s">
        <v>357</v>
      </c>
      <c r="E277" s="104" t="s">
        <v>580</v>
      </c>
      <c r="F277" s="152">
        <v>475</v>
      </c>
      <c r="G277" s="104"/>
      <c r="H277" s="104">
        <v>574</v>
      </c>
      <c r="I277" s="122">
        <v>570</v>
      </c>
      <c r="J277" s="137" t="s">
        <v>639</v>
      </c>
      <c r="K277" s="124">
        <f t="shared" si="129"/>
        <v>99</v>
      </c>
      <c r="L277" s="125">
        <f t="shared" si="130"/>
        <v>0.20842105263157895</v>
      </c>
      <c r="M277" s="126" t="s">
        <v>556</v>
      </c>
      <c r="N277" s="127">
        <v>43403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88">
        <v>120</v>
      </c>
      <c r="B278" s="150">
        <v>43397</v>
      </c>
      <c r="C278" s="150"/>
      <c r="D278" s="357" t="s">
        <v>377</v>
      </c>
      <c r="E278" s="152" t="s">
        <v>580</v>
      </c>
      <c r="F278" s="152">
        <v>707.5</v>
      </c>
      <c r="G278" s="152"/>
      <c r="H278" s="152">
        <v>872</v>
      </c>
      <c r="I278" s="169">
        <v>872</v>
      </c>
      <c r="J278" s="170" t="s">
        <v>639</v>
      </c>
      <c r="K278" s="124">
        <f t="shared" si="129"/>
        <v>164.5</v>
      </c>
      <c r="L278" s="171">
        <f t="shared" si="130"/>
        <v>0.23250883392226149</v>
      </c>
      <c r="M278" s="172" t="s">
        <v>556</v>
      </c>
      <c r="N278" s="173">
        <v>43482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88">
        <v>121</v>
      </c>
      <c r="B279" s="150">
        <v>43398</v>
      </c>
      <c r="C279" s="150"/>
      <c r="D279" s="357" t="s">
        <v>339</v>
      </c>
      <c r="E279" s="152" t="s">
        <v>580</v>
      </c>
      <c r="F279" s="152">
        <v>162</v>
      </c>
      <c r="G279" s="152"/>
      <c r="H279" s="152">
        <v>204</v>
      </c>
      <c r="I279" s="169">
        <v>209</v>
      </c>
      <c r="J279" s="170" t="s">
        <v>810</v>
      </c>
      <c r="K279" s="124">
        <f t="shared" si="129"/>
        <v>42</v>
      </c>
      <c r="L279" s="171">
        <f t="shared" si="130"/>
        <v>0.25925925925925924</v>
      </c>
      <c r="M279" s="172" t="s">
        <v>556</v>
      </c>
      <c r="N279" s="173">
        <v>43539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89">
        <v>122</v>
      </c>
      <c r="B280" s="190">
        <v>43399</v>
      </c>
      <c r="C280" s="190"/>
      <c r="D280" s="151" t="s">
        <v>465</v>
      </c>
      <c r="E280" s="191" t="s">
        <v>580</v>
      </c>
      <c r="F280" s="191">
        <v>240</v>
      </c>
      <c r="G280" s="191"/>
      <c r="H280" s="191">
        <v>297</v>
      </c>
      <c r="I280" s="210">
        <v>297</v>
      </c>
      <c r="J280" s="170" t="s">
        <v>639</v>
      </c>
      <c r="K280" s="211">
        <f t="shared" si="129"/>
        <v>57</v>
      </c>
      <c r="L280" s="212">
        <f t="shared" si="130"/>
        <v>0.23749999999999999</v>
      </c>
      <c r="M280" s="213" t="s">
        <v>556</v>
      </c>
      <c r="N280" s="214">
        <v>43417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86">
        <v>123</v>
      </c>
      <c r="B281" s="102">
        <v>43439</v>
      </c>
      <c r="C281" s="102"/>
      <c r="D281" s="144" t="s">
        <v>706</v>
      </c>
      <c r="E281" s="104" t="s">
        <v>580</v>
      </c>
      <c r="F281" s="104">
        <v>202.5</v>
      </c>
      <c r="G281" s="104"/>
      <c r="H281" s="104">
        <v>255</v>
      </c>
      <c r="I281" s="122">
        <v>252</v>
      </c>
      <c r="J281" s="137" t="s">
        <v>639</v>
      </c>
      <c r="K281" s="124">
        <f t="shared" si="129"/>
        <v>52.5</v>
      </c>
      <c r="L281" s="125">
        <f t="shared" si="130"/>
        <v>0.25925925925925924</v>
      </c>
      <c r="M281" s="126" t="s">
        <v>556</v>
      </c>
      <c r="N281" s="127">
        <v>43542</v>
      </c>
      <c r="O281" s="54"/>
      <c r="P281" s="13"/>
      <c r="Q281" s="13"/>
      <c r="R281" s="90" t="s">
        <v>708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89">
        <v>124</v>
      </c>
      <c r="B282" s="190">
        <v>43465</v>
      </c>
      <c r="C282" s="102"/>
      <c r="D282" s="357" t="s">
        <v>402</v>
      </c>
      <c r="E282" s="191" t="s">
        <v>580</v>
      </c>
      <c r="F282" s="191">
        <v>710</v>
      </c>
      <c r="G282" s="191"/>
      <c r="H282" s="191">
        <v>866</v>
      </c>
      <c r="I282" s="210">
        <v>866</v>
      </c>
      <c r="J282" s="170" t="s">
        <v>639</v>
      </c>
      <c r="K282" s="124">
        <f t="shared" si="129"/>
        <v>156</v>
      </c>
      <c r="L282" s="125">
        <f t="shared" si="130"/>
        <v>0.21971830985915494</v>
      </c>
      <c r="M282" s="126" t="s">
        <v>556</v>
      </c>
      <c r="N282" s="322">
        <v>43553</v>
      </c>
      <c r="O282" s="54"/>
      <c r="P282" s="13"/>
      <c r="Q282" s="13"/>
      <c r="R282" s="14" t="s">
        <v>708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89">
        <v>125</v>
      </c>
      <c r="B283" s="190">
        <v>43522</v>
      </c>
      <c r="C283" s="190"/>
      <c r="D283" s="357" t="s">
        <v>139</v>
      </c>
      <c r="E283" s="191" t="s">
        <v>580</v>
      </c>
      <c r="F283" s="191">
        <v>337.25</v>
      </c>
      <c r="G283" s="191"/>
      <c r="H283" s="191">
        <v>398.5</v>
      </c>
      <c r="I283" s="210">
        <v>411</v>
      </c>
      <c r="J283" s="137" t="s">
        <v>809</v>
      </c>
      <c r="K283" s="124">
        <f t="shared" si="129"/>
        <v>61.25</v>
      </c>
      <c r="L283" s="125">
        <f t="shared" si="130"/>
        <v>0.1816160118606375</v>
      </c>
      <c r="M283" s="126" t="s">
        <v>556</v>
      </c>
      <c r="N283" s="322">
        <v>43760</v>
      </c>
      <c r="O283" s="54"/>
      <c r="P283" s="13"/>
      <c r="Q283" s="13"/>
      <c r="R283" s="90" t="s">
        <v>708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327">
        <v>126</v>
      </c>
      <c r="B284" s="155">
        <v>43559</v>
      </c>
      <c r="C284" s="155"/>
      <c r="D284" s="156" t="s">
        <v>394</v>
      </c>
      <c r="E284" s="157" t="s">
        <v>580</v>
      </c>
      <c r="F284" s="157">
        <v>130</v>
      </c>
      <c r="G284" s="157"/>
      <c r="H284" s="157">
        <v>65</v>
      </c>
      <c r="I284" s="174">
        <v>158</v>
      </c>
      <c r="J284" s="134" t="s">
        <v>707</v>
      </c>
      <c r="K284" s="130">
        <f t="shared" si="129"/>
        <v>-65</v>
      </c>
      <c r="L284" s="131">
        <f t="shared" si="130"/>
        <v>-0.5</v>
      </c>
      <c r="M284" s="132" t="s">
        <v>620</v>
      </c>
      <c r="N284" s="133">
        <v>43726</v>
      </c>
      <c r="O284" s="54"/>
      <c r="P284" s="13"/>
      <c r="Q284" s="13"/>
      <c r="R284" s="14" t="s">
        <v>710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328">
        <v>127</v>
      </c>
      <c r="B285" s="175">
        <v>43017</v>
      </c>
      <c r="C285" s="175"/>
      <c r="D285" s="176" t="s">
        <v>166</v>
      </c>
      <c r="E285" s="177" t="s">
        <v>580</v>
      </c>
      <c r="F285" s="178">
        <v>141.5</v>
      </c>
      <c r="G285" s="179"/>
      <c r="H285" s="179">
        <v>183.5</v>
      </c>
      <c r="I285" s="179">
        <v>210</v>
      </c>
      <c r="J285" s="200" t="s">
        <v>801</v>
      </c>
      <c r="K285" s="201">
        <f t="shared" si="129"/>
        <v>42</v>
      </c>
      <c r="L285" s="202">
        <f t="shared" si="130"/>
        <v>0.29681978798586572</v>
      </c>
      <c r="M285" s="178" t="s">
        <v>556</v>
      </c>
      <c r="N285" s="203">
        <v>43042</v>
      </c>
      <c r="O285" s="54"/>
      <c r="P285" s="13"/>
      <c r="Q285" s="13"/>
      <c r="R285" s="90" t="s">
        <v>710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327">
        <v>128</v>
      </c>
      <c r="B286" s="155">
        <v>43074</v>
      </c>
      <c r="C286" s="155"/>
      <c r="D286" s="156" t="s">
        <v>295</v>
      </c>
      <c r="E286" s="157" t="s">
        <v>580</v>
      </c>
      <c r="F286" s="158">
        <v>172</v>
      </c>
      <c r="G286" s="157"/>
      <c r="H286" s="157">
        <v>155.25</v>
      </c>
      <c r="I286" s="174">
        <v>230</v>
      </c>
      <c r="J286" s="341" t="s">
        <v>794</v>
      </c>
      <c r="K286" s="130">
        <f t="shared" ref="K286" si="131">H286-F286</f>
        <v>-16.75</v>
      </c>
      <c r="L286" s="131">
        <f t="shared" ref="L286" si="132">K286/F286</f>
        <v>-9.7383720930232565E-2</v>
      </c>
      <c r="M286" s="132" t="s">
        <v>620</v>
      </c>
      <c r="N286" s="133">
        <v>43787</v>
      </c>
      <c r="O286" s="54"/>
      <c r="P286" s="13"/>
      <c r="Q286" s="13"/>
      <c r="R286" s="14" t="s">
        <v>710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89">
        <v>129</v>
      </c>
      <c r="B287" s="190">
        <v>43398</v>
      </c>
      <c r="C287" s="190"/>
      <c r="D287" s="151" t="s">
        <v>103</v>
      </c>
      <c r="E287" s="191" t="s">
        <v>580</v>
      </c>
      <c r="F287" s="191">
        <v>698.5</v>
      </c>
      <c r="G287" s="191"/>
      <c r="H287" s="191">
        <v>890</v>
      </c>
      <c r="I287" s="210">
        <v>890</v>
      </c>
      <c r="J287" s="137" t="s">
        <v>923</v>
      </c>
      <c r="K287" s="124">
        <f t="shared" si="129"/>
        <v>191.5</v>
      </c>
      <c r="L287" s="125">
        <f t="shared" si="130"/>
        <v>0.27415891195418757</v>
      </c>
      <c r="M287" s="126" t="s">
        <v>556</v>
      </c>
      <c r="N287" s="322">
        <v>44328</v>
      </c>
      <c r="O287" s="54"/>
      <c r="P287" s="13"/>
      <c r="Q287" s="13"/>
      <c r="R287" s="14" t="s">
        <v>708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89">
        <v>130</v>
      </c>
      <c r="B288" s="190">
        <v>42877</v>
      </c>
      <c r="C288" s="190"/>
      <c r="D288" s="151" t="s">
        <v>369</v>
      </c>
      <c r="E288" s="191" t="s">
        <v>580</v>
      </c>
      <c r="F288" s="191">
        <v>127.6</v>
      </c>
      <c r="G288" s="191"/>
      <c r="H288" s="191">
        <v>138</v>
      </c>
      <c r="I288" s="210">
        <v>190</v>
      </c>
      <c r="J288" s="137" t="s">
        <v>798</v>
      </c>
      <c r="K288" s="124">
        <f t="shared" si="129"/>
        <v>10.400000000000006</v>
      </c>
      <c r="L288" s="125">
        <f t="shared" si="130"/>
        <v>8.1504702194357417E-2</v>
      </c>
      <c r="M288" s="126" t="s">
        <v>556</v>
      </c>
      <c r="N288" s="322">
        <v>43774</v>
      </c>
      <c r="O288" s="54"/>
      <c r="P288" s="13"/>
      <c r="Q288" s="13"/>
      <c r="R288" s="14" t="s">
        <v>710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89">
        <v>131</v>
      </c>
      <c r="B289" s="190">
        <v>43158</v>
      </c>
      <c r="C289" s="190"/>
      <c r="D289" s="151" t="s">
        <v>711</v>
      </c>
      <c r="E289" s="191" t="s">
        <v>580</v>
      </c>
      <c r="F289" s="191">
        <v>317</v>
      </c>
      <c r="G289" s="191"/>
      <c r="H289" s="191">
        <v>382.5</v>
      </c>
      <c r="I289" s="210">
        <v>398</v>
      </c>
      <c r="J289" s="137" t="s">
        <v>836</v>
      </c>
      <c r="K289" s="124">
        <f t="shared" ref="K289" si="133">H289-F289</f>
        <v>65.5</v>
      </c>
      <c r="L289" s="125">
        <f t="shared" ref="L289" si="134">K289/F289</f>
        <v>0.20662460567823343</v>
      </c>
      <c r="M289" s="126" t="s">
        <v>556</v>
      </c>
      <c r="N289" s="322">
        <v>44238</v>
      </c>
      <c r="O289" s="54"/>
      <c r="P289" s="13"/>
      <c r="Q289" s="13"/>
      <c r="R289" s="14" t="s">
        <v>710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327">
        <v>132</v>
      </c>
      <c r="B290" s="155">
        <v>43164</v>
      </c>
      <c r="C290" s="155"/>
      <c r="D290" s="156" t="s">
        <v>133</v>
      </c>
      <c r="E290" s="157" t="s">
        <v>580</v>
      </c>
      <c r="F290" s="158">
        <f>510-14.4</f>
        <v>495.6</v>
      </c>
      <c r="G290" s="157"/>
      <c r="H290" s="157">
        <v>350</v>
      </c>
      <c r="I290" s="174">
        <v>672</v>
      </c>
      <c r="J290" s="341" t="s">
        <v>803</v>
      </c>
      <c r="K290" s="130">
        <f t="shared" ref="K290" si="135">H290-F290</f>
        <v>-145.60000000000002</v>
      </c>
      <c r="L290" s="131">
        <f t="shared" ref="L290" si="136">K290/F290</f>
        <v>-0.29378531073446329</v>
      </c>
      <c r="M290" s="132" t="s">
        <v>620</v>
      </c>
      <c r="N290" s="133">
        <v>43887</v>
      </c>
      <c r="O290" s="54"/>
      <c r="P290" s="13"/>
      <c r="Q290" s="13"/>
      <c r="R290" s="14" t="s">
        <v>708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327">
        <v>133</v>
      </c>
      <c r="B291" s="155">
        <v>43237</v>
      </c>
      <c r="C291" s="155"/>
      <c r="D291" s="156" t="s">
        <v>459</v>
      </c>
      <c r="E291" s="157" t="s">
        <v>580</v>
      </c>
      <c r="F291" s="158">
        <v>230.3</v>
      </c>
      <c r="G291" s="157"/>
      <c r="H291" s="157">
        <v>102.5</v>
      </c>
      <c r="I291" s="174">
        <v>348</v>
      </c>
      <c r="J291" s="341" t="s">
        <v>805</v>
      </c>
      <c r="K291" s="130">
        <f t="shared" ref="K291:K292" si="137">H291-F291</f>
        <v>-127.80000000000001</v>
      </c>
      <c r="L291" s="131">
        <f t="shared" ref="L291:L292" si="138">K291/F291</f>
        <v>-0.55492835432045162</v>
      </c>
      <c r="M291" s="132" t="s">
        <v>620</v>
      </c>
      <c r="N291" s="133">
        <v>43896</v>
      </c>
      <c r="O291" s="54"/>
      <c r="P291" s="13"/>
      <c r="Q291" s="13"/>
      <c r="R291" s="314" t="s">
        <v>708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89">
        <v>134</v>
      </c>
      <c r="B292" s="190">
        <v>43258</v>
      </c>
      <c r="C292" s="190"/>
      <c r="D292" s="151" t="s">
        <v>426</v>
      </c>
      <c r="E292" s="191" t="s">
        <v>580</v>
      </c>
      <c r="F292" s="191">
        <f>342.5-5.1</f>
        <v>337.4</v>
      </c>
      <c r="G292" s="191"/>
      <c r="H292" s="191">
        <v>412.5</v>
      </c>
      <c r="I292" s="210">
        <v>439</v>
      </c>
      <c r="J292" s="137" t="s">
        <v>834</v>
      </c>
      <c r="K292" s="124">
        <f t="shared" si="137"/>
        <v>75.100000000000023</v>
      </c>
      <c r="L292" s="125">
        <f t="shared" si="138"/>
        <v>0.22258446947243635</v>
      </c>
      <c r="M292" s="126" t="s">
        <v>556</v>
      </c>
      <c r="N292" s="322">
        <v>44230</v>
      </c>
      <c r="O292" s="54"/>
      <c r="P292" s="13"/>
      <c r="Q292" s="13"/>
      <c r="R292" s="14" t="s">
        <v>710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7">
        <v>135</v>
      </c>
      <c r="B293" s="182">
        <v>43285</v>
      </c>
      <c r="C293" s="182"/>
      <c r="D293" s="185" t="s">
        <v>48</v>
      </c>
      <c r="E293" s="183" t="s">
        <v>580</v>
      </c>
      <c r="F293" s="181">
        <f>127.5-5.53</f>
        <v>121.97</v>
      </c>
      <c r="G293" s="183"/>
      <c r="H293" s="183"/>
      <c r="I293" s="204">
        <v>170</v>
      </c>
      <c r="J293" s="216" t="s">
        <v>558</v>
      </c>
      <c r="K293" s="206"/>
      <c r="L293" s="207"/>
      <c r="M293" s="205" t="s">
        <v>558</v>
      </c>
      <c r="N293" s="208"/>
      <c r="O293" s="54"/>
      <c r="P293" s="13"/>
      <c r="Q293" s="13"/>
      <c r="R293" s="14" t="s">
        <v>708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327">
        <v>136</v>
      </c>
      <c r="B294" s="155">
        <v>43294</v>
      </c>
      <c r="C294" s="155"/>
      <c r="D294" s="156" t="s">
        <v>239</v>
      </c>
      <c r="E294" s="157" t="s">
        <v>580</v>
      </c>
      <c r="F294" s="158">
        <v>46.5</v>
      </c>
      <c r="G294" s="157"/>
      <c r="H294" s="157">
        <v>17</v>
      </c>
      <c r="I294" s="174">
        <v>59</v>
      </c>
      <c r="J294" s="341" t="s">
        <v>802</v>
      </c>
      <c r="K294" s="130">
        <f t="shared" ref="K294" si="139">H294-F294</f>
        <v>-29.5</v>
      </c>
      <c r="L294" s="131">
        <f t="shared" ref="L294" si="140">K294/F294</f>
        <v>-0.63440860215053763</v>
      </c>
      <c r="M294" s="132" t="s">
        <v>620</v>
      </c>
      <c r="N294" s="133">
        <v>43887</v>
      </c>
      <c r="O294" s="54"/>
      <c r="P294" s="13"/>
      <c r="Q294" s="13"/>
      <c r="R294" s="14" t="s">
        <v>708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329">
        <v>137</v>
      </c>
      <c r="B295" s="180">
        <v>43396</v>
      </c>
      <c r="C295" s="180"/>
      <c r="D295" s="185" t="s">
        <v>404</v>
      </c>
      <c r="E295" s="183" t="s">
        <v>580</v>
      </c>
      <c r="F295" s="184">
        <v>156.5</v>
      </c>
      <c r="G295" s="183"/>
      <c r="H295" s="183"/>
      <c r="I295" s="204">
        <v>191</v>
      </c>
      <c r="J295" s="216" t="s">
        <v>558</v>
      </c>
      <c r="K295" s="206"/>
      <c r="L295" s="207"/>
      <c r="M295" s="205" t="s">
        <v>558</v>
      </c>
      <c r="N295" s="208"/>
      <c r="O295" s="54"/>
      <c r="P295" s="13"/>
      <c r="Q295" s="13"/>
      <c r="R295" s="14" t="s">
        <v>708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89">
        <v>138</v>
      </c>
      <c r="B296" s="190">
        <v>43439</v>
      </c>
      <c r="C296" s="190"/>
      <c r="D296" s="151" t="s">
        <v>321</v>
      </c>
      <c r="E296" s="191" t="s">
        <v>580</v>
      </c>
      <c r="F296" s="191">
        <v>259.5</v>
      </c>
      <c r="G296" s="191"/>
      <c r="H296" s="191">
        <v>320</v>
      </c>
      <c r="I296" s="210">
        <v>320</v>
      </c>
      <c r="J296" s="137" t="s">
        <v>639</v>
      </c>
      <c r="K296" s="124">
        <f t="shared" ref="K296" si="141">H296-F296</f>
        <v>60.5</v>
      </c>
      <c r="L296" s="125">
        <f t="shared" ref="L296" si="142">K296/F296</f>
        <v>0.23314065510597304</v>
      </c>
      <c r="M296" s="126" t="s">
        <v>556</v>
      </c>
      <c r="N296" s="322">
        <v>44323</v>
      </c>
      <c r="O296" s="54"/>
      <c r="P296" s="13"/>
      <c r="Q296" s="13"/>
      <c r="R296" s="14" t="s">
        <v>708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327">
        <v>139</v>
      </c>
      <c r="B297" s="155">
        <v>43439</v>
      </c>
      <c r="C297" s="155"/>
      <c r="D297" s="156" t="s">
        <v>732</v>
      </c>
      <c r="E297" s="157" t="s">
        <v>580</v>
      </c>
      <c r="F297" s="157">
        <v>715</v>
      </c>
      <c r="G297" s="157"/>
      <c r="H297" s="157">
        <v>445</v>
      </c>
      <c r="I297" s="174">
        <v>840</v>
      </c>
      <c r="J297" s="134" t="s">
        <v>782</v>
      </c>
      <c r="K297" s="130">
        <f t="shared" ref="K297:K300" si="143">H297-F297</f>
        <v>-270</v>
      </c>
      <c r="L297" s="131">
        <f t="shared" ref="L297:L300" si="144">K297/F297</f>
        <v>-0.3776223776223776</v>
      </c>
      <c r="M297" s="132" t="s">
        <v>620</v>
      </c>
      <c r="N297" s="133">
        <v>43800</v>
      </c>
      <c r="O297" s="54"/>
      <c r="P297" s="13"/>
      <c r="Q297" s="13"/>
      <c r="R297" s="14" t="s">
        <v>708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89">
        <v>140</v>
      </c>
      <c r="B298" s="190">
        <v>43469</v>
      </c>
      <c r="C298" s="190"/>
      <c r="D298" s="151" t="s">
        <v>143</v>
      </c>
      <c r="E298" s="191" t="s">
        <v>580</v>
      </c>
      <c r="F298" s="191">
        <v>875</v>
      </c>
      <c r="G298" s="191"/>
      <c r="H298" s="191">
        <v>1165</v>
      </c>
      <c r="I298" s="210">
        <v>1185</v>
      </c>
      <c r="J298" s="137" t="s">
        <v>807</v>
      </c>
      <c r="K298" s="124">
        <f t="shared" si="143"/>
        <v>290</v>
      </c>
      <c r="L298" s="125">
        <f t="shared" si="144"/>
        <v>0.33142857142857141</v>
      </c>
      <c r="M298" s="126" t="s">
        <v>556</v>
      </c>
      <c r="N298" s="322">
        <v>43847</v>
      </c>
      <c r="O298" s="54"/>
      <c r="P298" s="13"/>
      <c r="Q298" s="13"/>
      <c r="R298" s="314" t="s">
        <v>708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89">
        <v>141</v>
      </c>
      <c r="B299" s="190">
        <v>43559</v>
      </c>
      <c r="C299" s="190"/>
      <c r="D299" s="357" t="s">
        <v>336</v>
      </c>
      <c r="E299" s="191" t="s">
        <v>580</v>
      </c>
      <c r="F299" s="191">
        <f>387-14.63</f>
        <v>372.37</v>
      </c>
      <c r="G299" s="191"/>
      <c r="H299" s="191">
        <v>490</v>
      </c>
      <c r="I299" s="210">
        <v>490</v>
      </c>
      <c r="J299" s="137" t="s">
        <v>639</v>
      </c>
      <c r="K299" s="124">
        <f t="shared" si="143"/>
        <v>117.63</v>
      </c>
      <c r="L299" s="125">
        <f t="shared" si="144"/>
        <v>0.31589548030185027</v>
      </c>
      <c r="M299" s="126" t="s">
        <v>556</v>
      </c>
      <c r="N299" s="322">
        <v>43850</v>
      </c>
      <c r="O299" s="54"/>
      <c r="P299" s="13"/>
      <c r="Q299" s="13"/>
      <c r="R299" s="314" t="s">
        <v>708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327">
        <v>142</v>
      </c>
      <c r="B300" s="155">
        <v>43578</v>
      </c>
      <c r="C300" s="155"/>
      <c r="D300" s="156" t="s">
        <v>733</v>
      </c>
      <c r="E300" s="157" t="s">
        <v>557</v>
      </c>
      <c r="F300" s="157">
        <v>220</v>
      </c>
      <c r="G300" s="157"/>
      <c r="H300" s="157">
        <v>127.5</v>
      </c>
      <c r="I300" s="174">
        <v>284</v>
      </c>
      <c r="J300" s="341" t="s">
        <v>806</v>
      </c>
      <c r="K300" s="130">
        <f t="shared" si="143"/>
        <v>-92.5</v>
      </c>
      <c r="L300" s="131">
        <f t="shared" si="144"/>
        <v>-0.42045454545454547</v>
      </c>
      <c r="M300" s="132" t="s">
        <v>620</v>
      </c>
      <c r="N300" s="133">
        <v>43896</v>
      </c>
      <c r="O300" s="54"/>
      <c r="P300" s="13"/>
      <c r="Q300" s="13"/>
      <c r="R300" s="14" t="s">
        <v>708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89">
        <v>143</v>
      </c>
      <c r="B301" s="190">
        <v>43622</v>
      </c>
      <c r="C301" s="190"/>
      <c r="D301" s="357" t="s">
        <v>466</v>
      </c>
      <c r="E301" s="191" t="s">
        <v>557</v>
      </c>
      <c r="F301" s="191">
        <v>332.8</v>
      </c>
      <c r="G301" s="191"/>
      <c r="H301" s="191">
        <v>405</v>
      </c>
      <c r="I301" s="210">
        <v>419</v>
      </c>
      <c r="J301" s="137" t="s">
        <v>808</v>
      </c>
      <c r="K301" s="124">
        <f t="shared" ref="K301" si="145">H301-F301</f>
        <v>72.199999999999989</v>
      </c>
      <c r="L301" s="125">
        <f t="shared" ref="L301" si="146">K301/F301</f>
        <v>0.21694711538461534</v>
      </c>
      <c r="M301" s="126" t="s">
        <v>556</v>
      </c>
      <c r="N301" s="322">
        <v>43860</v>
      </c>
      <c r="O301" s="54"/>
      <c r="P301" s="13"/>
      <c r="Q301" s="13"/>
      <c r="R301" s="14" t="s">
        <v>710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40">
        <v>144</v>
      </c>
      <c r="B302" s="139">
        <v>43641</v>
      </c>
      <c r="C302" s="139"/>
      <c r="D302" s="140" t="s">
        <v>137</v>
      </c>
      <c r="E302" s="141" t="s">
        <v>580</v>
      </c>
      <c r="F302" s="142">
        <v>386</v>
      </c>
      <c r="G302" s="143"/>
      <c r="H302" s="143">
        <v>395</v>
      </c>
      <c r="I302" s="143">
        <v>452</v>
      </c>
      <c r="J302" s="161" t="s">
        <v>799</v>
      </c>
      <c r="K302" s="162">
        <f t="shared" ref="K302" si="147">H302-F302</f>
        <v>9</v>
      </c>
      <c r="L302" s="163">
        <f t="shared" ref="L302" si="148">K302/F302</f>
        <v>2.3316062176165803E-2</v>
      </c>
      <c r="M302" s="164" t="s">
        <v>665</v>
      </c>
      <c r="N302" s="165">
        <v>43868</v>
      </c>
      <c r="O302" s="13"/>
      <c r="P302" s="13"/>
      <c r="Q302" s="13"/>
      <c r="R302" s="14" t="s">
        <v>710</v>
      </c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330">
        <v>145</v>
      </c>
      <c r="B303" s="180">
        <v>43707</v>
      </c>
      <c r="C303" s="180"/>
      <c r="D303" s="185" t="s">
        <v>255</v>
      </c>
      <c r="E303" s="183" t="s">
        <v>580</v>
      </c>
      <c r="F303" s="183" t="s">
        <v>712</v>
      </c>
      <c r="G303" s="183"/>
      <c r="H303" s="183"/>
      <c r="I303" s="204">
        <v>190</v>
      </c>
      <c r="J303" s="216" t="s">
        <v>558</v>
      </c>
      <c r="K303" s="206"/>
      <c r="L303" s="207"/>
      <c r="M303" s="321" t="s">
        <v>558</v>
      </c>
      <c r="N303" s="208"/>
      <c r="O303" s="13"/>
      <c r="P303" s="13"/>
      <c r="Q303" s="13"/>
      <c r="R303" s="314" t="s">
        <v>708</v>
      </c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89">
        <v>146</v>
      </c>
      <c r="B304" s="190">
        <v>43731</v>
      </c>
      <c r="C304" s="190"/>
      <c r="D304" s="151" t="s">
        <v>418</v>
      </c>
      <c r="E304" s="191" t="s">
        <v>580</v>
      </c>
      <c r="F304" s="191">
        <v>235</v>
      </c>
      <c r="G304" s="191"/>
      <c r="H304" s="191">
        <v>295</v>
      </c>
      <c r="I304" s="210">
        <v>296</v>
      </c>
      <c r="J304" s="137" t="s">
        <v>787</v>
      </c>
      <c r="K304" s="124">
        <f t="shared" ref="K304" si="149">H304-F304</f>
        <v>60</v>
      </c>
      <c r="L304" s="125">
        <f t="shared" ref="L304" si="150">K304/F304</f>
        <v>0.25531914893617019</v>
      </c>
      <c r="M304" s="126" t="s">
        <v>556</v>
      </c>
      <c r="N304" s="322">
        <v>43844</v>
      </c>
      <c r="O304" s="54"/>
      <c r="P304" s="13"/>
      <c r="Q304" s="13"/>
      <c r="R304" s="14" t="s">
        <v>710</v>
      </c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89">
        <v>147</v>
      </c>
      <c r="B305" s="190">
        <v>43752</v>
      </c>
      <c r="C305" s="190"/>
      <c r="D305" s="151" t="s">
        <v>778</v>
      </c>
      <c r="E305" s="191" t="s">
        <v>580</v>
      </c>
      <c r="F305" s="191">
        <v>277.5</v>
      </c>
      <c r="G305" s="191"/>
      <c r="H305" s="191">
        <v>333</v>
      </c>
      <c r="I305" s="210">
        <v>333</v>
      </c>
      <c r="J305" s="137" t="s">
        <v>788</v>
      </c>
      <c r="K305" s="124">
        <f t="shared" ref="K305" si="151">H305-F305</f>
        <v>55.5</v>
      </c>
      <c r="L305" s="125">
        <f t="shared" ref="L305" si="152">K305/F305</f>
        <v>0.2</v>
      </c>
      <c r="M305" s="126" t="s">
        <v>556</v>
      </c>
      <c r="N305" s="322">
        <v>43846</v>
      </c>
      <c r="O305" s="54"/>
      <c r="P305" s="13"/>
      <c r="Q305" s="13"/>
      <c r="R305" s="314" t="s">
        <v>708</v>
      </c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89">
        <v>148</v>
      </c>
      <c r="B306" s="190">
        <v>43752</v>
      </c>
      <c r="C306" s="190"/>
      <c r="D306" s="151" t="s">
        <v>777</v>
      </c>
      <c r="E306" s="191" t="s">
        <v>580</v>
      </c>
      <c r="F306" s="191">
        <v>930</v>
      </c>
      <c r="G306" s="191"/>
      <c r="H306" s="191">
        <v>1165</v>
      </c>
      <c r="I306" s="210">
        <v>1200</v>
      </c>
      <c r="J306" s="137" t="s">
        <v>789</v>
      </c>
      <c r="K306" s="124">
        <f t="shared" ref="K306:K307" si="153">H306-F306</f>
        <v>235</v>
      </c>
      <c r="L306" s="125">
        <f t="shared" ref="L306:L307" si="154">K306/F306</f>
        <v>0.25268817204301075</v>
      </c>
      <c r="M306" s="126" t="s">
        <v>556</v>
      </c>
      <c r="N306" s="322">
        <v>43847</v>
      </c>
      <c r="O306" s="54"/>
      <c r="P306" s="13"/>
      <c r="Q306" s="13"/>
      <c r="R306" s="314" t="s">
        <v>710</v>
      </c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497">
        <v>149</v>
      </c>
      <c r="B307" s="498">
        <v>43753</v>
      </c>
      <c r="C307" s="499"/>
      <c r="D307" s="500" t="s">
        <v>776</v>
      </c>
      <c r="E307" s="501" t="s">
        <v>580</v>
      </c>
      <c r="F307" s="502">
        <v>111</v>
      </c>
      <c r="G307" s="501"/>
      <c r="H307" s="501">
        <v>141</v>
      </c>
      <c r="I307" s="503">
        <v>141</v>
      </c>
      <c r="J307" s="504" t="s">
        <v>924</v>
      </c>
      <c r="K307" s="505">
        <f t="shared" si="153"/>
        <v>30</v>
      </c>
      <c r="L307" s="506">
        <f t="shared" si="154"/>
        <v>0.27027027027027029</v>
      </c>
      <c r="M307" s="507" t="s">
        <v>556</v>
      </c>
      <c r="N307" s="322">
        <v>44328</v>
      </c>
      <c r="O307" s="13"/>
      <c r="P307" s="13"/>
      <c r="Q307" s="13"/>
      <c r="R307" s="314" t="s">
        <v>710</v>
      </c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89">
        <v>150</v>
      </c>
      <c r="B308" s="190">
        <v>43753</v>
      </c>
      <c r="C308" s="190"/>
      <c r="D308" s="151" t="s">
        <v>775</v>
      </c>
      <c r="E308" s="191" t="s">
        <v>580</v>
      </c>
      <c r="F308" s="192">
        <v>296</v>
      </c>
      <c r="G308" s="191"/>
      <c r="H308" s="191">
        <v>370</v>
      </c>
      <c r="I308" s="210">
        <v>370</v>
      </c>
      <c r="J308" s="137" t="s">
        <v>639</v>
      </c>
      <c r="K308" s="124">
        <f t="shared" ref="K308:K309" si="155">H308-F308</f>
        <v>74</v>
      </c>
      <c r="L308" s="125">
        <f t="shared" ref="L308:L309" si="156">K308/F308</f>
        <v>0.25</v>
      </c>
      <c r="M308" s="126" t="s">
        <v>556</v>
      </c>
      <c r="N308" s="322">
        <v>43853</v>
      </c>
      <c r="O308" s="54"/>
      <c r="P308" s="13"/>
      <c r="Q308" s="13"/>
      <c r="R308" s="314" t="s">
        <v>710</v>
      </c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89">
        <v>151</v>
      </c>
      <c r="B309" s="190">
        <v>43754</v>
      </c>
      <c r="C309" s="190"/>
      <c r="D309" s="151" t="s">
        <v>774</v>
      </c>
      <c r="E309" s="191" t="s">
        <v>580</v>
      </c>
      <c r="F309" s="192">
        <v>300</v>
      </c>
      <c r="G309" s="191"/>
      <c r="H309" s="191">
        <v>382.5</v>
      </c>
      <c r="I309" s="210">
        <v>344</v>
      </c>
      <c r="J309" s="437" t="s">
        <v>837</v>
      </c>
      <c r="K309" s="124">
        <f t="shared" si="155"/>
        <v>82.5</v>
      </c>
      <c r="L309" s="125">
        <f t="shared" si="156"/>
        <v>0.27500000000000002</v>
      </c>
      <c r="M309" s="126" t="s">
        <v>556</v>
      </c>
      <c r="N309" s="322">
        <v>44238</v>
      </c>
      <c r="O309" s="13"/>
      <c r="P309" s="13"/>
      <c r="Q309" s="13"/>
      <c r="R309" s="314" t="s">
        <v>710</v>
      </c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316">
        <v>152</v>
      </c>
      <c r="B310" s="194">
        <v>43832</v>
      </c>
      <c r="C310" s="194"/>
      <c r="D310" s="198" t="s">
        <v>758</v>
      </c>
      <c r="E310" s="195" t="s">
        <v>580</v>
      </c>
      <c r="F310" s="196" t="s">
        <v>786</v>
      </c>
      <c r="G310" s="195"/>
      <c r="H310" s="195"/>
      <c r="I310" s="215">
        <v>590</v>
      </c>
      <c r="J310" s="216" t="s">
        <v>558</v>
      </c>
      <c r="K310" s="216"/>
      <c r="L310" s="119"/>
      <c r="M310" s="313" t="s">
        <v>558</v>
      </c>
      <c r="N310" s="218"/>
      <c r="O310" s="13"/>
      <c r="P310" s="13"/>
      <c r="Q310" s="13"/>
      <c r="R310" s="314" t="s">
        <v>710</v>
      </c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189">
        <v>153</v>
      </c>
      <c r="B311" s="190">
        <v>43966</v>
      </c>
      <c r="C311" s="190"/>
      <c r="D311" s="151" t="s">
        <v>64</v>
      </c>
      <c r="E311" s="191" t="s">
        <v>580</v>
      </c>
      <c r="F311" s="192">
        <v>67.5</v>
      </c>
      <c r="G311" s="191"/>
      <c r="H311" s="191">
        <v>86</v>
      </c>
      <c r="I311" s="210">
        <v>86</v>
      </c>
      <c r="J311" s="137" t="s">
        <v>816</v>
      </c>
      <c r="K311" s="124">
        <f t="shared" ref="K311" si="157">H311-F311</f>
        <v>18.5</v>
      </c>
      <c r="L311" s="125">
        <f t="shared" ref="L311" si="158">K311/F311</f>
        <v>0.27407407407407408</v>
      </c>
      <c r="M311" s="126" t="s">
        <v>556</v>
      </c>
      <c r="N311" s="322">
        <v>44008</v>
      </c>
      <c r="O311" s="54"/>
      <c r="P311" s="13"/>
      <c r="Q311" s="13"/>
      <c r="R311" s="314" t="s">
        <v>710</v>
      </c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93">
        <v>154</v>
      </c>
      <c r="B312" s="194">
        <v>44035</v>
      </c>
      <c r="C312" s="194"/>
      <c r="D312" s="198" t="s">
        <v>465</v>
      </c>
      <c r="E312" s="195" t="s">
        <v>580</v>
      </c>
      <c r="F312" s="196" t="s">
        <v>819</v>
      </c>
      <c r="G312" s="195"/>
      <c r="H312" s="195"/>
      <c r="I312" s="215">
        <v>296</v>
      </c>
      <c r="J312" s="216" t="s">
        <v>558</v>
      </c>
      <c r="K312" s="216"/>
      <c r="L312" s="119"/>
      <c r="M312" s="217"/>
      <c r="N312" s="218"/>
      <c r="O312" s="13"/>
      <c r="P312" s="13"/>
      <c r="Q312" s="13"/>
      <c r="R312" s="314" t="s">
        <v>710</v>
      </c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89">
        <v>155</v>
      </c>
      <c r="B313" s="190">
        <v>44092</v>
      </c>
      <c r="C313" s="190"/>
      <c r="D313" s="151" t="s">
        <v>398</v>
      </c>
      <c r="E313" s="191" t="s">
        <v>580</v>
      </c>
      <c r="F313" s="191">
        <v>206</v>
      </c>
      <c r="G313" s="191"/>
      <c r="H313" s="191">
        <v>248</v>
      </c>
      <c r="I313" s="210">
        <v>248</v>
      </c>
      <c r="J313" s="137" t="s">
        <v>639</v>
      </c>
      <c r="K313" s="124">
        <f t="shared" ref="K313:K314" si="159">H313-F313</f>
        <v>42</v>
      </c>
      <c r="L313" s="125">
        <f t="shared" ref="L313:L314" si="160">K313/F313</f>
        <v>0.20388349514563106</v>
      </c>
      <c r="M313" s="126" t="s">
        <v>556</v>
      </c>
      <c r="N313" s="322">
        <v>44214</v>
      </c>
      <c r="O313" s="54"/>
      <c r="P313" s="13"/>
      <c r="Q313" s="13"/>
      <c r="R313" s="314" t="s">
        <v>710</v>
      </c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189">
        <v>156</v>
      </c>
      <c r="B314" s="190">
        <v>44140</v>
      </c>
      <c r="C314" s="190"/>
      <c r="D314" s="151" t="s">
        <v>398</v>
      </c>
      <c r="E314" s="191" t="s">
        <v>580</v>
      </c>
      <c r="F314" s="191">
        <v>182.5</v>
      </c>
      <c r="G314" s="191"/>
      <c r="H314" s="191">
        <v>248</v>
      </c>
      <c r="I314" s="210">
        <v>248</v>
      </c>
      <c r="J314" s="137" t="s">
        <v>639</v>
      </c>
      <c r="K314" s="124">
        <f t="shared" si="159"/>
        <v>65.5</v>
      </c>
      <c r="L314" s="125">
        <f t="shared" si="160"/>
        <v>0.35890410958904112</v>
      </c>
      <c r="M314" s="126" t="s">
        <v>556</v>
      </c>
      <c r="N314" s="322">
        <v>44214</v>
      </c>
      <c r="O314" s="54"/>
      <c r="P314" s="13"/>
      <c r="Q314" s="13"/>
      <c r="R314" s="314" t="s">
        <v>710</v>
      </c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189">
        <v>157</v>
      </c>
      <c r="B315" s="190">
        <v>44140</v>
      </c>
      <c r="C315" s="190"/>
      <c r="D315" s="151" t="s">
        <v>321</v>
      </c>
      <c r="E315" s="191" t="s">
        <v>580</v>
      </c>
      <c r="F315" s="191">
        <v>247.5</v>
      </c>
      <c r="G315" s="191"/>
      <c r="H315" s="191">
        <v>320</v>
      </c>
      <c r="I315" s="210">
        <v>320</v>
      </c>
      <c r="J315" s="137" t="s">
        <v>639</v>
      </c>
      <c r="K315" s="124">
        <f t="shared" ref="K315" si="161">H315-F315</f>
        <v>72.5</v>
      </c>
      <c r="L315" s="125">
        <f t="shared" ref="L315" si="162">K315/F315</f>
        <v>0.29292929292929293</v>
      </c>
      <c r="M315" s="126" t="s">
        <v>556</v>
      </c>
      <c r="N315" s="322">
        <v>44323</v>
      </c>
      <c r="O315" s="13"/>
      <c r="P315" s="13"/>
      <c r="Q315" s="13"/>
      <c r="R315" s="314" t="s">
        <v>710</v>
      </c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189">
        <v>158</v>
      </c>
      <c r="B316" s="190">
        <v>44140</v>
      </c>
      <c r="C316" s="190"/>
      <c r="D316" s="151" t="s">
        <v>461</v>
      </c>
      <c r="E316" s="191" t="s">
        <v>580</v>
      </c>
      <c r="F316" s="192">
        <v>925</v>
      </c>
      <c r="G316" s="191"/>
      <c r="H316" s="191">
        <v>1095</v>
      </c>
      <c r="I316" s="210">
        <v>1093</v>
      </c>
      <c r="J316" s="437" t="s">
        <v>826</v>
      </c>
      <c r="K316" s="124">
        <f t="shared" ref="K316" si="163">H316-F316</f>
        <v>170</v>
      </c>
      <c r="L316" s="125">
        <f t="shared" ref="L316" si="164">K316/F316</f>
        <v>0.18378378378378379</v>
      </c>
      <c r="M316" s="126" t="s">
        <v>556</v>
      </c>
      <c r="N316" s="322">
        <v>44201</v>
      </c>
      <c r="O316" s="13"/>
      <c r="P316" s="13"/>
      <c r="Q316" s="13"/>
      <c r="R316" s="314" t="s">
        <v>710</v>
      </c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189">
        <v>159</v>
      </c>
      <c r="B317" s="190">
        <v>44140</v>
      </c>
      <c r="C317" s="190"/>
      <c r="D317" s="151" t="s">
        <v>336</v>
      </c>
      <c r="E317" s="191" t="s">
        <v>580</v>
      </c>
      <c r="F317" s="192">
        <v>332.5</v>
      </c>
      <c r="G317" s="191"/>
      <c r="H317" s="191">
        <v>393</v>
      </c>
      <c r="I317" s="210">
        <v>406</v>
      </c>
      <c r="J317" s="437" t="s">
        <v>840</v>
      </c>
      <c r="K317" s="124">
        <f t="shared" ref="K317" si="165">H317-F317</f>
        <v>60.5</v>
      </c>
      <c r="L317" s="125">
        <f t="shared" ref="L317" si="166">K317/F317</f>
        <v>0.18195488721804512</v>
      </c>
      <c r="M317" s="126" t="s">
        <v>556</v>
      </c>
      <c r="N317" s="322">
        <v>44256</v>
      </c>
      <c r="O317" s="13"/>
      <c r="P317" s="13"/>
      <c r="Q317" s="13"/>
      <c r="R317" s="314" t="s">
        <v>710</v>
      </c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193">
        <v>160</v>
      </c>
      <c r="B318" s="194">
        <v>44141</v>
      </c>
      <c r="C318" s="194"/>
      <c r="D318" s="198" t="s">
        <v>465</v>
      </c>
      <c r="E318" s="195" t="s">
        <v>580</v>
      </c>
      <c r="F318" s="196" t="s">
        <v>823</v>
      </c>
      <c r="G318" s="195"/>
      <c r="H318" s="195"/>
      <c r="I318" s="215">
        <v>290</v>
      </c>
      <c r="J318" s="216" t="s">
        <v>558</v>
      </c>
      <c r="K318" s="216"/>
      <c r="L318" s="119"/>
      <c r="M318" s="217"/>
      <c r="N318" s="218"/>
      <c r="O318" s="13"/>
      <c r="P318" s="13"/>
      <c r="Q318" s="13"/>
      <c r="R318" s="314" t="s">
        <v>710</v>
      </c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193">
        <v>161</v>
      </c>
      <c r="B319" s="194">
        <v>44187</v>
      </c>
      <c r="C319" s="194"/>
      <c r="D319" s="198" t="s">
        <v>754</v>
      </c>
      <c r="E319" s="195" t="s">
        <v>580</v>
      </c>
      <c r="F319" s="434" t="s">
        <v>825</v>
      </c>
      <c r="G319" s="195"/>
      <c r="H319" s="195"/>
      <c r="I319" s="215">
        <v>239</v>
      </c>
      <c r="J319" s="435" t="s">
        <v>558</v>
      </c>
      <c r="K319" s="216"/>
      <c r="L319" s="119"/>
      <c r="M319" s="217"/>
      <c r="N319" s="218"/>
      <c r="O319" s="13"/>
      <c r="P319" s="13"/>
      <c r="Q319" s="13"/>
      <c r="R319" s="314" t="s">
        <v>710</v>
      </c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193">
        <v>162</v>
      </c>
      <c r="B320" s="194">
        <v>44258</v>
      </c>
      <c r="C320" s="194"/>
      <c r="D320" s="198" t="s">
        <v>758</v>
      </c>
      <c r="E320" s="195" t="s">
        <v>580</v>
      </c>
      <c r="F320" s="196" t="s">
        <v>786</v>
      </c>
      <c r="G320" s="195"/>
      <c r="H320" s="195"/>
      <c r="I320" s="215">
        <v>590</v>
      </c>
      <c r="J320" s="216" t="s">
        <v>558</v>
      </c>
      <c r="K320" s="216"/>
      <c r="L320" s="119"/>
      <c r="M320" s="313"/>
      <c r="N320" s="218"/>
      <c r="O320" s="13"/>
      <c r="P320" s="13"/>
      <c r="R320" s="314" t="s">
        <v>710</v>
      </c>
    </row>
    <row r="321" spans="1:26">
      <c r="A321" s="193">
        <v>163</v>
      </c>
      <c r="B321" s="194">
        <v>44274</v>
      </c>
      <c r="C321" s="194"/>
      <c r="D321" s="198" t="s">
        <v>336</v>
      </c>
      <c r="E321" s="454" t="s">
        <v>580</v>
      </c>
      <c r="F321" s="434" t="s">
        <v>841</v>
      </c>
      <c r="G321" s="195"/>
      <c r="H321" s="195"/>
      <c r="I321" s="215">
        <v>420</v>
      </c>
      <c r="J321" s="435" t="s">
        <v>558</v>
      </c>
      <c r="K321" s="216"/>
      <c r="L321" s="119"/>
      <c r="M321" s="217"/>
      <c r="N321" s="218"/>
      <c r="O321" s="13"/>
      <c r="R321" s="455" t="s">
        <v>710</v>
      </c>
    </row>
    <row r="322" spans="1:26">
      <c r="A322" s="189">
        <v>164</v>
      </c>
      <c r="B322" s="190">
        <v>44295</v>
      </c>
      <c r="C322" s="190"/>
      <c r="D322" s="332" t="s">
        <v>844</v>
      </c>
      <c r="E322" s="191" t="s">
        <v>580</v>
      </c>
      <c r="F322" s="192">
        <v>555</v>
      </c>
      <c r="G322" s="191"/>
      <c r="H322" s="191">
        <v>663</v>
      </c>
      <c r="I322" s="210">
        <v>663</v>
      </c>
      <c r="J322" s="437" t="s">
        <v>875</v>
      </c>
      <c r="K322" s="124">
        <f t="shared" ref="K322" si="167">H322-F322</f>
        <v>108</v>
      </c>
      <c r="L322" s="125">
        <f t="shared" ref="L322" si="168">K322/F322</f>
        <v>0.19459459459459461</v>
      </c>
      <c r="M322" s="126" t="s">
        <v>556</v>
      </c>
      <c r="N322" s="322">
        <v>44321</v>
      </c>
      <c r="O322" s="13"/>
      <c r="P322" s="13"/>
      <c r="Q322" s="13"/>
      <c r="R322" s="314"/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193">
        <v>165</v>
      </c>
      <c r="B323" s="194">
        <v>44308</v>
      </c>
      <c r="C323" s="194"/>
      <c r="D323" s="198" t="s">
        <v>369</v>
      </c>
      <c r="E323" s="454" t="s">
        <v>580</v>
      </c>
      <c r="F323" s="434" t="s">
        <v>850</v>
      </c>
      <c r="G323" s="195"/>
      <c r="H323" s="195"/>
      <c r="I323" s="215">
        <v>155</v>
      </c>
      <c r="J323" s="435" t="s">
        <v>558</v>
      </c>
      <c r="K323" s="216"/>
      <c r="L323" s="119"/>
      <c r="M323" s="217"/>
      <c r="N323" s="218"/>
      <c r="O323" s="13"/>
      <c r="R323" s="219"/>
    </row>
    <row r="324" spans="1:26">
      <c r="O324" s="13"/>
      <c r="R324" s="219"/>
    </row>
    <row r="325" spans="1:26">
      <c r="R325" s="219"/>
    </row>
    <row r="326" spans="1:26">
      <c r="R326" s="219"/>
    </row>
    <row r="327" spans="1:26">
      <c r="R327" s="219"/>
    </row>
    <row r="328" spans="1:26">
      <c r="R328" s="219"/>
    </row>
    <row r="329" spans="1:26">
      <c r="R329" s="219"/>
    </row>
    <row r="330" spans="1:26">
      <c r="R330" s="219"/>
    </row>
    <row r="331" spans="1:26">
      <c r="A331" s="193"/>
      <c r="B331" s="184" t="s">
        <v>781</v>
      </c>
      <c r="R331" s="219"/>
    </row>
    <row r="341" spans="1:6">
      <c r="A341" s="199"/>
    </row>
    <row r="342" spans="1:6">
      <c r="A342" s="199"/>
      <c r="F342" s="436"/>
    </row>
    <row r="343" spans="1:6">
      <c r="A343" s="195"/>
    </row>
  </sheetData>
  <autoFilter ref="R1:R339" xr:uid="{00000000-0009-0000-0000-000005000000}"/>
  <mergeCells count="9">
    <mergeCell ref="P77:P78"/>
    <mergeCell ref="M77:M78"/>
    <mergeCell ref="G77:G78"/>
    <mergeCell ref="I77:I78"/>
    <mergeCell ref="A77:A78"/>
    <mergeCell ref="B77:B78"/>
    <mergeCell ref="J77:J78"/>
    <mergeCell ref="N77:N78"/>
    <mergeCell ref="O77:O78"/>
  </mergeCells>
  <phoneticPr fontId="50" type="noConversion"/>
  <hyperlinks>
    <hyperlink ref="M5" location="Main!A1" display="Back To Main Page" xr:uid="{00000000-0004-0000-0500-000000000000}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2021-05-30T18:55:10Z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