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F&amp;O)'!$R$1:$R$401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86" i="7"/>
  <c r="M186" s="1"/>
  <c r="L75"/>
  <c r="K75"/>
  <c r="M75" s="1"/>
  <c r="L122"/>
  <c r="K122"/>
  <c r="L121"/>
  <c r="K121"/>
  <c r="L15"/>
  <c r="K15"/>
  <c r="M15" s="1"/>
  <c r="K185"/>
  <c r="M185" s="1"/>
  <c r="K184"/>
  <c r="M184" s="1"/>
  <c r="K183"/>
  <c r="M183" s="1"/>
  <c r="L71"/>
  <c r="K71"/>
  <c r="M121" l="1"/>
  <c r="M122"/>
  <c r="M71"/>
  <c r="M139"/>
  <c r="K139"/>
  <c r="K11"/>
  <c r="K180" l="1"/>
  <c r="M180" s="1"/>
  <c r="K179"/>
  <c r="M179" s="1"/>
  <c r="K178"/>
  <c r="M178" s="1"/>
  <c r="K177"/>
  <c r="M177" s="1"/>
  <c r="L22"/>
  <c r="K22"/>
  <c r="L16"/>
  <c r="K16"/>
  <c r="L72"/>
  <c r="K72"/>
  <c r="L70"/>
  <c r="K70"/>
  <c r="L69"/>
  <c r="K69"/>
  <c r="L120"/>
  <c r="K120"/>
  <c r="M171"/>
  <c r="K171"/>
  <c r="K174"/>
  <c r="M174" s="1"/>
  <c r="K176"/>
  <c r="M176" s="1"/>
  <c r="K175"/>
  <c r="M175" s="1"/>
  <c r="L68"/>
  <c r="K68"/>
  <c r="K173"/>
  <c r="M173" s="1"/>
  <c r="K170"/>
  <c r="K169"/>
  <c r="L199"/>
  <c r="K199"/>
  <c r="K168"/>
  <c r="M168" s="1"/>
  <c r="K167"/>
  <c r="M167" s="1"/>
  <c r="L119"/>
  <c r="K119"/>
  <c r="L10"/>
  <c r="K10"/>
  <c r="L19"/>
  <c r="K19"/>
  <c r="L18"/>
  <c r="K18"/>
  <c r="L17"/>
  <c r="K17"/>
  <c r="L63"/>
  <c r="K63"/>
  <c r="L117"/>
  <c r="K117"/>
  <c r="K166"/>
  <c r="M166" s="1"/>
  <c r="K165"/>
  <c r="M165" s="1"/>
  <c r="K163"/>
  <c r="M163" s="1"/>
  <c r="K161"/>
  <c r="M161" s="1"/>
  <c r="K164"/>
  <c r="M164" s="1"/>
  <c r="K162"/>
  <c r="M162" s="1"/>
  <c r="L118"/>
  <c r="K118"/>
  <c r="L66"/>
  <c r="K66"/>
  <c r="L44"/>
  <c r="K44"/>
  <c r="L65"/>
  <c r="K65"/>
  <c r="L62"/>
  <c r="K62"/>
  <c r="L64"/>
  <c r="K64"/>
  <c r="L116"/>
  <c r="K116"/>
  <c r="L112"/>
  <c r="K112"/>
  <c r="K160"/>
  <c r="M160" s="1"/>
  <c r="K159"/>
  <c r="M159" s="1"/>
  <c r="L115"/>
  <c r="K115"/>
  <c r="L114"/>
  <c r="K114"/>
  <c r="L113"/>
  <c r="K113"/>
  <c r="L111"/>
  <c r="K111"/>
  <c r="L110"/>
  <c r="K110"/>
  <c r="K158"/>
  <c r="M158" s="1"/>
  <c r="K157"/>
  <c r="M157" s="1"/>
  <c r="K154"/>
  <c r="M154" s="1"/>
  <c r="K153"/>
  <c r="M153" s="1"/>
  <c r="L109"/>
  <c r="K109"/>
  <c r="K156"/>
  <c r="M156" s="1"/>
  <c r="K155"/>
  <c r="M155" s="1"/>
  <c r="L107"/>
  <c r="K107"/>
  <c r="L198"/>
  <c r="K198"/>
  <c r="L108"/>
  <c r="K108"/>
  <c r="L106"/>
  <c r="K106"/>
  <c r="L104"/>
  <c r="K104"/>
  <c r="L103"/>
  <c r="K103"/>
  <c r="L54"/>
  <c r="K54"/>
  <c r="L60"/>
  <c r="K60"/>
  <c r="K150"/>
  <c r="M150" s="1"/>
  <c r="K152"/>
  <c r="M152" s="1"/>
  <c r="K151"/>
  <c r="M151" s="1"/>
  <c r="L61"/>
  <c r="K61"/>
  <c r="L59"/>
  <c r="K59"/>
  <c r="L57"/>
  <c r="K57"/>
  <c r="L53"/>
  <c r="K53"/>
  <c r="L105"/>
  <c r="K105"/>
  <c r="L58"/>
  <c r="K58"/>
  <c r="K149"/>
  <c r="M149" s="1"/>
  <c r="K148"/>
  <c r="M148" s="1"/>
  <c r="K147"/>
  <c r="M147" s="1"/>
  <c r="L102"/>
  <c r="K102"/>
  <c r="L101"/>
  <c r="K101"/>
  <c r="L56"/>
  <c r="K56"/>
  <c r="L100"/>
  <c r="K100"/>
  <c r="L99"/>
  <c r="K99"/>
  <c r="K146"/>
  <c r="M146" s="1"/>
  <c r="K144"/>
  <c r="M144" s="1"/>
  <c r="K143"/>
  <c r="M143" s="1"/>
  <c r="K145"/>
  <c r="M145" s="1"/>
  <c r="K142"/>
  <c r="M142" s="1"/>
  <c r="K138"/>
  <c r="M138" s="1"/>
  <c r="K141"/>
  <c r="M141" s="1"/>
  <c r="L55"/>
  <c r="K55"/>
  <c r="L98"/>
  <c r="K98"/>
  <c r="L97"/>
  <c r="K97"/>
  <c r="L96"/>
  <c r="K96"/>
  <c r="L49"/>
  <c r="K49"/>
  <c r="K52"/>
  <c r="L52"/>
  <c r="L51"/>
  <c r="K51"/>
  <c r="L50"/>
  <c r="K50"/>
  <c r="L95"/>
  <c r="K95"/>
  <c r="K14"/>
  <c r="L14"/>
  <c r="K135"/>
  <c r="M135" s="1"/>
  <c r="K137"/>
  <c r="M137" s="1"/>
  <c r="K136"/>
  <c r="M136" s="1"/>
  <c r="L48"/>
  <c r="K48"/>
  <c r="L39"/>
  <c r="K39"/>
  <c r="K379"/>
  <c r="L379" s="1"/>
  <c r="L47"/>
  <c r="K47"/>
  <c r="L46"/>
  <c r="K46"/>
  <c r="L45"/>
  <c r="K45"/>
  <c r="L94"/>
  <c r="K94"/>
  <c r="L93"/>
  <c r="K93"/>
  <c r="K134"/>
  <c r="M134" s="1"/>
  <c r="K133"/>
  <c r="M133" s="1"/>
  <c r="L92"/>
  <c r="K92"/>
  <c r="L40"/>
  <c r="K40"/>
  <c r="K132"/>
  <c r="M132" s="1"/>
  <c r="L91"/>
  <c r="K91"/>
  <c r="L90"/>
  <c r="K90"/>
  <c r="L86"/>
  <c r="K87"/>
  <c r="K86"/>
  <c r="L11"/>
  <c r="L12"/>
  <c r="K12"/>
  <c r="L13"/>
  <c r="K13"/>
  <c r="K88"/>
  <c r="L88"/>
  <c r="K89"/>
  <c r="L89"/>
  <c r="K131"/>
  <c r="M131" s="1"/>
  <c r="K130"/>
  <c r="M130" s="1"/>
  <c r="L43"/>
  <c r="K43"/>
  <c r="L42"/>
  <c r="K42"/>
  <c r="L41"/>
  <c r="K41"/>
  <c r="M16" l="1"/>
  <c r="M69"/>
  <c r="M22"/>
  <c r="M70"/>
  <c r="M120"/>
  <c r="M72"/>
  <c r="M68"/>
  <c r="M199"/>
  <c r="M19"/>
  <c r="M119"/>
  <c r="M10"/>
  <c r="M18"/>
  <c r="M17"/>
  <c r="M63"/>
  <c r="M117"/>
  <c r="M116"/>
  <c r="M44"/>
  <c r="M64"/>
  <c r="M62"/>
  <c r="M65"/>
  <c r="M66"/>
  <c r="M112"/>
  <c r="M118"/>
  <c r="M114"/>
  <c r="M115"/>
  <c r="M113"/>
  <c r="M107"/>
  <c r="M198"/>
  <c r="M111"/>
  <c r="M109"/>
  <c r="M110"/>
  <c r="M103"/>
  <c r="M53"/>
  <c r="M54"/>
  <c r="M108"/>
  <c r="M104"/>
  <c r="M106"/>
  <c r="M60"/>
  <c r="M58"/>
  <c r="M61"/>
  <c r="M59"/>
  <c r="M57"/>
  <c r="M105"/>
  <c r="M102"/>
  <c r="M101"/>
  <c r="M56"/>
  <c r="M99"/>
  <c r="M100"/>
  <c r="M97"/>
  <c r="M98"/>
  <c r="M96"/>
  <c r="M55"/>
  <c r="M49"/>
  <c r="M50"/>
  <c r="M52"/>
  <c r="M51"/>
  <c r="M95"/>
  <c r="M14"/>
  <c r="M48"/>
  <c r="M39"/>
  <c r="M46"/>
  <c r="M47"/>
  <c r="M45"/>
  <c r="M94"/>
  <c r="M93"/>
  <c r="M13"/>
  <c r="M11"/>
  <c r="M40"/>
  <c r="M92"/>
  <c r="M91"/>
  <c r="M90"/>
  <c r="M89"/>
  <c r="M12"/>
  <c r="M88"/>
  <c r="M42"/>
  <c r="M41"/>
  <c r="M43"/>
  <c r="L85"/>
  <c r="K85"/>
  <c r="L84"/>
  <c r="K84"/>
  <c r="L197"/>
  <c r="K197"/>
  <c r="K371"/>
  <c r="L371" s="1"/>
  <c r="K351"/>
  <c r="L351" s="1"/>
  <c r="K376"/>
  <c r="L376" s="1"/>
  <c r="K375"/>
  <c r="L375" s="1"/>
  <c r="K378"/>
  <c r="L378" s="1"/>
  <c r="K373"/>
  <c r="L373" s="1"/>
  <c r="M7"/>
  <c r="F361"/>
  <c r="K361" s="1"/>
  <c r="L361" s="1"/>
  <c r="K362"/>
  <c r="L362" s="1"/>
  <c r="K353"/>
  <c r="L353" s="1"/>
  <c r="K356"/>
  <c r="L356" s="1"/>
  <c r="K364"/>
  <c r="L364" s="1"/>
  <c r="F355"/>
  <c r="F354"/>
  <c r="K354" s="1"/>
  <c r="L354" s="1"/>
  <c r="F352"/>
  <c r="K352" s="1"/>
  <c r="L352" s="1"/>
  <c r="F332"/>
  <c r="K332" s="1"/>
  <c r="L332" s="1"/>
  <c r="F284"/>
  <c r="K284" s="1"/>
  <c r="L284" s="1"/>
  <c r="K363"/>
  <c r="L363" s="1"/>
  <c r="K367"/>
  <c r="L367" s="1"/>
  <c r="K368"/>
  <c r="L368" s="1"/>
  <c r="K360"/>
  <c r="L360" s="1"/>
  <c r="K370"/>
  <c r="L370" s="1"/>
  <c r="K366"/>
  <c r="L366" s="1"/>
  <c r="K359"/>
  <c r="L359" s="1"/>
  <c r="K348"/>
  <c r="L348" s="1"/>
  <c r="K350"/>
  <c r="L350" s="1"/>
  <c r="K347"/>
  <c r="L347" s="1"/>
  <c r="K349"/>
  <c r="L349" s="1"/>
  <c r="K278"/>
  <c r="L278" s="1"/>
  <c r="K331"/>
  <c r="L331" s="1"/>
  <c r="K345"/>
  <c r="L345" s="1"/>
  <c r="K346"/>
  <c r="L346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6"/>
  <c r="L336" s="1"/>
  <c r="K334"/>
  <c r="L334" s="1"/>
  <c r="K333"/>
  <c r="L333" s="1"/>
  <c r="K328"/>
  <c r="L328" s="1"/>
  <c r="K327"/>
  <c r="L327" s="1"/>
  <c r="K326"/>
  <c r="L326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4"/>
  <c r="L304" s="1"/>
  <c r="K302"/>
  <c r="L302" s="1"/>
  <c r="K300"/>
  <c r="L300" s="1"/>
  <c r="K299"/>
  <c r="L299" s="1"/>
  <c r="K298"/>
  <c r="L298" s="1"/>
  <c r="K296"/>
  <c r="L296" s="1"/>
  <c r="K295"/>
  <c r="L295" s="1"/>
  <c r="K294"/>
  <c r="L294" s="1"/>
  <c r="K293"/>
  <c r="K292"/>
  <c r="L292" s="1"/>
  <c r="K291"/>
  <c r="L291" s="1"/>
  <c r="K289"/>
  <c r="L289" s="1"/>
  <c r="K288"/>
  <c r="L288" s="1"/>
  <c r="K287"/>
  <c r="L287" s="1"/>
  <c r="K286"/>
  <c r="L286" s="1"/>
  <c r="K285"/>
  <c r="L285" s="1"/>
  <c r="H283"/>
  <c r="K283" s="1"/>
  <c r="L283" s="1"/>
  <c r="K280"/>
  <c r="L280" s="1"/>
  <c r="K279"/>
  <c r="L279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H249"/>
  <c r="K249" s="1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D7" i="6"/>
  <c r="K6" i="4"/>
  <c r="K6" i="3"/>
  <c r="L6" i="2"/>
  <c r="M85" i="7" l="1"/>
  <c r="M84"/>
  <c r="M197"/>
</calcChain>
</file>

<file path=xl/sharedStrings.xml><?xml version="1.0" encoding="utf-8"?>
<sst xmlns="http://schemas.openxmlformats.org/spreadsheetml/2006/main" count="3321" uniqueCount="1256">
  <si>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</si>
  <si>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</si>
  <si>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</si>
  <si>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</si>
  <si>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</si>
  <si>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</si>
  <si>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</si>
  <si>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</si>
  <si>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</si>
  <si>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</si>
  <si>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</si>
  <si>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</si>
  <si>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</si>
  <si>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</si>
  <si>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</si>
  <si>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</si>
  <si>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</si>
  <si>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</si>
  <si>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</si>
  <si>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</si>
  <si>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</si>
  <si>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</si>
  <si>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</si>
  <si>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</si>
  <si>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</si>
  <si>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</si>
  <si>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</si>
  <si>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</si>
  <si>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</si>
  <si>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</si>
  <si>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</si>
  <si>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</si>
  <si>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</si>
  <si>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</si>
  <si>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</si>
  <si>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</si>
  <si>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</si>
  <si>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</si>
  <si>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</si>
  <si>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</si>
  <si>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</si>
  <si>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</si>
  <si>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</si>
  <si>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</si>
  <si>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</si>
  <si>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</si>
  <si>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</si>
  <si>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</si>
  <si>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</si>
  <si>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</si>
  <si>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</si>
  <si>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</si>
  <si>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</si>
  <si>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</si>
  <si>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</si>
  <si>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</si>
  <si>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</si>
  <si>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</si>
  <si>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</si>
  <si>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</si>
  <si>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</si>
  <si>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</si>
  <si>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</si>
  <si>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</si>
  <si>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</si>
  <si>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</si>
  <si>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</si>
  <si>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</si>
  <si>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</si>
  <si>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</si>
  <si>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</si>
  <si>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</si>
  <si>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</si>
  <si>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</si>
  <si>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</si>
  <si>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</si>
  <si>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</si>
  <si>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</si>
  <si>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</si>
  <si>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</si>
  <si>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</si>
  <si>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</si>
  <si>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</si>
  <si>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</si>
  <si>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</si>
  <si>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</si>
  <si>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</si>
  <si>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</si>
  <si>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</si>
  <si>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</si>
  <si>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</si>
  <si>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</si>
  <si>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</si>
  <si>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</si>
  <si>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</si>
  <si>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</si>
  <si>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</si>
  <si>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</si>
  <si>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</si>
  <si>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</si>
  <si>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</si>
  <si>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</si>
  <si>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</si>
  <si>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</si>
  <si>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</si>
  <si>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</si>
  <si>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</si>
  <si>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</si>
  <si>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</si>
  <si>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</si>
  <si>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</si>
  <si>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</si>
  <si>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</si>
  <si>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</si>
  <si>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</si>
  <si>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</si>
  <si>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</si>
  <si>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</si>
  <si>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</si>
  <si>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</si>
  <si>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</si>
  <si>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</si>
  <si>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</si>
  <si>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</si>
  <si>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</si>
  <si>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</si>
  <si>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</si>
  <si>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</si>
  <si>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</si>
  <si>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</si>
  <si>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</si>
  <si>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</si>
  <si>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</si>
  <si>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</si>
  <si>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</si>
  <si>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</si>
  <si>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</si>
  <si>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</si>
  <si>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</si>
  <si>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</si>
  <si>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</si>
  <si>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</si>
  <si>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</si>
  <si>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</si>
  <si>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</si>
  <si>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</si>
  <si>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</si>
  <si>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</si>
  <si>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</si>
  <si>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</si>
  <si>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</si>
  <si>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</si>
  <si>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</si>
  <si>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</si>
  <si>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</si>
  <si>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</si>
  <si>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</si>
  <si>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</si>
  <si>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</si>
  <si>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</si>
  <si>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</si>
  <si>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</si>
  <si>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</si>
  <si>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</si>
  <si>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</si>
  <si>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</si>
  <si>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</si>
  <si>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</si>
  <si>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</si>
  <si>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</si>
  <si>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</si>
  <si>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</si>
  <si>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</si>
  <si>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</si>
  <si>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</si>
  <si>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</si>
  <si>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</si>
  <si>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</si>
  <si>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</si>
  <si>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</si>
  <si>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</si>
  <si>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</si>
  <si>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</si>
  <si>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</si>
  <si>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</si>
  <si>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</si>
  <si>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</si>
  <si>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</si>
  <si>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</si>
  <si>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</si>
  <si>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</si>
  <si>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</si>
  <si>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</si>
  <si>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</si>
  <si>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</si>
  <si>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</si>
  <si>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</si>
  <si>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</si>
  <si>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</si>
  <si>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</si>
  <si>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</si>
  <si>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</si>
  <si>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</si>
  <si>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</si>
  <si>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</si>
  <si>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</si>
  <si>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</si>
  <si>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</si>
  <si>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</si>
  <si>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</si>
  <si>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</si>
  <si>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</si>
  <si>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</si>
  <si>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</si>
  <si>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</si>
  <si>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</si>
  <si>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</si>
  <si>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</si>
  <si>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</si>
  <si>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</si>
  <si>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</si>
  <si>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</si>
  <si>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</si>
  <si>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</si>
  <si>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</si>
  <si>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</si>
  <si>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</si>
  <si>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</si>
  <si>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</si>
  <si>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</si>
  <si>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</si>
  <si>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</si>
  <si>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</si>
  <si>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</si>
  <si>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</si>
  <si>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</si>
  <si>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</si>
  <si>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</si>
  <si>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</si>
  <si>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</si>
  <si>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</si>
  <si>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</si>
  <si>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</si>
  <si>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</si>
  <si>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</si>
  <si>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</si>
  <si>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</si>
  <si>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</si>
  <si>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</si>
  <si>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</si>
  <si>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</si>
  <si>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</si>
  <si>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</si>
  <si>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</si>
  <si>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</si>
  <si>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</si>
  <si>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</si>
  <si>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</si>
  <si>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</si>
  <si>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</si>
  <si>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</si>
  <si>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</si>
  <si>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</si>
  <si>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</si>
  <si>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</si>
  <si>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</si>
  <si>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</si>
  <si>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</si>
  <si>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</si>
  <si>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</si>
  <si>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</si>
  <si>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</si>
  <si>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</si>
  <si>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</si>
  <si>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</si>
  <si>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</si>
  <si>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</si>
  <si>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</si>
  <si>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</si>
  <si>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</si>
  <si>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</si>
  <si>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</si>
  <si>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</si>
  <si>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</si>
  <si>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</si>
  <si>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</si>
  <si>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</si>
  <si>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</si>
  <si>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</si>
  <si>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</si>
  <si>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</si>
  <si>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</si>
  <si>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</si>
  <si>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</si>
  <si>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</si>
  <si>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</si>
  <si>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</si>
  <si>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</si>
  <si>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</si>
  <si>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</si>
  <si>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</si>
  <si>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</si>
  <si>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</si>
  <si>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</si>
  <si>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</si>
  <si>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</si>
  <si>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</si>
  <si>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</si>
  <si>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</si>
  <si>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</si>
  <si>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</si>
  <si>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</si>
  <si>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</si>
  <si>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</si>
  <si>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</si>
  <si>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</si>
  <si>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</si>
  <si>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</si>
  <si>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</si>
  <si>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</si>
  <si>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</si>
  <si>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</si>
  <si>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</si>
  <si>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</si>
  <si>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</si>
  <si>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</si>
  <si>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</si>
  <si>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</si>
  <si>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</si>
  <si>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</si>
  <si>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</si>
  <si>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</si>
  <si>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</si>
  <si>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</si>
  <si>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</si>
  <si>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</si>
  <si>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</si>
  <si>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</si>
  <si>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</si>
  <si>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</si>
  <si>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</si>
  <si>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</si>
  <si>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</si>
  <si>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</si>
  <si>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</si>
  <si>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</si>
  <si>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</si>
  <si>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</si>
  <si>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</si>
  <si>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</si>
  <si>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</si>
  <si>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</si>
  <si>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</si>
  <si>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</si>
  <si>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</si>
  <si>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</si>
  <si>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</si>
  <si>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</si>
  <si>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</si>
  <si>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</si>
  <si>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</si>
  <si>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</si>
  <si>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</si>
  <si>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</si>
  <si>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</si>
  <si>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</si>
  <si>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</si>
  <si>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</si>
  <si>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</si>
  <si>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</si>
  <si>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</si>
  <si>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</si>
  <si>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</si>
  <si>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</si>
  <si>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</si>
  <si>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</si>
  <si>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</si>
  <si>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</si>
  <si>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</si>
  <si>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</si>
  <si>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</si>
  <si>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</si>
  <si>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</si>
  <si>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</si>
  <si>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</si>
  <si>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</si>
  <si>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</si>
  <si>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</si>
  <si>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</si>
  <si>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</si>
  <si>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</si>
  <si>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</si>
  <si>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</si>
  <si>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</si>
  <si>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</si>
  <si>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</si>
  <si>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</si>
  <si>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</si>
  <si>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</si>
  <si>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</si>
  <si>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</si>
  <si>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</si>
  <si>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</si>
  <si>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</si>
  <si>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</si>
  <si>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</si>
  <si>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</si>
  <si>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</si>
  <si>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</si>
  <si>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</si>
  <si>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</si>
  <si>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</si>
  <si>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</si>
  <si>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</si>
  <si>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</si>
  <si>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</si>
  <si>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</si>
  <si>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</si>
  <si>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</si>
  <si>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</si>
  <si>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</si>
  <si>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</si>
  <si>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</si>
  <si>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</si>
  <si>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</si>
  <si>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</si>
  <si>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</si>
  <si>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</si>
  <si>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</si>
  <si>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</si>
  <si>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</si>
  <si>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</si>
  <si>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</si>
  <si>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</si>
  <si>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</si>
  <si>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</si>
  <si>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</si>
  <si>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</si>
  <si>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</si>
  <si>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</si>
  <si>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</si>
  <si>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</si>
  <si>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</si>
  <si>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</si>
  <si>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</si>
  <si>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</si>
  <si>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</si>
  <si>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</si>
  <si>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</si>
  <si>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</si>
  <si>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</si>
  <si>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</si>
  <si>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</si>
  <si>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</si>
  <si>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</si>
  <si>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</si>
  <si>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</si>
  <si>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</si>
  <si>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</si>
  <si>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</si>
  <si>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</si>
  <si>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</si>
  <si>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</si>
  <si>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</si>
  <si>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</si>
  <si>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</si>
  <si>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</si>
  <si>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</si>
  <si>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</si>
  <si>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</si>
  <si>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</si>
  <si>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</si>
  <si>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</si>
  <si>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</si>
  <si>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</si>
  <si>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</si>
  <si>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</si>
  <si>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</si>
  <si>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</si>
  <si>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</si>
  <si>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</si>
  <si>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</si>
  <si>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</si>
  <si>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</si>
  <si>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</si>
  <si>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</si>
  <si>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</si>
  <si>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</si>
  <si>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</si>
  <si>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</si>
  <si>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</si>
  <si>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</si>
  <si>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</si>
  <si>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</si>
  <si>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</si>
  <si>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</si>
  <si>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</si>
  <si>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</si>
  <si>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</si>
  <si>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</si>
  <si>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</si>
  <si>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</si>
  <si>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</si>
  <si>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</si>
  <si>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</si>
  <si>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</si>
  <si>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</si>
  <si>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</si>
  <si>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</si>
  <si>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</si>
  <si>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</si>
  <si>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</si>
  <si>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</si>
  <si>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</si>
  <si>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</si>
  <si>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</si>
  <si>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</si>
  <si>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</si>
  <si>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</si>
  <si>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</si>
  <si>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</si>
  <si>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</si>
  <si>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</si>
  <si>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</si>
  <si>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</si>
  <si>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</si>
  <si>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</si>
  <si>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</si>
  <si>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</si>
  <si>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</si>
  <si>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</si>
  <si>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</si>
  <si>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</si>
  <si>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</si>
  <si>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</si>
  <si>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</si>
  <si>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</si>
  <si>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</si>
  <si>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</si>
  <si>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</si>
  <si>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</si>
  <si>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</si>
  <si>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</si>
  <si>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</si>
  <si>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</si>
  <si>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</si>
  <si>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</si>
  <si>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</si>
  <si>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</si>
  <si>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</si>
  <si>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</si>
  <si>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</si>
  <si>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</si>
  <si>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</si>
  <si>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</si>
  <si>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</si>
  <si>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</si>
  <si>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</si>
  <si>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</si>
  <si>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</si>
  <si>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</si>
  <si>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</si>
  <si>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</si>
  <si>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</si>
  <si>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</si>
  <si>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</si>
  <si>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</si>
  <si>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</si>
  <si>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</si>
  <si>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</si>
  <si>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</si>
  <si>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</si>
  <si>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</si>
  <si>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</si>
  <si>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</si>
  <si>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</si>
  <si>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</si>
  <si>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</si>
  <si>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</si>
  <si>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</si>
  <si>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</si>
  <si>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</si>
  <si>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</si>
  <si>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</si>
  <si>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</si>
  <si>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</si>
  <si>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</si>
  <si>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</si>
  <si>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</si>
  <si>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</si>
  <si>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</si>
  <si>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</si>
  <si>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</si>
  <si>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</si>
  <si>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</si>
  <si>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</si>
  <si>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</si>
  <si>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</si>
  <si>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</si>
  <si>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</si>
  <si>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</si>
  <si>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</si>
  <si>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</si>
  <si>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</si>
  <si>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</si>
  <si>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</si>
  <si>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</si>
  <si>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</si>
  <si>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</si>
  <si>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</si>
  <si>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</si>
  <si>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</si>
  <si>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</si>
  <si>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</si>
  <si>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</si>
  <si>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</si>
  <si>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</si>
  <si>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</si>
  <si>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</si>
  <si>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</si>
  <si>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</si>
  <si>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</si>
  <si>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</si>
  <si>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</si>
  <si>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</si>
  <si>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</si>
  <si>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</si>
  <si>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</si>
  <si>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</si>
  <si>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</si>
  <si>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</si>
  <si>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</si>
  <si>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</si>
  <si>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</si>
  <si>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</si>
  <si>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</si>
  <si>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</si>
  <si>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</si>
  <si>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</si>
  <si>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</si>
  <si>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</si>
  <si>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</si>
  <si>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</si>
  <si>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</si>
  <si>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</si>
  <si>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</si>
  <si>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</si>
  <si>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</si>
  <si>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</si>
  <si>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</si>
  <si>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</si>
  <si>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</si>
  <si>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</si>
  <si>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</si>
  <si>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</si>
  <si>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</si>
  <si>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</si>
  <si>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</si>
  <si>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</si>
  <si>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</si>
  <si>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</si>
  <si>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</si>
  <si>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</si>
  <si>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</si>
  <si>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</si>
  <si>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</si>
  <si>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</si>
  <si>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</si>
  <si>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</si>
  <si>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</si>
  <si>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</si>
  <si>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</si>
  <si>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</si>
  <si>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</si>
  <si>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</si>
  <si>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</si>
  <si>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</si>
  <si>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</si>
  <si>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</si>
  <si>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</si>
  <si>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</si>
  <si>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</si>
  <si>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</si>
  <si>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</si>
  <si>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</si>
  <si>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</si>
  <si>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</si>
  <si>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</si>
  <si>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</si>
  <si>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</si>
  <si>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</si>
  <si>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</si>
  <si>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</si>
  <si>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</si>
  <si>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</si>
  <si>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</si>
  <si>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</si>
  <si>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</si>
  <si>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</si>
  <si>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</si>
  <si>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</si>
  <si>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</si>
  <si>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</si>
  <si>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</si>
  <si>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</si>
  <si>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</si>
  <si>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</si>
  <si>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</si>
  <si>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</si>
  <si>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</si>
  <si>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</si>
  <si>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</si>
  <si>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</si>
  <si>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</si>
  <si>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</si>
  <si>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</si>
  <si>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</si>
  <si>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</si>
  <si>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</si>
  <si>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</si>
  <si>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</si>
  <si>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</si>
  <si>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</si>
  <si>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</si>
  <si>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</si>
  <si>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</si>
  <si>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</si>
  <si>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</si>
  <si>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</si>
  <si>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</si>
  <si>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</si>
  <si>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</si>
  <si>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</si>
  <si>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</si>
  <si>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</si>
  <si>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</si>
  <si>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</si>
  <si>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</si>
  <si>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</si>
  <si>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</si>
  <si>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</si>
  <si>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</si>
  <si>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</si>
  <si>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</si>
  <si>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</si>
  <si>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</si>
  <si>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</si>
  <si>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</si>
  <si>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</si>
  <si>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</si>
  <si>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</si>
  <si>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</si>
  <si>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</si>
  <si>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</si>
  <si>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</si>
  <si>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</si>
  <si>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</si>
  <si>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</si>
  <si>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</si>
  <si>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</si>
  <si>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</si>
  <si>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</si>
  <si>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</si>
  <si>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</si>
  <si>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</si>
  <si>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</si>
  <si>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</si>
  <si>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</si>
  <si>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</si>
  <si>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</si>
  <si>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</si>
  <si>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</si>
  <si>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</si>
  <si>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</si>
  <si>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</si>
  <si>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</si>
  <si>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</si>
  <si>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</si>
  <si>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</si>
  <si>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</si>
  <si>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</si>
  <si>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</si>
  <si>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</si>
  <si>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</si>
  <si>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</si>
  <si>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</si>
  <si>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</si>
  <si>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</si>
  <si>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</si>
  <si>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</si>
  <si>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</si>
  <si>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</si>
  <si>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</si>
  <si>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</si>
  <si>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</si>
  <si>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</si>
  <si>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</si>
  <si>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</si>
  <si>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</si>
  <si>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</si>
  <si>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</si>
  <si>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</si>
  <si>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</si>
  <si>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</si>
  <si>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</si>
  <si>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</si>
  <si>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</si>
  <si>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</si>
  <si>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</si>
  <si>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</si>
  <si>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</si>
  <si>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</si>
  <si>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</si>
  <si>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</si>
  <si>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</si>
  <si>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</si>
  <si>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</si>
  <si>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</si>
  <si>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</si>
  <si>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</si>
  <si>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</si>
  <si>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</si>
  <si>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</si>
  <si>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</si>
  <si>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</si>
  <si>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</si>
  <si>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</si>
  <si>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</si>
  <si>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</si>
  <si>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</si>
  <si>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</si>
  <si>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</si>
  <si>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</si>
  <si>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</si>
  <si>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</si>
  <si>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</si>
  <si>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</si>
  <si>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</si>
  <si>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</si>
  <si>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</si>
  <si>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</si>
  <si>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</si>
  <si>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</si>
  <si>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</si>
  <si>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</si>
  <si>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</si>
  <si>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</si>
  <si>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</si>
  <si>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</si>
  <si>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</si>
  <si>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</si>
  <si>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</si>
  <si>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</si>
  <si>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</si>
  <si>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</si>
  <si>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</si>
  <si>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</si>
  <si>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</si>
  <si>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</si>
  <si>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</si>
  <si>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</si>
  <si>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</si>
  <si>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</si>
  <si>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</si>
  <si>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</si>
  <si>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</si>
  <si>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</si>
  <si>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</si>
  <si>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</si>
  <si>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</si>
  <si>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</si>
  <si>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</si>
  <si>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</si>
  <si>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</si>
  <si>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</si>
  <si>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</si>
  <si>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</si>
  <si>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</si>
  <si>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</si>
  <si>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</si>
  <si>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</si>
  <si>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</si>
  <si>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</si>
  <si>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</si>
  <si>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</si>
  <si>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</si>
  <si>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</si>
  <si>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</si>
  <si>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</si>
  <si>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</si>
  <si>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</si>
  <si>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</si>
  <si>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</si>
  <si>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</si>
  <si>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</si>
  <si>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</si>
  <si>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</si>
  <si>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</si>
  <si>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</si>
  <si>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</si>
  <si>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</si>
  <si>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</si>
  <si>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</si>
  <si>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</si>
  <si>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</si>
  <si>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</si>
  <si>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</si>
  <si>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</si>
  <si>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</si>
  <si>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COALINDIA 155 CE MAR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</si>
  <si>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</si>
  <si>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</si>
  <si>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</si>
  <si>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</si>
  <si>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</si>
  <si>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</si>
  <si>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</si>
  <si>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</si>
  <si>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</si>
  <si>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</si>
  <si>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</si>
  <si>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</si>
  <si>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</si>
  <si>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</si>
  <si>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</si>
  <si>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</si>
  <si>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</si>
  <si>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</si>
  <si>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</si>
  <si>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</si>
  <si>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</si>
  <si>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</si>
  <si>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</si>
  <si>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</si>
  <si>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</si>
  <si>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</si>
  <si>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</si>
  <si>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</si>
  <si>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</si>
  <si>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</si>
  <si>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</si>
  <si>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</si>
  <si>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</si>
  <si>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</si>
  <si>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</si>
  <si>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</si>
  <si>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</si>
  <si>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</si>
  <si>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</si>
  <si>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</si>
  <si>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</si>
  <si>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</si>
  <si>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</si>
  <si>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</si>
  <si>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</si>
  <si>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</si>
  <si>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</si>
  <si>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</si>
  <si>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</si>
  <si>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</si>
  <si>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</si>
  <si>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</si>
  <si>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</si>
  <si>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</si>
  <si>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</si>
  <si>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</si>
  <si>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</si>
  <si>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</si>
  <si>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</si>
  <si>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</si>
  <si>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</si>
  <si>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</si>
  <si>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</si>
  <si>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</si>
  <si>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</si>
  <si>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</si>
  <si>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</si>
  <si>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</si>
  <si>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</si>
  <si>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</si>
  <si>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</si>
  <si>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</si>
  <si>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</si>
  <si>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</si>
  <si>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</si>
  <si>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</si>
  <si>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</si>
  <si>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</si>
  <si>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</si>
  <si>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</si>
  <si>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</si>
  <si>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</si>
  <si>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</si>
  <si>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</si>
  <si>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</si>
  <si>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</si>
  <si>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</si>
  <si>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</si>
  <si>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</si>
  <si>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</si>
  <si>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</si>
  <si>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</si>
  <si>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</si>
  <si>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</si>
  <si>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</si>
  <si>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</si>
  <si>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</si>
  <si>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</si>
  <si>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</si>
  <si>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</si>
  <si>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</si>
  <si>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</si>
  <si>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</si>
  <si>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</si>
  <si>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</si>
  <si>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</si>
  <si>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 xml:space="preserve">WHIRLPOOL </t>
  </si>
  <si>
    <t>2500-2600</t>
  </si>
  <si>
    <t xml:space="preserve">HDFCLIFE </t>
  </si>
  <si>
    <t>687-690</t>
  </si>
  <si>
    <t>715-725</t>
  </si>
  <si>
    <t xml:space="preserve">PETRONET </t>
  </si>
  <si>
    <t xml:space="preserve">ICICIBANK 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</si>
  <si>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</si>
  <si>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</si>
  <si>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</si>
  <si>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</si>
  <si>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</si>
  <si>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</si>
  <si>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</si>
  <si>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</si>
  <si>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</si>
  <si>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</si>
  <si>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164-167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</si>
  <si>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</si>
  <si>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</si>
  <si>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</si>
  <si>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</si>
  <si>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</si>
  <si>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</si>
  <si>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</si>
  <si>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</si>
  <si>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 xml:space="preserve">PIDILITIND 1820 CE 25-MAR </t>
  </si>
  <si>
    <t>20-25</t>
  </si>
  <si>
    <t>BANKNIFTY 33600 PE 25-MAR</t>
  </si>
  <si>
    <t>HINDUNILVR APRIL FUT</t>
  </si>
  <si>
    <t>2420-2440</t>
  </si>
  <si>
    <t>PURSHOTTAM</t>
  </si>
  <si>
    <t>Profit of Rs.130/-</t>
  </si>
  <si>
    <t>29-29.5</t>
  </si>
  <si>
    <t>NIFTY 14700 CE 25-MAR</t>
  </si>
  <si>
    <t>100-110</t>
  </si>
  <si>
    <t>SSPNFIN</t>
  </si>
  <si>
    <t>SUBASH RAMASHISH MISHRA</t>
  </si>
  <si>
    <t>107-112</t>
  </si>
  <si>
    <t>Buy&lt;&gt;</t>
  </si>
  <si>
    <t>Loss of Rs.5.6/-</t>
  </si>
  <si>
    <t>25-Mar</t>
  </si>
  <si>
    <t>Loss of Rs.40.5/-</t>
  </si>
  <si>
    <t>Loss of Rs.4.4/-</t>
  </si>
  <si>
    <t>Loss of Rs.19.5/-</t>
  </si>
  <si>
    <t>Loss of Rs.27/-</t>
  </si>
  <si>
    <t>Loss of Rs.31/-</t>
  </si>
  <si>
    <t xml:space="preserve">BANKNIFTY 32000 PE 01-APR </t>
  </si>
  <si>
    <t xml:space="preserve">BANKNIFTY 32500 PE 01-APR </t>
  </si>
  <si>
    <t>NIFTY 14400 PE 01-APR</t>
  </si>
  <si>
    <t>160-165</t>
  </si>
  <si>
    <t>90-95</t>
  </si>
  <si>
    <t>Part profit of Rs.33/-</t>
  </si>
  <si>
    <t>Loss of Rs.150/-</t>
  </si>
  <si>
    <t>M/S. PRARTHANA ENTERPRISES</t>
  </si>
  <si>
    <t>MINESH JORMALBHAI MEHTA</t>
  </si>
  <si>
    <t>PRIMEFRESH</t>
  </si>
  <si>
    <t>ASHOK KUMAR SINGH</t>
  </si>
  <si>
    <t>OLGA TRADING PRIVATE LIMITED</t>
  </si>
  <si>
    <t>VAIBHAV STOCK AND DERIVATIVES BROKING PRIVATE LIMITED</t>
  </si>
  <si>
    <t>Loss of Rs.1.30/-</t>
  </si>
  <si>
    <t>NIFTY APRIL FUT</t>
  </si>
  <si>
    <t>Profit of Rs.0.5/-</t>
  </si>
  <si>
    <t>1780-1790</t>
  </si>
  <si>
    <t>2000-2050</t>
  </si>
  <si>
    <t xml:space="preserve"> Profit of Rs.117/-</t>
  </si>
  <si>
    <t xml:space="preserve">TVSMOTOR </t>
  </si>
  <si>
    <t>563-567</t>
  </si>
  <si>
    <t>530-520</t>
  </si>
  <si>
    <t>BANKNIFTY 32500 PE 01-APR</t>
  </si>
  <si>
    <t>Profit of Rs.55-</t>
  </si>
  <si>
    <t>Profit of Rs.45/-</t>
  </si>
  <si>
    <t>BANKNIFTY 32700 PE 01-APR</t>
  </si>
  <si>
    <t>BANKNIFTY 32000 PE 01-APR</t>
  </si>
  <si>
    <t>PIIND APRIL FUT</t>
  </si>
  <si>
    <t>2350-2370</t>
  </si>
  <si>
    <t>ABHIINFRA</t>
  </si>
  <si>
    <t>BACPHAR</t>
  </si>
  <si>
    <t>KHEM SUM APPARELS OVERSEAS LTD</t>
  </si>
  <si>
    <t>KZLFIN</t>
  </si>
  <si>
    <t>HARDIK FINANCE LTD</t>
  </si>
  <si>
    <t>ANKIT PRAVINKUMAR PATEL</t>
  </si>
  <si>
    <t>OMANSH</t>
  </si>
  <si>
    <t>GEETA AGARWAL .</t>
  </si>
  <si>
    <t>ANSU INVESTMENT</t>
  </si>
  <si>
    <t>SHUBHAM</t>
  </si>
  <si>
    <t>GOENKA BUSINESS &amp; FINANCE LIMITED</t>
  </si>
  <si>
    <t>SANGEETA CHANDU JAIN</t>
  </si>
  <si>
    <t>Asian Granito India Limit</t>
  </si>
  <si>
    <t>CNM FINVEST PRIVATE LIMITED .</t>
  </si>
  <si>
    <t>BCP</t>
  </si>
  <si>
    <t>B.C. Power Controls Ltd</t>
  </si>
  <si>
    <t>CHIRAG DILIPKUMAR PAREKH</t>
  </si>
  <si>
    <t>MAJESCO</t>
  </si>
  <si>
    <t>Majesco Limited</t>
  </si>
  <si>
    <t>RAJASTHAN GLOBAL SECURITIES PVT LTD</t>
  </si>
  <si>
    <t>TCIDEVELOP</t>
  </si>
  <si>
    <t>TCI Developers Limited</t>
  </si>
  <si>
    <t>JINDAL FUTURES PVT LTD</t>
  </si>
  <si>
    <t>UNITEDPOLY</t>
  </si>
  <si>
    <t>United Polyfab Guj. Ltd.</t>
  </si>
  <si>
    <t>Part Profit of Rs.22.50/-</t>
  </si>
  <si>
    <t>Loss of Rs. 140/-</t>
  </si>
  <si>
    <t>SBIN APRIL FUT</t>
  </si>
  <si>
    <t>363.5-364.5</t>
  </si>
  <si>
    <t>370-372</t>
  </si>
  <si>
    <t>Profit of Rs.22,5/-</t>
  </si>
  <si>
    <t>513-519</t>
  </si>
  <si>
    <t>560-580</t>
  </si>
  <si>
    <t>679-683</t>
  </si>
  <si>
    <t>710-720</t>
  </si>
  <si>
    <t>Profit of Rs.6.5/-</t>
  </si>
  <si>
    <t>NIFTY 14800 CE 01-APR</t>
  </si>
  <si>
    <t>10-5.0</t>
  </si>
  <si>
    <t>Loss of Rs.35/-</t>
  </si>
  <si>
    <t>SIVA KUMARI DANDAMUDI</t>
  </si>
  <si>
    <t>PRIYADARSINI DWARAMPUDI</t>
  </si>
  <si>
    <t>SESHAGIRI RAO GOLLAPUDI</t>
  </si>
  <si>
    <t>ALFATRAN</t>
  </si>
  <si>
    <t>FRONTLINE VENTURE SERVICES PRIVATE LIMITED</t>
  </si>
  <si>
    <t>ANIL YADAV</t>
  </si>
  <si>
    <t>ASHFL</t>
  </si>
  <si>
    <t>KALU LAL JAIN</t>
  </si>
  <si>
    <t>ASITCFIN</t>
  </si>
  <si>
    <t>DEENA ASIT MEHTA</t>
  </si>
  <si>
    <t>ASIT MEHTA COMDEX SERVICES PVT LTD</t>
  </si>
  <si>
    <t>PARIKSHIT K NOTARIA</t>
  </si>
  <si>
    <t>BAMPSL</t>
  </si>
  <si>
    <t>NAYNA GUPTA</t>
  </si>
  <si>
    <t>KAJAL GUPTA</t>
  </si>
  <si>
    <t>ASHLAR SECURITIES PRIVATE LIMITED</t>
  </si>
  <si>
    <t>CAPFIN</t>
  </si>
  <si>
    <t>SARITA MANTRY</t>
  </si>
  <si>
    <t>KIRTIARORA</t>
  </si>
  <si>
    <t>CHANDRIMA</t>
  </si>
  <si>
    <t>ARUMUGASUNDARAMSORNAMUTHU</t>
  </si>
  <si>
    <t>PRITI KHANDELWAL</t>
  </si>
  <si>
    <t>DLCL</t>
  </si>
  <si>
    <t>DHRUVAPANDEY</t>
  </si>
  <si>
    <t>FINKURVE</t>
  </si>
  <si>
    <t>DEVKUMARI MANEKCHAND KOTHARI</t>
  </si>
  <si>
    <t>NEXPACT LIMITED</t>
  </si>
  <si>
    <t>GOBLIN</t>
  </si>
  <si>
    <t>VIJETA BROKING INDIA PRIVATE LIMITED</t>
  </si>
  <si>
    <t>PROFICIENT MERCHANDISE LIMITED</t>
  </si>
  <si>
    <t>GOYALASS</t>
  </si>
  <si>
    <t>PLUTUS CAPITAL MANAGEMENT LLP</t>
  </si>
  <si>
    <t>IFGLEXPOR</t>
  </si>
  <si>
    <t>KTIL</t>
  </si>
  <si>
    <t>AUTHUM INVESTMENT &amp; INFRASTRUCTURE LIMITED</t>
  </si>
  <si>
    <t>MENTOR CAPITAL LIMITED</t>
  </si>
  <si>
    <t>KUMPFIN</t>
  </si>
  <si>
    <t>KUSHAL KUMAR RANKA</t>
  </si>
  <si>
    <t>RAJESH KUMAR JAIN S</t>
  </si>
  <si>
    <t>LADDERUP</t>
  </si>
  <si>
    <t>CASANOSTRA ESTATES PRIVATE LIMITED</t>
  </si>
  <si>
    <t>QUIET ENTERPRISES LLP</t>
  </si>
  <si>
    <t>LKPFIN</t>
  </si>
  <si>
    <t>NISHIL SURENDRABHAI MARFATIA</t>
  </si>
  <si>
    <t>NILASPACES</t>
  </si>
  <si>
    <t>GAURAV KUMAR</t>
  </si>
  <si>
    <t>KUMAR EXPORTS</t>
  </si>
  <si>
    <t>PIFL</t>
  </si>
  <si>
    <t>MUDDALURI NAVEEN KUMAR RAJU</t>
  </si>
  <si>
    <t>PADAMCHAND BHAVARLAL DHOOT</t>
  </si>
  <si>
    <t>PIONDIST</t>
  </si>
  <si>
    <t>TANVEER VINIMAY PVT LTD</t>
  </si>
  <si>
    <t>POOJAENT</t>
  </si>
  <si>
    <t>JACKY VASHUDEV BHAGNANI</t>
  </si>
  <si>
    <t>NISHANK JAIN</t>
  </si>
  <si>
    <t>REGENCY</t>
  </si>
  <si>
    <t>INDERJEET KAUR WADHWA</t>
  </si>
  <si>
    <t>AMANDEEP SINGH</t>
  </si>
  <si>
    <t>SUHAG RAMANLAL VORA</t>
  </si>
  <si>
    <t>SIMMOND</t>
  </si>
  <si>
    <t>ADITYA MALKANI</t>
  </si>
  <si>
    <t>SURYA K RAIKWAR</t>
  </si>
  <si>
    <t>SURYODAY</t>
  </si>
  <si>
    <t>PLUTUS WEALTH MANAGEMENT LLP</t>
  </si>
  <si>
    <t>THINKINK</t>
  </si>
  <si>
    <t>DARDA KIRAN HUF</t>
  </si>
  <si>
    <t>VETO</t>
  </si>
  <si>
    <t>HARISH D NARWANI</t>
  </si>
  <si>
    <t>ALKALI</t>
  </si>
  <si>
    <t>Alkali Metals Limited</t>
  </si>
  <si>
    <t>PINAKINI ARUNKUMAR SOLANKI</t>
  </si>
  <si>
    <t>ARCHIDPLY</t>
  </si>
  <si>
    <t>Archidply Industries Limi</t>
  </si>
  <si>
    <t>ASSAM TIMBER PRODUCTS PVT LTD</t>
  </si>
  <si>
    <t>ARIES</t>
  </si>
  <si>
    <t>Aries Agro Limited</t>
  </si>
  <si>
    <t>RAMESH VENKATESHWAR SOMANI</t>
  </si>
  <si>
    <t>CLIFF TREXIM PRIVATE LIMITED</t>
  </si>
  <si>
    <t>CENTRUM</t>
  </si>
  <si>
    <t>Centrum Capital Limited</t>
  </si>
  <si>
    <t>SAJNEER MANAGEMENT AND CONSULTANCY PRIVATE LIMITED</t>
  </si>
  <si>
    <t>EASEMYTRIP</t>
  </si>
  <si>
    <t>Easy Trip Planners Ltd</t>
  </si>
  <si>
    <t>GRAVITON RESEARCH CAPITAL LLP</t>
  </si>
  <si>
    <t>KOTARISUG</t>
  </si>
  <si>
    <t>Kothari Sugars And Chemic</t>
  </si>
  <si>
    <t>MITCON</t>
  </si>
  <si>
    <t>MITCON Con &amp; Eng Ser Ltd</t>
  </si>
  <si>
    <t>BEESLEY CONSULTANCY PRIVATE LIMITED</t>
  </si>
  <si>
    <t>NAZARA</t>
  </si>
  <si>
    <t>Nazara Technologies Ltd</t>
  </si>
  <si>
    <t>NK SECURITIES RESEARCH PRIVATE LIMITED</t>
  </si>
  <si>
    <t>TWO ROADS TRADING PRIVATE LIMITED</t>
  </si>
  <si>
    <t>SWAPNIL MEHTA</t>
  </si>
  <si>
    <t>NUMIV RESEARCH PRIVATE LIMITED</t>
  </si>
  <si>
    <t>PERFECT</t>
  </si>
  <si>
    <t>Perfect Infraengineer Ltd</t>
  </si>
  <si>
    <t>MANISHA NIMESH MEHTA</t>
  </si>
  <si>
    <t>RMDRIP</t>
  </si>
  <si>
    <t>R M Drip &amp; Sprink Sys Ltd</t>
  </si>
  <si>
    <t>RUPAL SHRIKANT SHAH</t>
  </si>
  <si>
    <t>DHANSHREE BARTER PVT LTD</t>
  </si>
  <si>
    <t>VERTOZ</t>
  </si>
  <si>
    <t>Vertoz Advertising Ltd</t>
  </si>
  <si>
    <t>VIPCLOTHNG</t>
  </si>
  <si>
    <t>Vip Clothing Ltd.</t>
  </si>
  <si>
    <t>FLOWERS VALLEY PVT LTD</t>
  </si>
  <si>
    <t>KHAZANA TRADELINKS PVT LTD</t>
  </si>
  <si>
    <t>WELENT</t>
  </si>
  <si>
    <t>Welspun Enterprises Ltd</t>
  </si>
  <si>
    <t>WELSPUN GROUP MASTER TRUST</t>
  </si>
  <si>
    <t>SATYANARAYAN J KABRA</t>
  </si>
  <si>
    <t>RAJIV  DAGA</t>
  </si>
  <si>
    <t>SHAH MUKESHKUMAR BABULAL</t>
  </si>
  <si>
    <t>Lux Industries Limited</t>
  </si>
  <si>
    <t>MONET SECURITIES PRIVATE LTD</t>
  </si>
  <si>
    <t>MANPHOOL EXPORTS LTD</t>
  </si>
  <si>
    <t>PRADEEP RAGHUNATH BAVADEKAR</t>
  </si>
  <si>
    <t>KEYNOTE CAPITALS LTD.</t>
  </si>
  <si>
    <t>HARSHIT SHAH</t>
  </si>
  <si>
    <t>TRANSPORT CORPORATION OF INDIA LTD</t>
  </si>
  <si>
    <t>Veto Switchgear Cable Ltd</t>
  </si>
  <si>
    <t>HARISH DARSHAN SINGH NARWANI</t>
  </si>
  <si>
    <t>SUBHKAM PROPERTIES LLP</t>
  </si>
  <si>
    <t>SATYA NARAYAN DHOOT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</si>
</sst>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7" fillId="58" borderId="35" xfId="4" applyNumberFormat="1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left" vertical="center"/>
    </xf>
    <xf numFmtId="165" fontId="46" fillId="0" borderId="35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70" fontId="7" fillId="45" borderId="37" xfId="0" applyNumberFormat="1" applyFont="1" applyFill="1" applyBorder="1" applyAlignment="1">
      <alignment horizontal="center" vertical="center"/>
    </xf>
    <xf numFmtId="49" fontId="7" fillId="45" borderId="36" xfId="0" applyNumberFormat="1" applyFont="1" applyFill="1" applyBorder="1" applyAlignment="1">
      <alignment horizontal="center" vertical="center"/>
    </xf>
    <xf numFmtId="49" fontId="7" fillId="45" borderId="37" xfId="0" applyNumberFormat="1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44286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34" sqref="D34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44286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95" t="s">
        <v>16</v>
      </c>
      <c r="B9" s="597" t="s">
        <v>17</v>
      </c>
      <c r="C9" s="597" t="s">
        <v>18</v>
      </c>
      <c r="D9" s="597" t="s">
        <v>833</v>
      </c>
      <c r="E9" s="260" t="s">
        <v>19</v>
      </c>
      <c r="F9" s="260" t="s">
        <v>20</v>
      </c>
      <c r="G9" s="592" t="s">
        <v>21</v>
      </c>
      <c r="H9" s="593"/>
      <c r="I9" s="594"/>
      <c r="J9" s="592" t="s">
        <v>22</v>
      </c>
      <c r="K9" s="593"/>
      <c r="L9" s="594"/>
      <c r="M9" s="260"/>
      <c r="N9" s="267"/>
      <c r="O9" s="267"/>
      <c r="P9" s="267"/>
    </row>
    <row r="10" spans="1:16" ht="59.25" customHeight="1">
      <c r="A10" s="596"/>
      <c r="B10" s="598" t="s">
        <v>17</v>
      </c>
      <c r="C10" s="598"/>
      <c r="D10" s="598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44315</v>
      </c>
      <c r="E11" s="284">
        <v>34046.800000000003</v>
      </c>
      <c r="F11" s="284">
        <v>33973.466666666667</v>
      </c>
      <c r="G11" s="296">
        <v>33766.933333333334</v>
      </c>
      <c r="H11" s="296">
        <v>33487.066666666666</v>
      </c>
      <c r="I11" s="296">
        <v>33280.533333333333</v>
      </c>
      <c r="J11" s="296">
        <v>34253.333333333336</v>
      </c>
      <c r="K11" s="296">
        <v>34459.866666666676</v>
      </c>
      <c r="L11" s="296">
        <v>34739.733333333337</v>
      </c>
      <c r="M11" s="283">
        <v>34180</v>
      </c>
      <c r="N11" s="283">
        <v>33693.599999999999</v>
      </c>
      <c r="O11" s="466">
        <v>3180500</v>
      </c>
      <c r="P11" s="467">
        <v>5.9513300131585525E-2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44315</v>
      </c>
      <c r="E12" s="297">
        <v>14913.55</v>
      </c>
      <c r="F12" s="297">
        <v>14849.85</v>
      </c>
      <c r="G12" s="298">
        <v>14750.7</v>
      </c>
      <c r="H12" s="298">
        <v>14587.85</v>
      </c>
      <c r="I12" s="298">
        <v>14488.7</v>
      </c>
      <c r="J12" s="298">
        <v>15012.7</v>
      </c>
      <c r="K12" s="298">
        <v>15111.849999999999</v>
      </c>
      <c r="L12" s="298">
        <v>15274.7</v>
      </c>
      <c r="M12" s="285">
        <v>14949</v>
      </c>
      <c r="N12" s="285">
        <v>14687</v>
      </c>
      <c r="O12" s="300">
        <v>12436350</v>
      </c>
      <c r="P12" s="301">
        <v>0.21268722209220689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44315</v>
      </c>
      <c r="E13" s="425">
        <v>16104.6</v>
      </c>
      <c r="F13" s="425">
        <v>16073.033333333335</v>
      </c>
      <c r="G13" s="426">
        <v>15976.366666666669</v>
      </c>
      <c r="H13" s="426">
        <v>15848.133333333333</v>
      </c>
      <c r="I13" s="426">
        <v>15751.466666666667</v>
      </c>
      <c r="J13" s="426">
        <v>16201.26666666667</v>
      </c>
      <c r="K13" s="426">
        <v>16297.933333333338</v>
      </c>
      <c r="L13" s="426">
        <v>16426.166666666672</v>
      </c>
      <c r="M13" s="427">
        <v>16169.7</v>
      </c>
      <c r="N13" s="427">
        <v>15944.8</v>
      </c>
      <c r="O13" s="428">
        <v>14120</v>
      </c>
      <c r="P13" s="429">
        <v>8.9506172839506168E-2</v>
      </c>
    </row>
    <row r="14" spans="1:16" ht="15">
      <c r="A14" s="263">
        <v>4</v>
      </c>
      <c r="B14" s="382" t="s">
        <v>852</v>
      </c>
      <c r="C14" s="468" t="s">
        <v>735</v>
      </c>
      <c r="D14" s="469">
        <v>44315</v>
      </c>
      <c r="E14" s="297">
        <v>1349.4</v>
      </c>
      <c r="F14" s="297">
        <v>1344.8</v>
      </c>
      <c r="G14" s="298">
        <v>1334.6</v>
      </c>
      <c r="H14" s="298">
        <v>1319.8</v>
      </c>
      <c r="I14" s="298">
        <v>1309.5999999999999</v>
      </c>
      <c r="J14" s="298">
        <v>1359.6</v>
      </c>
      <c r="K14" s="298">
        <v>1369.8000000000002</v>
      </c>
      <c r="L14" s="298">
        <v>1384.6</v>
      </c>
      <c r="M14" s="285">
        <v>1355</v>
      </c>
      <c r="N14" s="285">
        <v>1330</v>
      </c>
      <c r="O14" s="300">
        <v>415650</v>
      </c>
      <c r="P14" s="301">
        <v>3.1645569620253167E-2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44315</v>
      </c>
      <c r="E15" s="297">
        <v>1886.75</v>
      </c>
      <c r="F15" s="297">
        <v>1887.3999999999999</v>
      </c>
      <c r="G15" s="298">
        <v>1860.2999999999997</v>
      </c>
      <c r="H15" s="298">
        <v>1833.85</v>
      </c>
      <c r="I15" s="298">
        <v>1806.7499999999998</v>
      </c>
      <c r="J15" s="298">
        <v>1913.8499999999997</v>
      </c>
      <c r="K15" s="298">
        <v>1940.9499999999996</v>
      </c>
      <c r="L15" s="298">
        <v>1967.3999999999996</v>
      </c>
      <c r="M15" s="285">
        <v>1914.5</v>
      </c>
      <c r="N15" s="285">
        <v>1860.95</v>
      </c>
      <c r="O15" s="300">
        <v>3154500</v>
      </c>
      <c r="P15" s="301">
        <v>3.2062816947488956E-2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44315</v>
      </c>
      <c r="E16" s="297">
        <v>1036.6500000000001</v>
      </c>
      <c r="F16" s="297">
        <v>1024.8999999999999</v>
      </c>
      <c r="G16" s="298">
        <v>1004.7999999999997</v>
      </c>
      <c r="H16" s="298">
        <v>972.94999999999982</v>
      </c>
      <c r="I16" s="298">
        <v>952.84999999999968</v>
      </c>
      <c r="J16" s="298">
        <v>1056.7499999999998</v>
      </c>
      <c r="K16" s="298">
        <v>1076.8499999999997</v>
      </c>
      <c r="L16" s="298">
        <v>1108.6999999999998</v>
      </c>
      <c r="M16" s="285">
        <v>1045</v>
      </c>
      <c r="N16" s="285">
        <v>993.05</v>
      </c>
      <c r="O16" s="300">
        <v>16892000</v>
      </c>
      <c r="P16" s="301">
        <v>5.2329927734861698E-2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44315</v>
      </c>
      <c r="E17" s="297">
        <v>715.65</v>
      </c>
      <c r="F17" s="297">
        <v>713.76666666666677</v>
      </c>
      <c r="G17" s="298">
        <v>704.53333333333353</v>
      </c>
      <c r="H17" s="298">
        <v>693.41666666666674</v>
      </c>
      <c r="I17" s="298">
        <v>684.18333333333351</v>
      </c>
      <c r="J17" s="298">
        <v>724.88333333333355</v>
      </c>
      <c r="K17" s="298">
        <v>734.1166666666669</v>
      </c>
      <c r="L17" s="298">
        <v>745.23333333333358</v>
      </c>
      <c r="M17" s="285">
        <v>723</v>
      </c>
      <c r="N17" s="285">
        <v>702.65</v>
      </c>
      <c r="O17" s="300">
        <v>59345000</v>
      </c>
      <c r="P17" s="301">
        <v>1.1117263704902671E-2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44315</v>
      </c>
      <c r="E18" s="297">
        <v>2751.65</v>
      </c>
      <c r="F18" s="297">
        <v>2729.7666666666669</v>
      </c>
      <c r="G18" s="298">
        <v>2697.0833333333339</v>
      </c>
      <c r="H18" s="298">
        <v>2642.5166666666669</v>
      </c>
      <c r="I18" s="298">
        <v>2609.8333333333339</v>
      </c>
      <c r="J18" s="298">
        <v>2784.3333333333339</v>
      </c>
      <c r="K18" s="298">
        <v>2817.0166666666673</v>
      </c>
      <c r="L18" s="298">
        <v>2871.5833333333339</v>
      </c>
      <c r="M18" s="285">
        <v>2762.45</v>
      </c>
      <c r="N18" s="285">
        <v>2675.2</v>
      </c>
      <c r="O18" s="300">
        <v>239200</v>
      </c>
      <c r="P18" s="301">
        <v>6.3111111111111118E-2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44315</v>
      </c>
      <c r="E19" s="297">
        <v>861.2</v>
      </c>
      <c r="F19" s="297">
        <v>857.4666666666667</v>
      </c>
      <c r="G19" s="298">
        <v>851.93333333333339</v>
      </c>
      <c r="H19" s="298">
        <v>842.66666666666674</v>
      </c>
      <c r="I19" s="298">
        <v>837.13333333333344</v>
      </c>
      <c r="J19" s="298">
        <v>866.73333333333335</v>
      </c>
      <c r="K19" s="298">
        <v>872.26666666666665</v>
      </c>
      <c r="L19" s="298">
        <v>881.5333333333333</v>
      </c>
      <c r="M19" s="285">
        <v>863</v>
      </c>
      <c r="N19" s="285">
        <v>848.2</v>
      </c>
      <c r="O19" s="300">
        <v>2299000</v>
      </c>
      <c r="P19" s="301">
        <v>1.680672268907563E-2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44315</v>
      </c>
      <c r="E20" s="297">
        <v>302.05</v>
      </c>
      <c r="F20" s="297">
        <v>301.43333333333334</v>
      </c>
      <c r="G20" s="298">
        <v>297.76666666666665</v>
      </c>
      <c r="H20" s="298">
        <v>293.48333333333329</v>
      </c>
      <c r="I20" s="298">
        <v>289.81666666666661</v>
      </c>
      <c r="J20" s="298">
        <v>305.7166666666667</v>
      </c>
      <c r="K20" s="298">
        <v>309.38333333333333</v>
      </c>
      <c r="L20" s="298">
        <v>313.66666666666674</v>
      </c>
      <c r="M20" s="285">
        <v>305.10000000000002</v>
      </c>
      <c r="N20" s="285">
        <v>297.14999999999998</v>
      </c>
      <c r="O20" s="300">
        <v>15405000</v>
      </c>
      <c r="P20" s="301">
        <v>5.1392301392301394E-2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44315</v>
      </c>
      <c r="E21" s="297">
        <v>964.1</v>
      </c>
      <c r="F21" s="297">
        <v>960.66666666666663</v>
      </c>
      <c r="G21" s="298">
        <v>948.93333333333328</v>
      </c>
      <c r="H21" s="298">
        <v>933.76666666666665</v>
      </c>
      <c r="I21" s="298">
        <v>922.0333333333333</v>
      </c>
      <c r="J21" s="298">
        <v>975.83333333333326</v>
      </c>
      <c r="K21" s="298">
        <v>987.56666666666661</v>
      </c>
      <c r="L21" s="298">
        <v>1002.7333333333332</v>
      </c>
      <c r="M21" s="285">
        <v>972.4</v>
      </c>
      <c r="N21" s="285">
        <v>945.5</v>
      </c>
      <c r="O21" s="300">
        <v>790350</v>
      </c>
      <c r="P21" s="301">
        <v>8.4528301886792459E-2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44315</v>
      </c>
      <c r="E22" s="297">
        <v>2942.9</v>
      </c>
      <c r="F22" s="297">
        <v>2936.5666666666671</v>
      </c>
      <c r="G22" s="298">
        <v>2894.1833333333343</v>
      </c>
      <c r="H22" s="298">
        <v>2845.4666666666672</v>
      </c>
      <c r="I22" s="298">
        <v>2803.0833333333344</v>
      </c>
      <c r="J22" s="298">
        <v>2985.2833333333342</v>
      </c>
      <c r="K22" s="298">
        <v>3027.6666666666665</v>
      </c>
      <c r="L22" s="298">
        <v>3076.3833333333341</v>
      </c>
      <c r="M22" s="285">
        <v>2978.95</v>
      </c>
      <c r="N22" s="285">
        <v>2887.85</v>
      </c>
      <c r="O22" s="300">
        <v>1826000</v>
      </c>
      <c r="P22" s="301">
        <v>0.10299003322259136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44315</v>
      </c>
      <c r="E23" s="297">
        <v>224.6</v>
      </c>
      <c r="F23" s="297">
        <v>224.93333333333331</v>
      </c>
      <c r="G23" s="298">
        <v>221.06666666666661</v>
      </c>
      <c r="H23" s="298">
        <v>217.5333333333333</v>
      </c>
      <c r="I23" s="298">
        <v>213.6666666666666</v>
      </c>
      <c r="J23" s="298">
        <v>228.46666666666661</v>
      </c>
      <c r="K23" s="298">
        <v>232.33333333333334</v>
      </c>
      <c r="L23" s="298">
        <v>235.86666666666662</v>
      </c>
      <c r="M23" s="285">
        <v>228.8</v>
      </c>
      <c r="N23" s="285">
        <v>221.4</v>
      </c>
      <c r="O23" s="300">
        <v>9675000</v>
      </c>
      <c r="P23" s="301">
        <v>4.878048780487805E-2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44315</v>
      </c>
      <c r="E24" s="297">
        <v>114.15</v>
      </c>
      <c r="F24" s="297">
        <v>114.08333333333333</v>
      </c>
      <c r="G24" s="298">
        <v>112.21666666666665</v>
      </c>
      <c r="H24" s="298">
        <v>110.28333333333333</v>
      </c>
      <c r="I24" s="298">
        <v>108.41666666666666</v>
      </c>
      <c r="J24" s="298">
        <v>116.01666666666665</v>
      </c>
      <c r="K24" s="298">
        <v>117.88333333333333</v>
      </c>
      <c r="L24" s="298">
        <v>119.81666666666665</v>
      </c>
      <c r="M24" s="285">
        <v>115.95</v>
      </c>
      <c r="N24" s="285">
        <v>112.15</v>
      </c>
      <c r="O24" s="300">
        <v>43452000</v>
      </c>
      <c r="P24" s="301">
        <v>0.10962997012181108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44315</v>
      </c>
      <c r="E25" s="297">
        <v>2588.85</v>
      </c>
      <c r="F25" s="297">
        <v>2572.4500000000003</v>
      </c>
      <c r="G25" s="298">
        <v>2550.0500000000006</v>
      </c>
      <c r="H25" s="298">
        <v>2511.2500000000005</v>
      </c>
      <c r="I25" s="298">
        <v>2488.8500000000008</v>
      </c>
      <c r="J25" s="298">
        <v>2611.2500000000005</v>
      </c>
      <c r="K25" s="298">
        <v>2633.65</v>
      </c>
      <c r="L25" s="298">
        <v>2672.4500000000003</v>
      </c>
      <c r="M25" s="285">
        <v>2594.85</v>
      </c>
      <c r="N25" s="285">
        <v>2533.65</v>
      </c>
      <c r="O25" s="300">
        <v>5919900</v>
      </c>
      <c r="P25" s="301">
        <v>5.7162755812707598E-2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44315</v>
      </c>
      <c r="E26" s="297">
        <v>1273.2</v>
      </c>
      <c r="F26" s="297">
        <v>1248.7333333333333</v>
      </c>
      <c r="G26" s="298">
        <v>1192.4666666666667</v>
      </c>
      <c r="H26" s="298">
        <v>1111.7333333333333</v>
      </c>
      <c r="I26" s="298">
        <v>1055.4666666666667</v>
      </c>
      <c r="J26" s="298">
        <v>1329.4666666666667</v>
      </c>
      <c r="K26" s="298">
        <v>1385.7333333333336</v>
      </c>
      <c r="L26" s="298">
        <v>1466.4666666666667</v>
      </c>
      <c r="M26" s="285">
        <v>1305</v>
      </c>
      <c r="N26" s="285">
        <v>1168</v>
      </c>
      <c r="O26" s="300">
        <v>2244500</v>
      </c>
      <c r="P26" s="301">
        <v>2.3904833836858006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44315</v>
      </c>
      <c r="E27" s="297">
        <v>875.25</v>
      </c>
      <c r="F27" s="297">
        <v>869.75</v>
      </c>
      <c r="G27" s="298">
        <v>861.65</v>
      </c>
      <c r="H27" s="298">
        <v>848.05</v>
      </c>
      <c r="I27" s="298">
        <v>839.94999999999993</v>
      </c>
      <c r="J27" s="298">
        <v>883.35</v>
      </c>
      <c r="K27" s="298">
        <v>891.44999999999993</v>
      </c>
      <c r="L27" s="298">
        <v>905.05000000000007</v>
      </c>
      <c r="M27" s="285">
        <v>877.85</v>
      </c>
      <c r="N27" s="285">
        <v>856.15</v>
      </c>
      <c r="O27" s="300">
        <v>8616400</v>
      </c>
      <c r="P27" s="301">
        <v>6.9122673756171664E-3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44315</v>
      </c>
      <c r="E28" s="297">
        <v>700.75</v>
      </c>
      <c r="F28" s="297">
        <v>704.75</v>
      </c>
      <c r="G28" s="298">
        <v>692.6</v>
      </c>
      <c r="H28" s="298">
        <v>684.45</v>
      </c>
      <c r="I28" s="298">
        <v>672.30000000000007</v>
      </c>
      <c r="J28" s="298">
        <v>712.9</v>
      </c>
      <c r="K28" s="298">
        <v>725.05000000000007</v>
      </c>
      <c r="L28" s="298">
        <v>733.19999999999993</v>
      </c>
      <c r="M28" s="285">
        <v>716.9</v>
      </c>
      <c r="N28" s="285">
        <v>696.6</v>
      </c>
      <c r="O28" s="300">
        <v>42199200</v>
      </c>
      <c r="P28" s="301">
        <v>0.19995905275370232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44315</v>
      </c>
      <c r="E29" s="297">
        <v>3680.05</v>
      </c>
      <c r="F29" s="297">
        <v>3657.15</v>
      </c>
      <c r="G29" s="298">
        <v>3625.1000000000004</v>
      </c>
      <c r="H29" s="298">
        <v>3570.15</v>
      </c>
      <c r="I29" s="298">
        <v>3538.1000000000004</v>
      </c>
      <c r="J29" s="298">
        <v>3712.1000000000004</v>
      </c>
      <c r="K29" s="298">
        <v>3744.1500000000005</v>
      </c>
      <c r="L29" s="298">
        <v>3799.1000000000004</v>
      </c>
      <c r="M29" s="285">
        <v>3689.2</v>
      </c>
      <c r="N29" s="285">
        <v>3602.2</v>
      </c>
      <c r="O29" s="300">
        <v>2214000</v>
      </c>
      <c r="P29" s="301">
        <v>4.0658049353701528E-2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44315</v>
      </c>
      <c r="E30" s="297">
        <v>9559.7999999999993</v>
      </c>
      <c r="F30" s="297">
        <v>9516.6166666666668</v>
      </c>
      <c r="G30" s="298">
        <v>9340.2333333333336</v>
      </c>
      <c r="H30" s="298">
        <v>9120.6666666666661</v>
      </c>
      <c r="I30" s="298">
        <v>8944.2833333333328</v>
      </c>
      <c r="J30" s="298">
        <v>9736.1833333333343</v>
      </c>
      <c r="K30" s="298">
        <v>9912.5666666666693</v>
      </c>
      <c r="L30" s="298">
        <v>10132.133333333335</v>
      </c>
      <c r="M30" s="285">
        <v>9693</v>
      </c>
      <c r="N30" s="285">
        <v>9297.0499999999993</v>
      </c>
      <c r="O30" s="300">
        <v>610000</v>
      </c>
      <c r="P30" s="301">
        <v>5.1044583243592505E-2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44315</v>
      </c>
      <c r="E31" s="297">
        <v>5234.8999999999996</v>
      </c>
      <c r="F31" s="297">
        <v>5238.916666666667</v>
      </c>
      <c r="G31" s="298">
        <v>5178.8333333333339</v>
      </c>
      <c r="H31" s="298">
        <v>5122.7666666666673</v>
      </c>
      <c r="I31" s="298">
        <v>5062.6833333333343</v>
      </c>
      <c r="J31" s="298">
        <v>5294.9833333333336</v>
      </c>
      <c r="K31" s="298">
        <v>5355.0666666666675</v>
      </c>
      <c r="L31" s="298">
        <v>5411.1333333333332</v>
      </c>
      <c r="M31" s="285">
        <v>5299</v>
      </c>
      <c r="N31" s="285">
        <v>5182.8500000000004</v>
      </c>
      <c r="O31" s="300">
        <v>3710750</v>
      </c>
      <c r="P31" s="301">
        <v>6.615428817698607E-2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44315</v>
      </c>
      <c r="E32" s="297">
        <v>1668.4</v>
      </c>
      <c r="F32" s="297">
        <v>1667.9333333333334</v>
      </c>
      <c r="G32" s="298">
        <v>1656.4666666666667</v>
      </c>
      <c r="H32" s="298">
        <v>1644.5333333333333</v>
      </c>
      <c r="I32" s="298">
        <v>1633.0666666666666</v>
      </c>
      <c r="J32" s="298">
        <v>1679.8666666666668</v>
      </c>
      <c r="K32" s="298">
        <v>1691.3333333333335</v>
      </c>
      <c r="L32" s="298">
        <v>1703.2666666666669</v>
      </c>
      <c r="M32" s="285">
        <v>1679.4</v>
      </c>
      <c r="N32" s="285">
        <v>1656</v>
      </c>
      <c r="O32" s="300">
        <v>1731200</v>
      </c>
      <c r="P32" s="301">
        <v>4.642525533890436E-3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44315</v>
      </c>
      <c r="E33" s="297">
        <v>339.05</v>
      </c>
      <c r="F33" s="297">
        <v>343.86666666666662</v>
      </c>
      <c r="G33" s="298">
        <v>333.18333333333322</v>
      </c>
      <c r="H33" s="298">
        <v>327.31666666666661</v>
      </c>
      <c r="I33" s="298">
        <v>316.63333333333321</v>
      </c>
      <c r="J33" s="298">
        <v>349.73333333333323</v>
      </c>
      <c r="K33" s="298">
        <v>360.41666666666663</v>
      </c>
      <c r="L33" s="298">
        <v>366.28333333333325</v>
      </c>
      <c r="M33" s="285">
        <v>354.55</v>
      </c>
      <c r="N33" s="285">
        <v>338</v>
      </c>
      <c r="O33" s="300">
        <v>16707600</v>
      </c>
      <c r="P33" s="301">
        <v>9.703344758302801E-2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44315</v>
      </c>
      <c r="E34" s="297">
        <v>72.95</v>
      </c>
      <c r="F34" s="297">
        <v>72.866666666666674</v>
      </c>
      <c r="G34" s="298">
        <v>71.283333333333346</v>
      </c>
      <c r="H34" s="298">
        <v>69.616666666666674</v>
      </c>
      <c r="I34" s="298">
        <v>68.033333333333346</v>
      </c>
      <c r="J34" s="298">
        <v>74.533333333333346</v>
      </c>
      <c r="K34" s="298">
        <v>76.11666666666666</v>
      </c>
      <c r="L34" s="298">
        <v>77.783333333333346</v>
      </c>
      <c r="M34" s="285">
        <v>74.45</v>
      </c>
      <c r="N34" s="285">
        <v>71.2</v>
      </c>
      <c r="O34" s="300">
        <v>126781200</v>
      </c>
      <c r="P34" s="301">
        <v>0.14183350895679664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44315</v>
      </c>
      <c r="E35" s="297">
        <v>1415.6</v>
      </c>
      <c r="F35" s="297">
        <v>1420.6333333333332</v>
      </c>
      <c r="G35" s="298">
        <v>1402.2666666666664</v>
      </c>
      <c r="H35" s="298">
        <v>1388.9333333333332</v>
      </c>
      <c r="I35" s="298">
        <v>1370.5666666666664</v>
      </c>
      <c r="J35" s="298">
        <v>1433.9666666666665</v>
      </c>
      <c r="K35" s="298">
        <v>1452.3333333333333</v>
      </c>
      <c r="L35" s="298">
        <v>1465.6666666666665</v>
      </c>
      <c r="M35" s="285">
        <v>1439</v>
      </c>
      <c r="N35" s="285">
        <v>1407.3</v>
      </c>
      <c r="O35" s="300">
        <v>1349700</v>
      </c>
      <c r="P35" s="301">
        <v>9.7495527728085868E-2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44315</v>
      </c>
      <c r="E36" s="297">
        <v>126.1</v>
      </c>
      <c r="F36" s="297">
        <v>125.65000000000002</v>
      </c>
      <c r="G36" s="298">
        <v>124.10000000000004</v>
      </c>
      <c r="H36" s="298">
        <v>122.10000000000002</v>
      </c>
      <c r="I36" s="298">
        <v>120.55000000000004</v>
      </c>
      <c r="J36" s="298">
        <v>127.65000000000003</v>
      </c>
      <c r="K36" s="298">
        <v>129.20000000000002</v>
      </c>
      <c r="L36" s="298">
        <v>131.20000000000005</v>
      </c>
      <c r="M36" s="285">
        <v>127.2</v>
      </c>
      <c r="N36" s="285">
        <v>123.65</v>
      </c>
      <c r="O36" s="300">
        <v>42590400</v>
      </c>
      <c r="P36" s="301">
        <v>8.4995159728944822E-2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44315</v>
      </c>
      <c r="E37" s="297">
        <v>766</v>
      </c>
      <c r="F37" s="297">
        <v>768.15</v>
      </c>
      <c r="G37" s="298">
        <v>761.3</v>
      </c>
      <c r="H37" s="298">
        <v>756.6</v>
      </c>
      <c r="I37" s="298">
        <v>749.75</v>
      </c>
      <c r="J37" s="298">
        <v>772.84999999999991</v>
      </c>
      <c r="K37" s="298">
        <v>779.7</v>
      </c>
      <c r="L37" s="298">
        <v>784.39999999999986</v>
      </c>
      <c r="M37" s="285">
        <v>775</v>
      </c>
      <c r="N37" s="285">
        <v>763.45</v>
      </c>
      <c r="O37" s="300">
        <v>3236200</v>
      </c>
      <c r="P37" s="301">
        <v>5.7892844300611292E-2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44315</v>
      </c>
      <c r="E38" s="297">
        <v>594.25</v>
      </c>
      <c r="F38" s="297">
        <v>596.38333333333333</v>
      </c>
      <c r="G38" s="298">
        <v>590.26666666666665</v>
      </c>
      <c r="H38" s="298">
        <v>586.2833333333333</v>
      </c>
      <c r="I38" s="298">
        <v>580.16666666666663</v>
      </c>
      <c r="J38" s="298">
        <v>600.36666666666667</v>
      </c>
      <c r="K38" s="298">
        <v>606.48333333333323</v>
      </c>
      <c r="L38" s="298">
        <v>610.4666666666667</v>
      </c>
      <c r="M38" s="285">
        <v>602.5</v>
      </c>
      <c r="N38" s="285">
        <v>592.4</v>
      </c>
      <c r="O38" s="300">
        <v>5313000</v>
      </c>
      <c r="P38" s="301">
        <v>4.2071197411003236E-2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44315</v>
      </c>
      <c r="E39" s="297">
        <v>524.6</v>
      </c>
      <c r="F39" s="297">
        <v>525.25</v>
      </c>
      <c r="G39" s="298">
        <v>519.65</v>
      </c>
      <c r="H39" s="298">
        <v>514.69999999999993</v>
      </c>
      <c r="I39" s="298">
        <v>509.09999999999991</v>
      </c>
      <c r="J39" s="298">
        <v>530.20000000000005</v>
      </c>
      <c r="K39" s="298">
        <v>535.79999999999995</v>
      </c>
      <c r="L39" s="298">
        <v>540.75000000000011</v>
      </c>
      <c r="M39" s="285">
        <v>530.85</v>
      </c>
      <c r="N39" s="285">
        <v>520.29999999999995</v>
      </c>
      <c r="O39" s="300">
        <v>98669406</v>
      </c>
      <c r="P39" s="301">
        <v>1.8962419237680161E-2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44315</v>
      </c>
      <c r="E40" s="297">
        <v>49.2</v>
      </c>
      <c r="F40" s="297">
        <v>49.166666666666664</v>
      </c>
      <c r="G40" s="298">
        <v>48.483333333333327</v>
      </c>
      <c r="H40" s="298">
        <v>47.766666666666666</v>
      </c>
      <c r="I40" s="298">
        <v>47.083333333333329</v>
      </c>
      <c r="J40" s="298">
        <v>49.883333333333326</v>
      </c>
      <c r="K40" s="298">
        <v>50.566666666666663</v>
      </c>
      <c r="L40" s="298">
        <v>51.283333333333324</v>
      </c>
      <c r="M40" s="285">
        <v>49.85</v>
      </c>
      <c r="N40" s="285">
        <v>48.45</v>
      </c>
      <c r="O40" s="300">
        <v>93660000</v>
      </c>
      <c r="P40" s="301">
        <v>2.4580748908798529E-2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44315</v>
      </c>
      <c r="E41" s="297">
        <v>411.8</v>
      </c>
      <c r="F41" s="297">
        <v>408.2166666666667</v>
      </c>
      <c r="G41" s="298">
        <v>403.43333333333339</v>
      </c>
      <c r="H41" s="298">
        <v>395.06666666666672</v>
      </c>
      <c r="I41" s="298">
        <v>390.28333333333342</v>
      </c>
      <c r="J41" s="298">
        <v>416.58333333333337</v>
      </c>
      <c r="K41" s="298">
        <v>421.36666666666667</v>
      </c>
      <c r="L41" s="298">
        <v>429.73333333333335</v>
      </c>
      <c r="M41" s="285">
        <v>413</v>
      </c>
      <c r="N41" s="285">
        <v>399.85</v>
      </c>
      <c r="O41" s="300">
        <v>14416400</v>
      </c>
      <c r="P41" s="301">
        <v>0.1363306744017404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44315</v>
      </c>
      <c r="E42" s="297">
        <v>14273.05</v>
      </c>
      <c r="F42" s="297">
        <v>14107.133333333331</v>
      </c>
      <c r="G42" s="298">
        <v>13799.466666666664</v>
      </c>
      <c r="H42" s="298">
        <v>13325.883333333331</v>
      </c>
      <c r="I42" s="298">
        <v>13018.216666666664</v>
      </c>
      <c r="J42" s="298">
        <v>14580.716666666664</v>
      </c>
      <c r="K42" s="298">
        <v>14888.383333333331</v>
      </c>
      <c r="L42" s="298">
        <v>15361.966666666664</v>
      </c>
      <c r="M42" s="285">
        <v>14414.8</v>
      </c>
      <c r="N42" s="285">
        <v>13633.55</v>
      </c>
      <c r="O42" s="300">
        <v>100950</v>
      </c>
      <c r="P42" s="301">
        <v>0.11794019933554817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44315</v>
      </c>
      <c r="E43" s="297">
        <v>432.55</v>
      </c>
      <c r="F43" s="297">
        <v>430.39999999999992</v>
      </c>
      <c r="G43" s="298">
        <v>426.04999999999984</v>
      </c>
      <c r="H43" s="298">
        <v>419.5499999999999</v>
      </c>
      <c r="I43" s="298">
        <v>415.19999999999982</v>
      </c>
      <c r="J43" s="298">
        <v>436.89999999999986</v>
      </c>
      <c r="K43" s="298">
        <v>441.24999999999989</v>
      </c>
      <c r="L43" s="298">
        <v>447.74999999999989</v>
      </c>
      <c r="M43" s="285">
        <v>434.75</v>
      </c>
      <c r="N43" s="285">
        <v>423.9</v>
      </c>
      <c r="O43" s="300">
        <v>46657800</v>
      </c>
      <c r="P43" s="301">
        <v>1.5474418240225652E-2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44315</v>
      </c>
      <c r="E44" s="297">
        <v>3597.45</v>
      </c>
      <c r="F44" s="297">
        <v>3574.9166666666665</v>
      </c>
      <c r="G44" s="298">
        <v>3541.8833333333332</v>
      </c>
      <c r="H44" s="298">
        <v>3486.3166666666666</v>
      </c>
      <c r="I44" s="298">
        <v>3453.2833333333333</v>
      </c>
      <c r="J44" s="298">
        <v>3630.4833333333331</v>
      </c>
      <c r="K44" s="298">
        <v>3663.5166666666669</v>
      </c>
      <c r="L44" s="298">
        <v>3719.083333333333</v>
      </c>
      <c r="M44" s="285">
        <v>3607.95</v>
      </c>
      <c r="N44" s="285">
        <v>3519.35</v>
      </c>
      <c r="O44" s="300">
        <v>1879200</v>
      </c>
      <c r="P44" s="301">
        <v>4.5510181373094469E-2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44315</v>
      </c>
      <c r="E45" s="297">
        <v>437.2</v>
      </c>
      <c r="F45" s="297">
        <v>433.36666666666662</v>
      </c>
      <c r="G45" s="298">
        <v>428.53333333333325</v>
      </c>
      <c r="H45" s="298">
        <v>419.86666666666662</v>
      </c>
      <c r="I45" s="298">
        <v>415.03333333333325</v>
      </c>
      <c r="J45" s="298">
        <v>442.03333333333325</v>
      </c>
      <c r="K45" s="298">
        <v>446.86666666666662</v>
      </c>
      <c r="L45" s="298">
        <v>455.53333333333325</v>
      </c>
      <c r="M45" s="285">
        <v>438.2</v>
      </c>
      <c r="N45" s="285">
        <v>424.7</v>
      </c>
      <c r="O45" s="300">
        <v>10564400</v>
      </c>
      <c r="P45" s="301">
        <v>4.3459365493263798E-2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44315</v>
      </c>
      <c r="E46" s="297">
        <v>148.19999999999999</v>
      </c>
      <c r="F46" s="297">
        <v>148.03333333333333</v>
      </c>
      <c r="G46" s="298">
        <v>145.76666666666665</v>
      </c>
      <c r="H46" s="298">
        <v>143.33333333333331</v>
      </c>
      <c r="I46" s="298">
        <v>141.06666666666663</v>
      </c>
      <c r="J46" s="298">
        <v>150.46666666666667</v>
      </c>
      <c r="K46" s="298">
        <v>152.73333333333338</v>
      </c>
      <c r="L46" s="298">
        <v>155.16666666666669</v>
      </c>
      <c r="M46" s="285">
        <v>150.30000000000001</v>
      </c>
      <c r="N46" s="285">
        <v>145.6</v>
      </c>
      <c r="O46" s="300">
        <v>55485000</v>
      </c>
      <c r="P46" s="301">
        <v>2.1981300974736422E-2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44315</v>
      </c>
      <c r="E47" s="297">
        <v>553.25</v>
      </c>
      <c r="F47" s="297">
        <v>554.45000000000005</v>
      </c>
      <c r="G47" s="298">
        <v>546.00000000000011</v>
      </c>
      <c r="H47" s="298">
        <v>538.75000000000011</v>
      </c>
      <c r="I47" s="298">
        <v>530.30000000000018</v>
      </c>
      <c r="J47" s="298">
        <v>561.70000000000005</v>
      </c>
      <c r="K47" s="298">
        <v>570.14999999999986</v>
      </c>
      <c r="L47" s="298">
        <v>577.4</v>
      </c>
      <c r="M47" s="285">
        <v>562.9</v>
      </c>
      <c r="N47" s="285">
        <v>547.20000000000005</v>
      </c>
      <c r="O47" s="300">
        <v>4910000</v>
      </c>
      <c r="P47" s="301">
        <v>4.1357370095440084E-2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44315</v>
      </c>
      <c r="E48" s="297">
        <v>817.45</v>
      </c>
      <c r="F48" s="297">
        <v>811.6</v>
      </c>
      <c r="G48" s="298">
        <v>801.2</v>
      </c>
      <c r="H48" s="298">
        <v>784.95</v>
      </c>
      <c r="I48" s="298">
        <v>774.55000000000007</v>
      </c>
      <c r="J48" s="298">
        <v>827.85</v>
      </c>
      <c r="K48" s="298">
        <v>838.24999999999989</v>
      </c>
      <c r="L48" s="298">
        <v>854.5</v>
      </c>
      <c r="M48" s="285">
        <v>822</v>
      </c>
      <c r="N48" s="285">
        <v>795.35</v>
      </c>
      <c r="O48" s="300">
        <v>11498500</v>
      </c>
      <c r="P48" s="301">
        <v>8.4078931241573729E-2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44315</v>
      </c>
      <c r="E49" s="297">
        <v>133.35</v>
      </c>
      <c r="F49" s="297">
        <v>132.78333333333333</v>
      </c>
      <c r="G49" s="298">
        <v>131.01666666666665</v>
      </c>
      <c r="H49" s="298">
        <v>128.68333333333331</v>
      </c>
      <c r="I49" s="298">
        <v>126.91666666666663</v>
      </c>
      <c r="J49" s="298">
        <v>135.11666666666667</v>
      </c>
      <c r="K49" s="298">
        <v>136.88333333333338</v>
      </c>
      <c r="L49" s="298">
        <v>139.2166666666667</v>
      </c>
      <c r="M49" s="285">
        <v>134.55000000000001</v>
      </c>
      <c r="N49" s="285">
        <v>130.44999999999999</v>
      </c>
      <c r="O49" s="300">
        <v>44343600</v>
      </c>
      <c r="P49" s="301">
        <v>6.9597811771856949E-2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44315</v>
      </c>
      <c r="E50" s="297">
        <v>2976.5</v>
      </c>
      <c r="F50" s="297">
        <v>2923.85</v>
      </c>
      <c r="G50" s="298">
        <v>2847.7</v>
      </c>
      <c r="H50" s="298">
        <v>2718.9</v>
      </c>
      <c r="I50" s="298">
        <v>2642.75</v>
      </c>
      <c r="J50" s="298">
        <v>3052.6499999999996</v>
      </c>
      <c r="K50" s="298">
        <v>3128.8</v>
      </c>
      <c r="L50" s="298">
        <v>3257.5999999999995</v>
      </c>
      <c r="M50" s="285">
        <v>3000</v>
      </c>
      <c r="N50" s="285">
        <v>2795.05</v>
      </c>
      <c r="O50" s="300">
        <v>582375</v>
      </c>
      <c r="P50" s="301">
        <v>0.20762052877138415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44315</v>
      </c>
      <c r="E51" s="297">
        <v>1565.3</v>
      </c>
      <c r="F51" s="297">
        <v>1556.7</v>
      </c>
      <c r="G51" s="298">
        <v>1543.6000000000001</v>
      </c>
      <c r="H51" s="298">
        <v>1521.9</v>
      </c>
      <c r="I51" s="298">
        <v>1508.8000000000002</v>
      </c>
      <c r="J51" s="298">
        <v>1578.4</v>
      </c>
      <c r="K51" s="298">
        <v>1591.5</v>
      </c>
      <c r="L51" s="298">
        <v>1613.2</v>
      </c>
      <c r="M51" s="285">
        <v>1569.8</v>
      </c>
      <c r="N51" s="285">
        <v>1535</v>
      </c>
      <c r="O51" s="300">
        <v>3543400</v>
      </c>
      <c r="P51" s="301">
        <v>2.2006864526549565E-2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44315</v>
      </c>
      <c r="E52" s="297">
        <v>601.54999999999995</v>
      </c>
      <c r="F52" s="297">
        <v>601.2833333333333</v>
      </c>
      <c r="G52" s="298">
        <v>590.16666666666663</v>
      </c>
      <c r="H52" s="298">
        <v>578.7833333333333</v>
      </c>
      <c r="I52" s="298">
        <v>567.66666666666663</v>
      </c>
      <c r="J52" s="298">
        <v>612.66666666666663</v>
      </c>
      <c r="K52" s="298">
        <v>623.78333333333342</v>
      </c>
      <c r="L52" s="298">
        <v>635.16666666666663</v>
      </c>
      <c r="M52" s="285">
        <v>612.4</v>
      </c>
      <c r="N52" s="285">
        <v>589.9</v>
      </c>
      <c r="O52" s="300">
        <v>6172287</v>
      </c>
      <c r="P52" s="301">
        <v>6.0703733548213804E-2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44315</v>
      </c>
      <c r="E53" s="297">
        <v>155.5</v>
      </c>
      <c r="F53" s="297">
        <v>156.41666666666666</v>
      </c>
      <c r="G53" s="298">
        <v>150.33333333333331</v>
      </c>
      <c r="H53" s="298">
        <v>145.16666666666666</v>
      </c>
      <c r="I53" s="298">
        <v>139.08333333333331</v>
      </c>
      <c r="J53" s="298">
        <v>161.58333333333331</v>
      </c>
      <c r="K53" s="298">
        <v>167.66666666666663</v>
      </c>
      <c r="L53" s="298">
        <v>172.83333333333331</v>
      </c>
      <c r="M53" s="285">
        <v>162.5</v>
      </c>
      <c r="N53" s="285">
        <v>151.25</v>
      </c>
      <c r="O53" s="300">
        <v>8494000</v>
      </c>
      <c r="P53" s="301">
        <v>0.1949411251635412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44315</v>
      </c>
      <c r="E54" s="297">
        <v>887.85</v>
      </c>
      <c r="F54" s="297">
        <v>879.75</v>
      </c>
      <c r="G54" s="298">
        <v>867.5</v>
      </c>
      <c r="H54" s="298">
        <v>847.15</v>
      </c>
      <c r="I54" s="298">
        <v>834.9</v>
      </c>
      <c r="J54" s="298">
        <v>900.1</v>
      </c>
      <c r="K54" s="298">
        <v>912.35</v>
      </c>
      <c r="L54" s="298">
        <v>932.7</v>
      </c>
      <c r="M54" s="285">
        <v>892</v>
      </c>
      <c r="N54" s="285">
        <v>859.4</v>
      </c>
      <c r="O54" s="300">
        <v>1748400</v>
      </c>
      <c r="P54" s="301">
        <v>8.3271375464684008E-2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44315</v>
      </c>
      <c r="E55" s="297">
        <v>542.25</v>
      </c>
      <c r="F55" s="297">
        <v>540.11666666666667</v>
      </c>
      <c r="G55" s="298">
        <v>536.23333333333335</v>
      </c>
      <c r="H55" s="298">
        <v>530.2166666666667</v>
      </c>
      <c r="I55" s="298">
        <v>526.33333333333337</v>
      </c>
      <c r="J55" s="298">
        <v>546.13333333333333</v>
      </c>
      <c r="K55" s="298">
        <v>550.01666666666677</v>
      </c>
      <c r="L55" s="298">
        <v>556.0333333333333</v>
      </c>
      <c r="M55" s="285">
        <v>544</v>
      </c>
      <c r="N55" s="285">
        <v>534.1</v>
      </c>
      <c r="O55" s="300">
        <v>8560000</v>
      </c>
      <c r="P55" s="301">
        <v>4.4220799024092712E-2</v>
      </c>
    </row>
    <row r="56" spans="1:16" ht="15">
      <c r="A56" s="263">
        <v>46</v>
      </c>
      <c r="B56" s="362" t="s">
        <v>852</v>
      </c>
      <c r="C56" s="468" t="s">
        <v>342</v>
      </c>
      <c r="D56" s="469">
        <v>44315</v>
      </c>
      <c r="E56" s="297">
        <v>1637.05</v>
      </c>
      <c r="F56" s="297">
        <v>1612.8</v>
      </c>
      <c r="G56" s="298">
        <v>1576.8</v>
      </c>
      <c r="H56" s="298">
        <v>1516.55</v>
      </c>
      <c r="I56" s="298">
        <v>1480.55</v>
      </c>
      <c r="J56" s="298">
        <v>1673.05</v>
      </c>
      <c r="K56" s="298">
        <v>1709.05</v>
      </c>
      <c r="L56" s="298">
        <v>1769.3</v>
      </c>
      <c r="M56" s="285">
        <v>1648.8</v>
      </c>
      <c r="N56" s="285">
        <v>1552.55</v>
      </c>
      <c r="O56" s="300">
        <v>896000</v>
      </c>
      <c r="P56" s="301">
        <v>0.36066818526955202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44315</v>
      </c>
      <c r="E57" s="297">
        <v>3610.35</v>
      </c>
      <c r="F57" s="297">
        <v>3574.5500000000006</v>
      </c>
      <c r="G57" s="298">
        <v>3522.1000000000013</v>
      </c>
      <c r="H57" s="298">
        <v>3433.8500000000008</v>
      </c>
      <c r="I57" s="298">
        <v>3381.4000000000015</v>
      </c>
      <c r="J57" s="298">
        <v>3662.8000000000011</v>
      </c>
      <c r="K57" s="298">
        <v>3715.2500000000009</v>
      </c>
      <c r="L57" s="298">
        <v>3803.5000000000009</v>
      </c>
      <c r="M57" s="285">
        <v>3627</v>
      </c>
      <c r="N57" s="285">
        <v>3486.3</v>
      </c>
      <c r="O57" s="300">
        <v>2581800</v>
      </c>
      <c r="P57" s="301">
        <v>3.4540791793556659E-2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44315</v>
      </c>
      <c r="E58" s="297">
        <v>281.35000000000002</v>
      </c>
      <c r="F58" s="297">
        <v>281.4666666666667</v>
      </c>
      <c r="G58" s="298">
        <v>276.43333333333339</v>
      </c>
      <c r="H58" s="298">
        <v>271.51666666666671</v>
      </c>
      <c r="I58" s="298">
        <v>266.48333333333341</v>
      </c>
      <c r="J58" s="298">
        <v>286.38333333333338</v>
      </c>
      <c r="K58" s="298">
        <v>291.41666666666669</v>
      </c>
      <c r="L58" s="298">
        <v>296.33333333333337</v>
      </c>
      <c r="M58" s="285">
        <v>286.5</v>
      </c>
      <c r="N58" s="285">
        <v>276.55</v>
      </c>
      <c r="O58" s="300">
        <v>25588200</v>
      </c>
      <c r="P58" s="301">
        <v>6.2774122807017538E-2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44315</v>
      </c>
      <c r="E59" s="297">
        <v>4539.45</v>
      </c>
      <c r="F59" s="297">
        <v>4513.0166666666664</v>
      </c>
      <c r="G59" s="298">
        <v>4477.7333333333327</v>
      </c>
      <c r="H59" s="298">
        <v>4416.0166666666664</v>
      </c>
      <c r="I59" s="298">
        <v>4380.7333333333327</v>
      </c>
      <c r="J59" s="298">
        <v>4574.7333333333327</v>
      </c>
      <c r="K59" s="298">
        <v>4610.0166666666655</v>
      </c>
      <c r="L59" s="298">
        <v>4671.7333333333327</v>
      </c>
      <c r="M59" s="285">
        <v>4548.3</v>
      </c>
      <c r="N59" s="285">
        <v>4451.3</v>
      </c>
      <c r="O59" s="300">
        <v>3271000</v>
      </c>
      <c r="P59" s="301">
        <v>4.9541073005875801E-3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44315</v>
      </c>
      <c r="E60" s="297">
        <v>2655.7</v>
      </c>
      <c r="F60" s="297">
        <v>2632.9</v>
      </c>
      <c r="G60" s="298">
        <v>2596.8000000000002</v>
      </c>
      <c r="H60" s="298">
        <v>2537.9</v>
      </c>
      <c r="I60" s="298">
        <v>2501.8000000000002</v>
      </c>
      <c r="J60" s="298">
        <v>2691.8</v>
      </c>
      <c r="K60" s="298">
        <v>2727.8999999999996</v>
      </c>
      <c r="L60" s="298">
        <v>2786.8</v>
      </c>
      <c r="M60" s="285">
        <v>2669</v>
      </c>
      <c r="N60" s="285">
        <v>2574</v>
      </c>
      <c r="O60" s="300">
        <v>2390850</v>
      </c>
      <c r="P60" s="301">
        <v>6.9348778960551027E-2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44315</v>
      </c>
      <c r="E61" s="297">
        <v>1282</v>
      </c>
      <c r="F61" s="297">
        <v>1282.9666666666667</v>
      </c>
      <c r="G61" s="298">
        <v>1268.0333333333333</v>
      </c>
      <c r="H61" s="298">
        <v>1254.0666666666666</v>
      </c>
      <c r="I61" s="298">
        <v>1239.1333333333332</v>
      </c>
      <c r="J61" s="298">
        <v>1296.9333333333334</v>
      </c>
      <c r="K61" s="298">
        <v>1311.8666666666668</v>
      </c>
      <c r="L61" s="298">
        <v>1325.8333333333335</v>
      </c>
      <c r="M61" s="285">
        <v>1297.9000000000001</v>
      </c>
      <c r="N61" s="285">
        <v>1269</v>
      </c>
      <c r="O61" s="300">
        <v>1848550</v>
      </c>
      <c r="P61" s="301">
        <v>3.3835742848354354E-2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44315</v>
      </c>
      <c r="E62" s="297">
        <v>186.8</v>
      </c>
      <c r="F62" s="297">
        <v>185.81666666666669</v>
      </c>
      <c r="G62" s="298">
        <v>184.48333333333338</v>
      </c>
      <c r="H62" s="298">
        <v>182.16666666666669</v>
      </c>
      <c r="I62" s="298">
        <v>180.83333333333337</v>
      </c>
      <c r="J62" s="298">
        <v>188.13333333333338</v>
      </c>
      <c r="K62" s="298">
        <v>189.4666666666667</v>
      </c>
      <c r="L62" s="298">
        <v>191.78333333333339</v>
      </c>
      <c r="M62" s="285">
        <v>187.15</v>
      </c>
      <c r="N62" s="285">
        <v>183.5</v>
      </c>
      <c r="O62" s="300">
        <v>13330800</v>
      </c>
      <c r="P62" s="301">
        <v>3.4935718278367806E-2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44315</v>
      </c>
      <c r="E63" s="297">
        <v>76.5</v>
      </c>
      <c r="F63" s="297">
        <v>77.11666666666666</v>
      </c>
      <c r="G63" s="298">
        <v>75.533333333333317</v>
      </c>
      <c r="H63" s="298">
        <v>74.566666666666663</v>
      </c>
      <c r="I63" s="298">
        <v>72.98333333333332</v>
      </c>
      <c r="J63" s="298">
        <v>78.083333333333314</v>
      </c>
      <c r="K63" s="298">
        <v>79.666666666666657</v>
      </c>
      <c r="L63" s="298">
        <v>80.633333333333312</v>
      </c>
      <c r="M63" s="285">
        <v>78.7</v>
      </c>
      <c r="N63" s="285">
        <v>76.150000000000006</v>
      </c>
      <c r="O63" s="300">
        <v>68920000</v>
      </c>
      <c r="P63" s="301">
        <v>4.3926083005149955E-2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44315</v>
      </c>
      <c r="E64" s="297">
        <v>133.44999999999999</v>
      </c>
      <c r="F64" s="297">
        <v>134.41666666666666</v>
      </c>
      <c r="G64" s="298">
        <v>131.0333333333333</v>
      </c>
      <c r="H64" s="298">
        <v>128.61666666666665</v>
      </c>
      <c r="I64" s="298">
        <v>125.23333333333329</v>
      </c>
      <c r="J64" s="298">
        <v>136.83333333333331</v>
      </c>
      <c r="K64" s="298">
        <v>140.2166666666667</v>
      </c>
      <c r="L64" s="298">
        <v>142.63333333333333</v>
      </c>
      <c r="M64" s="285">
        <v>137.80000000000001</v>
      </c>
      <c r="N64" s="285">
        <v>132</v>
      </c>
      <c r="O64" s="300">
        <v>48190000</v>
      </c>
      <c r="P64" s="301">
        <v>0.91468734852157052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44315</v>
      </c>
      <c r="E65" s="297">
        <v>465.4</v>
      </c>
      <c r="F65" s="297">
        <v>462.0333333333333</v>
      </c>
      <c r="G65" s="298">
        <v>457.56666666666661</v>
      </c>
      <c r="H65" s="298">
        <v>449.73333333333329</v>
      </c>
      <c r="I65" s="298">
        <v>445.26666666666659</v>
      </c>
      <c r="J65" s="298">
        <v>469.86666666666662</v>
      </c>
      <c r="K65" s="298">
        <v>474.33333333333331</v>
      </c>
      <c r="L65" s="298">
        <v>482.16666666666663</v>
      </c>
      <c r="M65" s="285">
        <v>466.5</v>
      </c>
      <c r="N65" s="285">
        <v>454.2</v>
      </c>
      <c r="O65" s="300">
        <v>5891450</v>
      </c>
      <c r="P65" s="301">
        <v>4.9580004097521002E-2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44315</v>
      </c>
      <c r="E66" s="297">
        <v>24.5</v>
      </c>
      <c r="F66" s="297">
        <v>24.650000000000002</v>
      </c>
      <c r="G66" s="298">
        <v>24.200000000000003</v>
      </c>
      <c r="H66" s="298">
        <v>23.900000000000002</v>
      </c>
      <c r="I66" s="298">
        <v>23.450000000000003</v>
      </c>
      <c r="J66" s="298">
        <v>24.950000000000003</v>
      </c>
      <c r="K66" s="298">
        <v>25.4</v>
      </c>
      <c r="L66" s="298">
        <v>25.700000000000003</v>
      </c>
      <c r="M66" s="285">
        <v>25.1</v>
      </c>
      <c r="N66" s="285">
        <v>24.35</v>
      </c>
      <c r="O66" s="300">
        <v>154935000</v>
      </c>
      <c r="P66" s="301">
        <v>3.3313325330132051E-2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44315</v>
      </c>
      <c r="E67" s="425">
        <v>730.5</v>
      </c>
      <c r="F67" s="425">
        <v>727.2833333333333</v>
      </c>
      <c r="G67" s="426">
        <v>720.21666666666658</v>
      </c>
      <c r="H67" s="426">
        <v>709.93333333333328</v>
      </c>
      <c r="I67" s="426">
        <v>702.86666666666656</v>
      </c>
      <c r="J67" s="426">
        <v>737.56666666666661</v>
      </c>
      <c r="K67" s="426">
        <v>744.63333333333321</v>
      </c>
      <c r="L67" s="426">
        <v>754.91666666666663</v>
      </c>
      <c r="M67" s="427">
        <v>734.35</v>
      </c>
      <c r="N67" s="427">
        <v>717</v>
      </c>
      <c r="O67" s="428">
        <v>5516000</v>
      </c>
      <c r="P67" s="429">
        <v>3.2185628742514967E-2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44315</v>
      </c>
      <c r="E68" s="297">
        <v>1350.55</v>
      </c>
      <c r="F68" s="297">
        <v>1360</v>
      </c>
      <c r="G68" s="298">
        <v>1331</v>
      </c>
      <c r="H68" s="298">
        <v>1311.45</v>
      </c>
      <c r="I68" s="298">
        <v>1282.45</v>
      </c>
      <c r="J68" s="298">
        <v>1379.55</v>
      </c>
      <c r="K68" s="298">
        <v>1408.55</v>
      </c>
      <c r="L68" s="298">
        <v>1428.1</v>
      </c>
      <c r="M68" s="285">
        <v>1389</v>
      </c>
      <c r="N68" s="285">
        <v>1340.45</v>
      </c>
      <c r="O68" s="300">
        <v>1807650</v>
      </c>
      <c r="P68" s="301">
        <v>0.13602941176470587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44315</v>
      </c>
      <c r="E69" s="297">
        <v>311.60000000000002</v>
      </c>
      <c r="F69" s="297">
        <v>310.11666666666667</v>
      </c>
      <c r="G69" s="298">
        <v>307.23333333333335</v>
      </c>
      <c r="H69" s="298">
        <v>302.86666666666667</v>
      </c>
      <c r="I69" s="298">
        <v>299.98333333333335</v>
      </c>
      <c r="J69" s="298">
        <v>314.48333333333335</v>
      </c>
      <c r="K69" s="298">
        <v>317.36666666666667</v>
      </c>
      <c r="L69" s="298">
        <v>321.73333333333335</v>
      </c>
      <c r="M69" s="285">
        <v>313</v>
      </c>
      <c r="N69" s="285">
        <v>305.75</v>
      </c>
      <c r="O69" s="300">
        <v>6161250</v>
      </c>
      <c r="P69" s="301">
        <v>8.8146728716123737E-2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44315</v>
      </c>
      <c r="E70" s="297">
        <v>1428.6</v>
      </c>
      <c r="F70" s="297">
        <v>1426.3666666666668</v>
      </c>
      <c r="G70" s="298">
        <v>1404.7333333333336</v>
      </c>
      <c r="H70" s="298">
        <v>1380.8666666666668</v>
      </c>
      <c r="I70" s="298">
        <v>1359.2333333333336</v>
      </c>
      <c r="J70" s="298">
        <v>1450.2333333333336</v>
      </c>
      <c r="K70" s="298">
        <v>1471.8666666666668</v>
      </c>
      <c r="L70" s="298">
        <v>1495.7333333333336</v>
      </c>
      <c r="M70" s="285">
        <v>1448</v>
      </c>
      <c r="N70" s="285">
        <v>1402.5</v>
      </c>
      <c r="O70" s="300">
        <v>16145250</v>
      </c>
      <c r="P70" s="301">
        <v>5.8219178082191778E-2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44315</v>
      </c>
      <c r="E71" s="297">
        <v>539.45000000000005</v>
      </c>
      <c r="F71" s="297">
        <v>533.23333333333335</v>
      </c>
      <c r="G71" s="298">
        <v>523.9666666666667</v>
      </c>
      <c r="H71" s="298">
        <v>508.48333333333335</v>
      </c>
      <c r="I71" s="298">
        <v>499.2166666666667</v>
      </c>
      <c r="J71" s="298">
        <v>548.7166666666667</v>
      </c>
      <c r="K71" s="298">
        <v>557.98333333333335</v>
      </c>
      <c r="L71" s="298">
        <v>573.4666666666667</v>
      </c>
      <c r="M71" s="285">
        <v>542.5</v>
      </c>
      <c r="N71" s="285">
        <v>517.75</v>
      </c>
      <c r="O71" s="300">
        <v>1100000</v>
      </c>
      <c r="P71" s="301">
        <v>2.3255813953488372E-2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44315</v>
      </c>
      <c r="E72" s="297">
        <v>1059.2</v>
      </c>
      <c r="F72" s="297">
        <v>1065.0000000000002</v>
      </c>
      <c r="G72" s="298">
        <v>1048.1000000000004</v>
      </c>
      <c r="H72" s="298">
        <v>1037.0000000000002</v>
      </c>
      <c r="I72" s="298">
        <v>1020.1000000000004</v>
      </c>
      <c r="J72" s="298">
        <v>1076.1000000000004</v>
      </c>
      <c r="K72" s="298">
        <v>1093.0000000000005</v>
      </c>
      <c r="L72" s="298">
        <v>1104.1000000000004</v>
      </c>
      <c r="M72" s="285">
        <v>1081.9000000000001</v>
      </c>
      <c r="N72" s="285">
        <v>1053.9000000000001</v>
      </c>
      <c r="O72" s="300">
        <v>4965000</v>
      </c>
      <c r="P72" s="301">
        <v>3.2224532224532226E-2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44315</v>
      </c>
      <c r="E73" s="297">
        <v>1002.4</v>
      </c>
      <c r="F73" s="297">
        <v>992.7166666666667</v>
      </c>
      <c r="G73" s="298">
        <v>978.83333333333337</v>
      </c>
      <c r="H73" s="298">
        <v>955.26666666666665</v>
      </c>
      <c r="I73" s="298">
        <v>941.38333333333333</v>
      </c>
      <c r="J73" s="298">
        <v>1016.2833333333334</v>
      </c>
      <c r="K73" s="298">
        <v>1030.1666666666665</v>
      </c>
      <c r="L73" s="298">
        <v>1053.7333333333336</v>
      </c>
      <c r="M73" s="285">
        <v>1006.6</v>
      </c>
      <c r="N73" s="285">
        <v>969.15</v>
      </c>
      <c r="O73" s="300">
        <v>17415300</v>
      </c>
      <c r="P73" s="301">
        <v>4.0439946470391439E-2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44315</v>
      </c>
      <c r="E74" s="297">
        <v>2616.3000000000002</v>
      </c>
      <c r="F74" s="297">
        <v>2603.2666666666669</v>
      </c>
      <c r="G74" s="298">
        <v>2578.0333333333338</v>
      </c>
      <c r="H74" s="298">
        <v>2539.7666666666669</v>
      </c>
      <c r="I74" s="298">
        <v>2514.5333333333338</v>
      </c>
      <c r="J74" s="298">
        <v>2641.5333333333338</v>
      </c>
      <c r="K74" s="298">
        <v>2666.7666666666664</v>
      </c>
      <c r="L74" s="298">
        <v>2705.0333333333338</v>
      </c>
      <c r="M74" s="285">
        <v>2628.5</v>
      </c>
      <c r="N74" s="285">
        <v>2565</v>
      </c>
      <c r="O74" s="300">
        <v>15018600</v>
      </c>
      <c r="P74" s="301">
        <v>5.6717678100263853E-2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44315</v>
      </c>
      <c r="E75" s="297">
        <v>2920.05</v>
      </c>
      <c r="F75" s="297">
        <v>2913.25</v>
      </c>
      <c r="G75" s="298">
        <v>2895.8</v>
      </c>
      <c r="H75" s="298">
        <v>2871.55</v>
      </c>
      <c r="I75" s="298">
        <v>2854.1000000000004</v>
      </c>
      <c r="J75" s="298">
        <v>2937.5</v>
      </c>
      <c r="K75" s="298">
        <v>2954.95</v>
      </c>
      <c r="L75" s="298">
        <v>2979.2</v>
      </c>
      <c r="M75" s="285">
        <v>2930.7</v>
      </c>
      <c r="N75" s="285">
        <v>2889</v>
      </c>
      <c r="O75" s="300">
        <v>508000</v>
      </c>
      <c r="P75" s="301">
        <v>6.4543168482816424E-2</v>
      </c>
    </row>
    <row r="76" spans="1:16" ht="15">
      <c r="A76" s="263">
        <v>66</v>
      </c>
      <c r="B76" s="362" t="s">
        <v>53</v>
      </c>
      <c r="C76" t="s">
        <v>109</v>
      </c>
      <c r="D76" s="469">
        <v>44315</v>
      </c>
      <c r="E76" s="425">
        <v>1549.95</v>
      </c>
      <c r="F76" s="425">
        <v>1538.8999999999999</v>
      </c>
      <c r="G76" s="426">
        <v>1520.9999999999998</v>
      </c>
      <c r="H76" s="426">
        <v>1492.05</v>
      </c>
      <c r="I76" s="426">
        <v>1474.1499999999999</v>
      </c>
      <c r="J76" s="426">
        <v>1567.8499999999997</v>
      </c>
      <c r="K76" s="426">
        <v>1585.7499999999998</v>
      </c>
      <c r="L76" s="426">
        <v>1614.6999999999996</v>
      </c>
      <c r="M76" s="427">
        <v>1556.8</v>
      </c>
      <c r="N76" s="427">
        <v>1509.95</v>
      </c>
      <c r="O76" s="428">
        <v>25715250</v>
      </c>
      <c r="P76" s="429">
        <v>0.13241135438868437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44315</v>
      </c>
      <c r="E77" s="297">
        <v>689.95</v>
      </c>
      <c r="F77" s="297">
        <v>687.51666666666677</v>
      </c>
      <c r="G77" s="298">
        <v>682.03333333333353</v>
      </c>
      <c r="H77" s="298">
        <v>674.11666666666679</v>
      </c>
      <c r="I77" s="298">
        <v>668.63333333333355</v>
      </c>
      <c r="J77" s="298">
        <v>695.43333333333351</v>
      </c>
      <c r="K77" s="298">
        <v>700.91666666666686</v>
      </c>
      <c r="L77" s="298">
        <v>708.83333333333348</v>
      </c>
      <c r="M77" s="285">
        <v>693</v>
      </c>
      <c r="N77" s="285">
        <v>679.6</v>
      </c>
      <c r="O77" s="300">
        <v>8646000</v>
      </c>
      <c r="P77" s="301">
        <v>7.8189300411522639E-2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44315</v>
      </c>
      <c r="E78" s="297">
        <v>2957.5</v>
      </c>
      <c r="F78" s="297">
        <v>2953.6</v>
      </c>
      <c r="G78" s="298">
        <v>2923.45</v>
      </c>
      <c r="H78" s="298">
        <v>2889.4</v>
      </c>
      <c r="I78" s="298">
        <v>2859.25</v>
      </c>
      <c r="J78" s="298">
        <v>2987.6499999999996</v>
      </c>
      <c r="K78" s="298">
        <v>3017.8</v>
      </c>
      <c r="L78" s="298">
        <v>3051.8499999999995</v>
      </c>
      <c r="M78" s="285">
        <v>2983.75</v>
      </c>
      <c r="N78" s="285">
        <v>2919.55</v>
      </c>
      <c r="O78" s="300">
        <v>3957000</v>
      </c>
      <c r="P78" s="301">
        <v>8.6311974962938562E-2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44315</v>
      </c>
      <c r="E79" s="297">
        <v>328.7</v>
      </c>
      <c r="F79" s="297">
        <v>330.38333333333333</v>
      </c>
      <c r="G79" s="298">
        <v>325.91666666666663</v>
      </c>
      <c r="H79" s="298">
        <v>323.13333333333333</v>
      </c>
      <c r="I79" s="298">
        <v>318.66666666666663</v>
      </c>
      <c r="J79" s="298">
        <v>333.16666666666663</v>
      </c>
      <c r="K79" s="298">
        <v>337.63333333333333</v>
      </c>
      <c r="L79" s="298">
        <v>340.41666666666663</v>
      </c>
      <c r="M79" s="285">
        <v>334.85</v>
      </c>
      <c r="N79" s="285">
        <v>327.60000000000002</v>
      </c>
      <c r="O79" s="300">
        <v>29966700</v>
      </c>
      <c r="P79" s="301">
        <v>5.7350933090578059E-2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44315</v>
      </c>
      <c r="E80" s="297">
        <v>231.8</v>
      </c>
      <c r="F80" s="297">
        <v>231.73333333333335</v>
      </c>
      <c r="G80" s="298">
        <v>230.4666666666667</v>
      </c>
      <c r="H80" s="298">
        <v>229.13333333333335</v>
      </c>
      <c r="I80" s="298">
        <v>227.8666666666667</v>
      </c>
      <c r="J80" s="298">
        <v>233.06666666666669</v>
      </c>
      <c r="K80" s="298">
        <v>234.33333333333334</v>
      </c>
      <c r="L80" s="298">
        <v>235.66666666666669</v>
      </c>
      <c r="M80" s="285">
        <v>233</v>
      </c>
      <c r="N80" s="285">
        <v>230.4</v>
      </c>
      <c r="O80" s="300">
        <v>27440100</v>
      </c>
      <c r="P80" s="301">
        <v>2.490923759580476E-2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44315</v>
      </c>
      <c r="E81" s="297">
        <v>2408.4499999999998</v>
      </c>
      <c r="F81" s="297">
        <v>2387.9833333333331</v>
      </c>
      <c r="G81" s="298">
        <v>2360.1166666666663</v>
      </c>
      <c r="H81" s="298">
        <v>2311.7833333333333</v>
      </c>
      <c r="I81" s="298">
        <v>2283.9166666666665</v>
      </c>
      <c r="J81" s="298">
        <v>2436.3166666666662</v>
      </c>
      <c r="K81" s="298">
        <v>2464.1833333333329</v>
      </c>
      <c r="L81" s="298">
        <v>2512.516666666666</v>
      </c>
      <c r="M81" s="285">
        <v>2415.85</v>
      </c>
      <c r="N81" s="285">
        <v>2339.65</v>
      </c>
      <c r="O81" s="300">
        <v>6042600</v>
      </c>
      <c r="P81" s="301">
        <v>0.12613217041261321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44315</v>
      </c>
      <c r="E82" s="297">
        <v>197.05</v>
      </c>
      <c r="F82" s="297">
        <v>197.7166666666667</v>
      </c>
      <c r="G82" s="298">
        <v>193.38333333333338</v>
      </c>
      <c r="H82" s="298">
        <v>189.7166666666667</v>
      </c>
      <c r="I82" s="298">
        <v>185.38333333333338</v>
      </c>
      <c r="J82" s="298">
        <v>201.38333333333338</v>
      </c>
      <c r="K82" s="298">
        <v>205.7166666666667</v>
      </c>
      <c r="L82" s="298">
        <v>209.38333333333338</v>
      </c>
      <c r="M82" s="285">
        <v>202.05</v>
      </c>
      <c r="N82" s="285">
        <v>194.05</v>
      </c>
      <c r="O82" s="300">
        <v>30166100</v>
      </c>
      <c r="P82" s="301">
        <v>3.8167938931297708E-3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44315</v>
      </c>
      <c r="E83" s="297">
        <v>593.9</v>
      </c>
      <c r="F83" s="297">
        <v>591.38333333333333</v>
      </c>
      <c r="G83" s="298">
        <v>587.31666666666661</v>
      </c>
      <c r="H83" s="298">
        <v>580.73333333333323</v>
      </c>
      <c r="I83" s="298">
        <v>576.66666666666652</v>
      </c>
      <c r="J83" s="298">
        <v>597.9666666666667</v>
      </c>
      <c r="K83" s="298">
        <v>602.03333333333353</v>
      </c>
      <c r="L83" s="298">
        <v>608.61666666666679</v>
      </c>
      <c r="M83" s="285">
        <v>595.45000000000005</v>
      </c>
      <c r="N83" s="285">
        <v>584.79999999999995</v>
      </c>
      <c r="O83" s="300">
        <v>93935875</v>
      </c>
      <c r="P83" s="301">
        <v>3.7574229606791916E-2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44315</v>
      </c>
      <c r="E84" s="297">
        <v>1438.95</v>
      </c>
      <c r="F84" s="297">
        <v>1430.6499999999999</v>
      </c>
      <c r="G84" s="298">
        <v>1415.2999999999997</v>
      </c>
      <c r="H84" s="298">
        <v>1391.6499999999999</v>
      </c>
      <c r="I84" s="298">
        <v>1376.2999999999997</v>
      </c>
      <c r="J84" s="298">
        <v>1454.2999999999997</v>
      </c>
      <c r="K84" s="298">
        <v>1469.6499999999996</v>
      </c>
      <c r="L84" s="298">
        <v>1493.2999999999997</v>
      </c>
      <c r="M84" s="285">
        <v>1446</v>
      </c>
      <c r="N84" s="285">
        <v>1407</v>
      </c>
      <c r="O84" s="300">
        <v>1018725</v>
      </c>
      <c r="P84" s="301">
        <v>3.2744506678155968E-2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44315</v>
      </c>
      <c r="E85" s="297">
        <v>434.6</v>
      </c>
      <c r="F85" s="297">
        <v>435.83333333333331</v>
      </c>
      <c r="G85" s="298">
        <v>430.76666666666665</v>
      </c>
      <c r="H85" s="298">
        <v>426.93333333333334</v>
      </c>
      <c r="I85" s="298">
        <v>421.86666666666667</v>
      </c>
      <c r="J85" s="298">
        <v>439.66666666666663</v>
      </c>
      <c r="K85" s="298">
        <v>444.73333333333335</v>
      </c>
      <c r="L85" s="298">
        <v>448.56666666666661</v>
      </c>
      <c r="M85" s="285">
        <v>440.9</v>
      </c>
      <c r="N85" s="285">
        <v>432</v>
      </c>
      <c r="O85" s="300">
        <v>7746000</v>
      </c>
      <c r="P85" s="301">
        <v>5.624872161996318E-2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44315</v>
      </c>
      <c r="E86" s="297">
        <v>9.3000000000000007</v>
      </c>
      <c r="F86" s="297">
        <v>9.3333333333333339</v>
      </c>
      <c r="G86" s="298">
        <v>9.0666666666666682</v>
      </c>
      <c r="H86" s="298">
        <v>8.8333333333333339</v>
      </c>
      <c r="I86" s="298">
        <v>8.5666666666666682</v>
      </c>
      <c r="J86" s="298">
        <v>9.5666666666666682</v>
      </c>
      <c r="K86" s="298">
        <v>9.8333333333333339</v>
      </c>
      <c r="L86" s="298">
        <v>10.066666666666668</v>
      </c>
      <c r="M86" s="285">
        <v>9.6</v>
      </c>
      <c r="N86" s="285">
        <v>9.1</v>
      </c>
      <c r="O86" s="300">
        <v>505050000</v>
      </c>
      <c r="P86" s="301">
        <v>0.11670020120724346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44315</v>
      </c>
      <c r="E87" s="297">
        <v>58.5</v>
      </c>
      <c r="F87" s="297">
        <v>58.766666666666673</v>
      </c>
      <c r="G87" s="298">
        <v>57.633333333333347</v>
      </c>
      <c r="H87" s="298">
        <v>56.766666666666673</v>
      </c>
      <c r="I87" s="298">
        <v>55.633333333333347</v>
      </c>
      <c r="J87" s="298">
        <v>59.633333333333347</v>
      </c>
      <c r="K87" s="298">
        <v>60.766666666666673</v>
      </c>
      <c r="L87" s="298">
        <v>61.633333333333347</v>
      </c>
      <c r="M87" s="285">
        <v>59.9</v>
      </c>
      <c r="N87" s="285">
        <v>57.9</v>
      </c>
      <c r="O87" s="300">
        <v>160664000</v>
      </c>
      <c r="P87" s="301">
        <v>2.0024125452352232E-2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44315</v>
      </c>
      <c r="E88" s="297">
        <v>514.75</v>
      </c>
      <c r="F88" s="297">
        <v>515.33333333333337</v>
      </c>
      <c r="G88" s="298">
        <v>510.61666666666679</v>
      </c>
      <c r="H88" s="298">
        <v>506.48333333333341</v>
      </c>
      <c r="I88" s="298">
        <v>501.76666666666682</v>
      </c>
      <c r="J88" s="298">
        <v>519.4666666666667</v>
      </c>
      <c r="K88" s="298">
        <v>524.18333333333317</v>
      </c>
      <c r="L88" s="298">
        <v>528.31666666666672</v>
      </c>
      <c r="M88" s="285">
        <v>520.04999999999995</v>
      </c>
      <c r="N88" s="285">
        <v>511.2</v>
      </c>
      <c r="O88" s="300">
        <v>5511000</v>
      </c>
      <c r="P88" s="301">
        <v>3.7267080745341616E-2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44315</v>
      </c>
      <c r="E89" s="297">
        <v>1589.45</v>
      </c>
      <c r="F89" s="297">
        <v>1598.9166666666667</v>
      </c>
      <c r="G89" s="298">
        <v>1568.1333333333334</v>
      </c>
      <c r="H89" s="298">
        <v>1546.8166666666666</v>
      </c>
      <c r="I89" s="298">
        <v>1516.0333333333333</v>
      </c>
      <c r="J89" s="298">
        <v>1620.2333333333336</v>
      </c>
      <c r="K89" s="298">
        <v>1651.0166666666669</v>
      </c>
      <c r="L89" s="298">
        <v>1672.3333333333337</v>
      </c>
      <c r="M89" s="285">
        <v>1629.7</v>
      </c>
      <c r="N89" s="285">
        <v>1577.6</v>
      </c>
      <c r="O89" s="300">
        <v>3658000</v>
      </c>
      <c r="P89" s="301">
        <v>5.0696538848197616E-2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44315</v>
      </c>
      <c r="E90" s="297">
        <v>967.75</v>
      </c>
      <c r="F90" s="297">
        <v>970.31666666666661</v>
      </c>
      <c r="G90" s="298">
        <v>957.68333333333317</v>
      </c>
      <c r="H90" s="298">
        <v>947.61666666666656</v>
      </c>
      <c r="I90" s="298">
        <v>934.98333333333312</v>
      </c>
      <c r="J90" s="298">
        <v>980.38333333333321</v>
      </c>
      <c r="K90" s="298">
        <v>993.01666666666665</v>
      </c>
      <c r="L90" s="298">
        <v>1003.0833333333333</v>
      </c>
      <c r="M90" s="285">
        <v>982.95</v>
      </c>
      <c r="N90" s="285">
        <v>960.25</v>
      </c>
      <c r="O90" s="300">
        <v>22671900</v>
      </c>
      <c r="P90" s="301">
        <v>2.3566697818048842E-2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44315</v>
      </c>
      <c r="E91" s="297">
        <v>256.60000000000002</v>
      </c>
      <c r="F91" s="297">
        <v>254.38333333333335</v>
      </c>
      <c r="G91" s="298">
        <v>245.51666666666671</v>
      </c>
      <c r="H91" s="298">
        <v>234.43333333333337</v>
      </c>
      <c r="I91" s="298">
        <v>225.56666666666672</v>
      </c>
      <c r="J91" s="298">
        <v>265.4666666666667</v>
      </c>
      <c r="K91" s="298">
        <v>274.33333333333331</v>
      </c>
      <c r="L91" s="298">
        <v>285.41666666666669</v>
      </c>
      <c r="M91" s="285">
        <v>263.25</v>
      </c>
      <c r="N91" s="285">
        <v>243.3</v>
      </c>
      <c r="O91" s="300">
        <v>11342800</v>
      </c>
      <c r="P91" s="301">
        <v>7.2544347365634101E-2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44315</v>
      </c>
      <c r="E92" s="425">
        <v>1394.9</v>
      </c>
      <c r="F92" s="425">
        <v>1382.9666666666665</v>
      </c>
      <c r="G92" s="426">
        <v>1357.9333333333329</v>
      </c>
      <c r="H92" s="426">
        <v>1320.9666666666665</v>
      </c>
      <c r="I92" s="426">
        <v>1295.9333333333329</v>
      </c>
      <c r="J92" s="426">
        <v>1419.9333333333329</v>
      </c>
      <c r="K92" s="426">
        <v>1444.9666666666662</v>
      </c>
      <c r="L92" s="426">
        <v>1481.9333333333329</v>
      </c>
      <c r="M92" s="427">
        <v>1408</v>
      </c>
      <c r="N92" s="427">
        <v>1346</v>
      </c>
      <c r="O92" s="428">
        <v>29837400</v>
      </c>
      <c r="P92" s="429">
        <v>6.5499657182036333E-2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44315</v>
      </c>
      <c r="E93" s="297">
        <v>91.95</v>
      </c>
      <c r="F93" s="297">
        <v>91.716666666666654</v>
      </c>
      <c r="G93" s="298">
        <v>91.133333333333312</v>
      </c>
      <c r="H93" s="298">
        <v>90.316666666666663</v>
      </c>
      <c r="I93" s="298">
        <v>89.73333333333332</v>
      </c>
      <c r="J93" s="298">
        <v>92.533333333333303</v>
      </c>
      <c r="K93" s="298">
        <v>93.116666666666646</v>
      </c>
      <c r="L93" s="298">
        <v>93.933333333333294</v>
      </c>
      <c r="M93" s="285">
        <v>92.3</v>
      </c>
      <c r="N93" s="285">
        <v>90.9</v>
      </c>
      <c r="O93" s="300">
        <v>68393000</v>
      </c>
      <c r="P93" s="301">
        <v>6.2720937279062722E-2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44315</v>
      </c>
      <c r="E94" s="297">
        <v>1768.35</v>
      </c>
      <c r="F94" s="297">
        <v>1767.6833333333334</v>
      </c>
      <c r="G94" s="298">
        <v>1748.7166666666667</v>
      </c>
      <c r="H94" s="298">
        <v>1729.0833333333333</v>
      </c>
      <c r="I94" s="298">
        <v>1710.1166666666666</v>
      </c>
      <c r="J94" s="298">
        <v>1787.3166666666668</v>
      </c>
      <c r="K94" s="298">
        <v>1806.2833333333335</v>
      </c>
      <c r="L94" s="298">
        <v>1825.916666666667</v>
      </c>
      <c r="M94" s="285">
        <v>1786.65</v>
      </c>
      <c r="N94" s="285">
        <v>1748.05</v>
      </c>
      <c r="O94" s="300">
        <v>1781000</v>
      </c>
      <c r="P94" s="301">
        <v>1.4063656550703183E-2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44315</v>
      </c>
      <c r="E95" s="297">
        <v>215.6</v>
      </c>
      <c r="F95" s="297">
        <v>214.5333333333333</v>
      </c>
      <c r="G95" s="298">
        <v>213.11666666666662</v>
      </c>
      <c r="H95" s="298">
        <v>210.63333333333333</v>
      </c>
      <c r="I95" s="298">
        <v>209.21666666666664</v>
      </c>
      <c r="J95" s="298">
        <v>217.01666666666659</v>
      </c>
      <c r="K95" s="298">
        <v>218.43333333333328</v>
      </c>
      <c r="L95" s="298">
        <v>220.91666666666657</v>
      </c>
      <c r="M95" s="285">
        <v>215.95</v>
      </c>
      <c r="N95" s="285">
        <v>212.05</v>
      </c>
      <c r="O95" s="300">
        <v>112220800</v>
      </c>
      <c r="P95" s="301">
        <v>2.8235501084853103E-2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44315</v>
      </c>
      <c r="E96" s="297">
        <v>338.15</v>
      </c>
      <c r="F96" s="297">
        <v>337</v>
      </c>
      <c r="G96" s="298">
        <v>331.15</v>
      </c>
      <c r="H96" s="298">
        <v>324.14999999999998</v>
      </c>
      <c r="I96" s="298">
        <v>318.29999999999995</v>
      </c>
      <c r="J96" s="298">
        <v>344</v>
      </c>
      <c r="K96" s="298">
        <v>349.85</v>
      </c>
      <c r="L96" s="298">
        <v>356.85</v>
      </c>
      <c r="M96" s="285">
        <v>342.85</v>
      </c>
      <c r="N96" s="285">
        <v>330</v>
      </c>
      <c r="O96" s="300">
        <v>29285000</v>
      </c>
      <c r="P96" s="301">
        <v>3.3527439562378684E-2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44315</v>
      </c>
      <c r="E97" s="297">
        <v>469.4</v>
      </c>
      <c r="F97" s="297">
        <v>464.59999999999997</v>
      </c>
      <c r="G97" s="298">
        <v>456.69999999999993</v>
      </c>
      <c r="H97" s="298">
        <v>443.99999999999994</v>
      </c>
      <c r="I97" s="298">
        <v>436.09999999999991</v>
      </c>
      <c r="J97" s="298">
        <v>477.29999999999995</v>
      </c>
      <c r="K97" s="298">
        <v>485.19999999999993</v>
      </c>
      <c r="L97" s="298">
        <v>497.9</v>
      </c>
      <c r="M97" s="285">
        <v>472.5</v>
      </c>
      <c r="N97" s="285">
        <v>451.9</v>
      </c>
      <c r="O97" s="300">
        <v>35777700</v>
      </c>
      <c r="P97" s="301">
        <v>5.8809428685577307E-2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44315</v>
      </c>
      <c r="E98" s="297">
        <v>2966.6</v>
      </c>
      <c r="F98" s="297">
        <v>2955.4</v>
      </c>
      <c r="G98" s="298">
        <v>2925.8</v>
      </c>
      <c r="H98" s="298">
        <v>2885</v>
      </c>
      <c r="I98" s="298">
        <v>2855.4</v>
      </c>
      <c r="J98" s="298">
        <v>2996.2000000000003</v>
      </c>
      <c r="K98" s="298">
        <v>3025.7999999999997</v>
      </c>
      <c r="L98" s="298">
        <v>3066.6000000000004</v>
      </c>
      <c r="M98" s="285">
        <v>2985</v>
      </c>
      <c r="N98" s="285">
        <v>2914.6</v>
      </c>
      <c r="O98" s="300">
        <v>1305500</v>
      </c>
      <c r="P98" s="301">
        <v>5.2398226521563888E-2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44315</v>
      </c>
      <c r="E99" s="297">
        <v>1793.25</v>
      </c>
      <c r="F99" s="297">
        <v>1798.45</v>
      </c>
      <c r="G99" s="298">
        <v>1782.9</v>
      </c>
      <c r="H99" s="298">
        <v>1772.55</v>
      </c>
      <c r="I99" s="298">
        <v>1757</v>
      </c>
      <c r="J99" s="298">
        <v>1808.8000000000002</v>
      </c>
      <c r="K99" s="298">
        <v>1824.35</v>
      </c>
      <c r="L99" s="298">
        <v>1834.7000000000003</v>
      </c>
      <c r="M99" s="285">
        <v>1814</v>
      </c>
      <c r="N99" s="285">
        <v>1788.1</v>
      </c>
      <c r="O99" s="300">
        <v>12747200</v>
      </c>
      <c r="P99" s="301">
        <v>0.11692135146502174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44315</v>
      </c>
      <c r="E100" s="297">
        <v>95.95</v>
      </c>
      <c r="F100" s="297">
        <v>95.8</v>
      </c>
      <c r="G100" s="298">
        <v>94.25</v>
      </c>
      <c r="H100" s="298">
        <v>92.55</v>
      </c>
      <c r="I100" s="298">
        <v>91</v>
      </c>
      <c r="J100" s="298">
        <v>97.5</v>
      </c>
      <c r="K100" s="298">
        <v>99.049999999999983</v>
      </c>
      <c r="L100" s="298">
        <v>100.75</v>
      </c>
      <c r="M100" s="285">
        <v>97.35</v>
      </c>
      <c r="N100" s="285">
        <v>94.1</v>
      </c>
      <c r="O100" s="300">
        <v>28369396</v>
      </c>
      <c r="P100" s="301">
        <v>2.8469750889679714E-2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44315</v>
      </c>
      <c r="E101" s="297">
        <v>2621.3000000000002</v>
      </c>
      <c r="F101" s="297">
        <v>2633.35</v>
      </c>
      <c r="G101" s="298">
        <v>2588.1999999999998</v>
      </c>
      <c r="H101" s="298">
        <v>2555.1</v>
      </c>
      <c r="I101" s="298">
        <v>2509.9499999999998</v>
      </c>
      <c r="J101" s="298">
        <v>2666.45</v>
      </c>
      <c r="K101" s="298">
        <v>2711.6000000000004</v>
      </c>
      <c r="L101" s="298">
        <v>2744.7</v>
      </c>
      <c r="M101" s="285">
        <v>2678.5</v>
      </c>
      <c r="N101" s="285">
        <v>2600.25</v>
      </c>
      <c r="O101" s="300">
        <v>165500</v>
      </c>
      <c r="P101" s="301">
        <v>0.20363636363636364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44315</v>
      </c>
      <c r="E102" s="297">
        <v>422.95</v>
      </c>
      <c r="F102" s="297">
        <v>423.31666666666666</v>
      </c>
      <c r="G102" s="298">
        <v>416.83333333333331</v>
      </c>
      <c r="H102" s="298">
        <v>410.71666666666664</v>
      </c>
      <c r="I102" s="298">
        <v>404.23333333333329</v>
      </c>
      <c r="J102" s="298">
        <v>429.43333333333334</v>
      </c>
      <c r="K102" s="298">
        <v>435.91666666666669</v>
      </c>
      <c r="L102" s="298">
        <v>442.03333333333336</v>
      </c>
      <c r="M102" s="285">
        <v>429.8</v>
      </c>
      <c r="N102" s="285">
        <v>417.2</v>
      </c>
      <c r="O102" s="300">
        <v>6944000</v>
      </c>
      <c r="P102" s="301">
        <v>8.9767733835530439E-2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44315</v>
      </c>
      <c r="E103" s="297">
        <v>1431.65</v>
      </c>
      <c r="F103" s="297">
        <v>1424.3833333333332</v>
      </c>
      <c r="G103" s="298">
        <v>1412.6666666666665</v>
      </c>
      <c r="H103" s="298">
        <v>1393.6833333333334</v>
      </c>
      <c r="I103" s="298">
        <v>1381.9666666666667</v>
      </c>
      <c r="J103" s="298">
        <v>1443.3666666666663</v>
      </c>
      <c r="K103" s="298">
        <v>1455.083333333333</v>
      </c>
      <c r="L103" s="298">
        <v>1474.0666666666662</v>
      </c>
      <c r="M103" s="285">
        <v>1436.1</v>
      </c>
      <c r="N103" s="285">
        <v>1405.4</v>
      </c>
      <c r="O103" s="300">
        <v>13693625</v>
      </c>
      <c r="P103" s="301">
        <v>3.9774711840726514E-2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44315</v>
      </c>
      <c r="E104" s="297">
        <v>4182.2</v>
      </c>
      <c r="F104" s="297">
        <v>4123.0666666666666</v>
      </c>
      <c r="G104" s="298">
        <v>3995.1333333333332</v>
      </c>
      <c r="H104" s="298">
        <v>3808.0666666666666</v>
      </c>
      <c r="I104" s="298">
        <v>3680.1333333333332</v>
      </c>
      <c r="J104" s="298">
        <v>4310.1333333333332</v>
      </c>
      <c r="K104" s="298">
        <v>4438.0666666666657</v>
      </c>
      <c r="L104" s="298">
        <v>4625.1333333333332</v>
      </c>
      <c r="M104" s="285">
        <v>4251</v>
      </c>
      <c r="N104" s="285">
        <v>3936</v>
      </c>
      <c r="O104" s="300">
        <v>274950</v>
      </c>
      <c r="P104" s="301">
        <v>0.14490943160524672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44315</v>
      </c>
      <c r="E105" s="297">
        <v>2655.75</v>
      </c>
      <c r="F105" s="297">
        <v>2631.1166666666668</v>
      </c>
      <c r="G105" s="298">
        <v>2588.2333333333336</v>
      </c>
      <c r="H105" s="298">
        <v>2520.7166666666667</v>
      </c>
      <c r="I105" s="298">
        <v>2477.8333333333335</v>
      </c>
      <c r="J105" s="298">
        <v>2698.6333333333337</v>
      </c>
      <c r="K105" s="298">
        <v>2741.5166666666669</v>
      </c>
      <c r="L105" s="298">
        <v>2809.0333333333338</v>
      </c>
      <c r="M105" s="285">
        <v>2674</v>
      </c>
      <c r="N105" s="285">
        <v>2563.6</v>
      </c>
      <c r="O105" s="300">
        <v>475000</v>
      </c>
      <c r="P105" s="301">
        <v>0.11241217798594848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44315</v>
      </c>
      <c r="E106" s="297">
        <v>1010.7</v>
      </c>
      <c r="F106" s="297">
        <v>1005.5166666666668</v>
      </c>
      <c r="G106" s="298">
        <v>996.63333333333355</v>
      </c>
      <c r="H106" s="298">
        <v>982.56666666666683</v>
      </c>
      <c r="I106" s="298">
        <v>973.68333333333362</v>
      </c>
      <c r="J106" s="298">
        <v>1019.5833333333335</v>
      </c>
      <c r="K106" s="298">
        <v>1028.4666666666667</v>
      </c>
      <c r="L106" s="298">
        <v>1042.5333333333333</v>
      </c>
      <c r="M106" s="285">
        <v>1014.4</v>
      </c>
      <c r="N106" s="285">
        <v>991.45</v>
      </c>
      <c r="O106" s="300">
        <v>6410700</v>
      </c>
      <c r="P106" s="301">
        <v>1.194150006708708E-2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44315</v>
      </c>
      <c r="E107" s="297">
        <v>801.05</v>
      </c>
      <c r="F107" s="297">
        <v>800.63333333333333</v>
      </c>
      <c r="G107" s="298">
        <v>789.16666666666663</v>
      </c>
      <c r="H107" s="298">
        <v>777.2833333333333</v>
      </c>
      <c r="I107" s="298">
        <v>765.81666666666661</v>
      </c>
      <c r="J107" s="298">
        <v>812.51666666666665</v>
      </c>
      <c r="K107" s="298">
        <v>823.98333333333335</v>
      </c>
      <c r="L107" s="298">
        <v>835.86666666666667</v>
      </c>
      <c r="M107" s="285">
        <v>812.1</v>
      </c>
      <c r="N107" s="285">
        <v>788.75</v>
      </c>
      <c r="O107" s="300">
        <v>9072000</v>
      </c>
      <c r="P107" s="301">
        <v>0.13544769581216051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44315</v>
      </c>
      <c r="E108" s="297">
        <v>199.15</v>
      </c>
      <c r="F108" s="297">
        <v>201.71666666666667</v>
      </c>
      <c r="G108" s="298">
        <v>195.18333333333334</v>
      </c>
      <c r="H108" s="298">
        <v>191.21666666666667</v>
      </c>
      <c r="I108" s="298">
        <v>184.68333333333334</v>
      </c>
      <c r="J108" s="298">
        <v>205.68333333333334</v>
      </c>
      <c r="K108" s="298">
        <v>212.2166666666667</v>
      </c>
      <c r="L108" s="298">
        <v>216.18333333333334</v>
      </c>
      <c r="M108" s="285">
        <v>208.25</v>
      </c>
      <c r="N108" s="285">
        <v>197.75</v>
      </c>
      <c r="O108" s="300">
        <v>15680000</v>
      </c>
      <c r="P108" s="301">
        <v>0.15497937536829701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44315</v>
      </c>
      <c r="E109" s="297">
        <v>150.55000000000001</v>
      </c>
      <c r="F109" s="297">
        <v>151.11666666666667</v>
      </c>
      <c r="G109" s="298">
        <v>148.83333333333334</v>
      </c>
      <c r="H109" s="298">
        <v>147.11666666666667</v>
      </c>
      <c r="I109" s="298">
        <v>144.83333333333334</v>
      </c>
      <c r="J109" s="298">
        <v>152.83333333333334</v>
      </c>
      <c r="K109" s="298">
        <v>155.11666666666665</v>
      </c>
      <c r="L109" s="298">
        <v>156.83333333333334</v>
      </c>
      <c r="M109" s="285">
        <v>153.4</v>
      </c>
      <c r="N109" s="285">
        <v>149.4</v>
      </c>
      <c r="O109" s="300">
        <v>21156000</v>
      </c>
      <c r="P109" s="301">
        <v>6.4935064935064929E-2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44315</v>
      </c>
      <c r="E110" s="297">
        <v>411.65</v>
      </c>
      <c r="F110" s="297">
        <v>410.39999999999992</v>
      </c>
      <c r="G110" s="298">
        <v>407.84999999999985</v>
      </c>
      <c r="H110" s="298">
        <v>404.04999999999995</v>
      </c>
      <c r="I110" s="298">
        <v>401.49999999999989</v>
      </c>
      <c r="J110" s="298">
        <v>414.19999999999982</v>
      </c>
      <c r="K110" s="298">
        <v>416.74999999999989</v>
      </c>
      <c r="L110" s="298">
        <v>420.54999999999978</v>
      </c>
      <c r="M110" s="285">
        <v>412.95</v>
      </c>
      <c r="N110" s="285">
        <v>406.6</v>
      </c>
      <c r="O110" s="300">
        <v>7262000</v>
      </c>
      <c r="P110" s="301">
        <v>2.4837708156929157E-2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44315</v>
      </c>
      <c r="E111" s="297">
        <v>6902.5</v>
      </c>
      <c r="F111" s="297">
        <v>6870.7166666666672</v>
      </c>
      <c r="G111" s="298">
        <v>6818.1333333333341</v>
      </c>
      <c r="H111" s="298">
        <v>6733.7666666666673</v>
      </c>
      <c r="I111" s="298">
        <v>6681.1833333333343</v>
      </c>
      <c r="J111" s="298">
        <v>6955.0833333333339</v>
      </c>
      <c r="K111" s="298">
        <v>7007.6666666666661</v>
      </c>
      <c r="L111" s="298">
        <v>7092.0333333333338</v>
      </c>
      <c r="M111" s="285">
        <v>6923.3</v>
      </c>
      <c r="N111" s="285">
        <v>6786.35</v>
      </c>
      <c r="O111" s="300">
        <v>2571100</v>
      </c>
      <c r="P111" s="301">
        <v>8.5631043364438622E-2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44315</v>
      </c>
      <c r="E112" s="297">
        <v>556.25</v>
      </c>
      <c r="F112" s="297">
        <v>557.68333333333339</v>
      </c>
      <c r="G112" s="298">
        <v>551.66666666666674</v>
      </c>
      <c r="H112" s="298">
        <v>547.08333333333337</v>
      </c>
      <c r="I112" s="298">
        <v>541.06666666666672</v>
      </c>
      <c r="J112" s="298">
        <v>562.26666666666677</v>
      </c>
      <c r="K112" s="298">
        <v>568.28333333333342</v>
      </c>
      <c r="L112" s="298">
        <v>572.86666666666679</v>
      </c>
      <c r="M112" s="285">
        <v>563.70000000000005</v>
      </c>
      <c r="N112" s="285">
        <v>553.1</v>
      </c>
      <c r="O112" s="300">
        <v>13465000</v>
      </c>
      <c r="P112" s="301">
        <v>1.9979168639333397E-2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44315</v>
      </c>
      <c r="E113" s="297">
        <v>869.45</v>
      </c>
      <c r="F113" s="297">
        <v>872.81666666666661</v>
      </c>
      <c r="G113" s="298">
        <v>857.63333333333321</v>
      </c>
      <c r="H113" s="298">
        <v>845.81666666666661</v>
      </c>
      <c r="I113" s="298">
        <v>830.63333333333321</v>
      </c>
      <c r="J113" s="298">
        <v>884.63333333333321</v>
      </c>
      <c r="K113" s="298">
        <v>899.81666666666661</v>
      </c>
      <c r="L113" s="298">
        <v>911.63333333333321</v>
      </c>
      <c r="M113" s="285">
        <v>888</v>
      </c>
      <c r="N113" s="285">
        <v>861</v>
      </c>
      <c r="O113" s="300">
        <v>2216500</v>
      </c>
      <c r="P113" s="301">
        <v>3.7735849056603772E-2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44315</v>
      </c>
      <c r="E114" s="297">
        <v>1168.1500000000001</v>
      </c>
      <c r="F114" s="297">
        <v>1162.5333333333335</v>
      </c>
      <c r="G114" s="298">
        <v>1154.116666666667</v>
      </c>
      <c r="H114" s="298">
        <v>1140.0833333333335</v>
      </c>
      <c r="I114" s="298">
        <v>1131.666666666667</v>
      </c>
      <c r="J114" s="298">
        <v>1176.5666666666671</v>
      </c>
      <c r="K114" s="298">
        <v>1184.9833333333336</v>
      </c>
      <c r="L114" s="298">
        <v>1199.0166666666671</v>
      </c>
      <c r="M114" s="285">
        <v>1170.95</v>
      </c>
      <c r="N114" s="285">
        <v>1148.5</v>
      </c>
      <c r="O114" s="300">
        <v>1110000</v>
      </c>
      <c r="P114" s="301">
        <v>4.4018058690744918E-2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44315</v>
      </c>
      <c r="E115" s="297">
        <v>2130.85</v>
      </c>
      <c r="F115" s="297">
        <v>2094.9500000000003</v>
      </c>
      <c r="G115" s="298">
        <v>2039.9000000000005</v>
      </c>
      <c r="H115" s="298">
        <v>1948.9500000000003</v>
      </c>
      <c r="I115" s="298">
        <v>1893.9000000000005</v>
      </c>
      <c r="J115" s="298">
        <v>2185.9000000000005</v>
      </c>
      <c r="K115" s="298">
        <v>2240.9500000000007</v>
      </c>
      <c r="L115" s="298">
        <v>2331.9000000000005</v>
      </c>
      <c r="M115" s="285">
        <v>2150</v>
      </c>
      <c r="N115" s="285">
        <v>2004</v>
      </c>
      <c r="O115" s="300">
        <v>1959200</v>
      </c>
      <c r="P115" s="301">
        <v>0.3456043956043956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44315</v>
      </c>
      <c r="E116" s="297">
        <v>203.65</v>
      </c>
      <c r="F116" s="297">
        <v>204.76666666666665</v>
      </c>
      <c r="G116" s="298">
        <v>200.83333333333331</v>
      </c>
      <c r="H116" s="298">
        <v>198.01666666666665</v>
      </c>
      <c r="I116" s="298">
        <v>194.08333333333331</v>
      </c>
      <c r="J116" s="298">
        <v>207.58333333333331</v>
      </c>
      <c r="K116" s="298">
        <v>211.51666666666665</v>
      </c>
      <c r="L116" s="298">
        <v>214.33333333333331</v>
      </c>
      <c r="M116" s="285">
        <v>208.7</v>
      </c>
      <c r="N116" s="285">
        <v>201.95</v>
      </c>
      <c r="O116" s="300">
        <v>29722000</v>
      </c>
      <c r="P116" s="301">
        <v>5.2292441140024785E-2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44315</v>
      </c>
      <c r="E117" s="297">
        <v>1785.2</v>
      </c>
      <c r="F117" s="297">
        <v>1747.0666666666666</v>
      </c>
      <c r="G117" s="298">
        <v>1684.1333333333332</v>
      </c>
      <c r="H117" s="298">
        <v>1583.0666666666666</v>
      </c>
      <c r="I117" s="298">
        <v>1520.1333333333332</v>
      </c>
      <c r="J117" s="298">
        <v>1848.1333333333332</v>
      </c>
      <c r="K117" s="298">
        <v>1911.0666666666666</v>
      </c>
      <c r="L117" s="298">
        <v>2012.1333333333332</v>
      </c>
      <c r="M117" s="285">
        <v>1810</v>
      </c>
      <c r="N117" s="285">
        <v>1646</v>
      </c>
      <c r="O117" s="300">
        <v>418925</v>
      </c>
      <c r="P117" s="301">
        <v>0.20692883895131087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44315</v>
      </c>
      <c r="E118" s="297">
        <v>83677.399999999994</v>
      </c>
      <c r="F118" s="297">
        <v>83294.133333333331</v>
      </c>
      <c r="G118" s="298">
        <v>82338.266666666663</v>
      </c>
      <c r="H118" s="298">
        <v>80999.133333333331</v>
      </c>
      <c r="I118" s="298">
        <v>80043.266666666663</v>
      </c>
      <c r="J118" s="298">
        <v>84633.266666666663</v>
      </c>
      <c r="K118" s="298">
        <v>85589.133333333331</v>
      </c>
      <c r="L118" s="298">
        <v>86928.266666666663</v>
      </c>
      <c r="M118" s="285">
        <v>84250</v>
      </c>
      <c r="N118" s="285">
        <v>81955</v>
      </c>
      <c r="O118" s="300">
        <v>42060</v>
      </c>
      <c r="P118" s="301">
        <v>1.1300793459966338E-2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44315</v>
      </c>
      <c r="E119" s="297">
        <v>1215.0999999999999</v>
      </c>
      <c r="F119" s="297">
        <v>1221.45</v>
      </c>
      <c r="G119" s="298">
        <v>1198.6500000000001</v>
      </c>
      <c r="H119" s="298">
        <v>1182.2</v>
      </c>
      <c r="I119" s="298">
        <v>1159.4000000000001</v>
      </c>
      <c r="J119" s="298">
        <v>1237.9000000000001</v>
      </c>
      <c r="K119" s="298">
        <v>1260.6999999999998</v>
      </c>
      <c r="L119" s="298">
        <v>1277.1500000000001</v>
      </c>
      <c r="M119" s="285">
        <v>1244.25</v>
      </c>
      <c r="N119" s="285">
        <v>1205</v>
      </c>
      <c r="O119" s="300">
        <v>2733000</v>
      </c>
      <c r="P119" s="301">
        <v>4.9539170506912443E-2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44315</v>
      </c>
      <c r="E120" s="297">
        <v>337.9</v>
      </c>
      <c r="F120" s="297">
        <v>336.86666666666662</v>
      </c>
      <c r="G120" s="298">
        <v>334.73333333333323</v>
      </c>
      <c r="H120" s="298">
        <v>331.56666666666661</v>
      </c>
      <c r="I120" s="298">
        <v>329.43333333333322</v>
      </c>
      <c r="J120" s="298">
        <v>340.03333333333325</v>
      </c>
      <c r="K120" s="298">
        <v>342.16666666666657</v>
      </c>
      <c r="L120" s="298">
        <v>345.33333333333326</v>
      </c>
      <c r="M120" s="285">
        <v>339</v>
      </c>
      <c r="N120" s="285">
        <v>333.7</v>
      </c>
      <c r="O120" s="300">
        <v>785600</v>
      </c>
      <c r="P120" s="301">
        <v>6.0475161987041039E-2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44315</v>
      </c>
      <c r="E121" s="297">
        <v>54.55</v>
      </c>
      <c r="F121" s="297">
        <v>54.716666666666669</v>
      </c>
      <c r="G121" s="298">
        <v>53.983333333333334</v>
      </c>
      <c r="H121" s="298">
        <v>53.416666666666664</v>
      </c>
      <c r="I121" s="298">
        <v>52.68333333333333</v>
      </c>
      <c r="J121" s="298">
        <v>55.283333333333339</v>
      </c>
      <c r="K121" s="298">
        <v>56.016666666666673</v>
      </c>
      <c r="L121" s="298">
        <v>56.583333333333343</v>
      </c>
      <c r="M121" s="285">
        <v>55.45</v>
      </c>
      <c r="N121" s="285">
        <v>54.15</v>
      </c>
      <c r="O121" s="300">
        <v>65467000</v>
      </c>
      <c r="P121" s="301">
        <v>2.8853860539674057E-2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44315</v>
      </c>
      <c r="E122" s="297">
        <v>4207.95</v>
      </c>
      <c r="F122" s="297">
        <v>4271.95</v>
      </c>
      <c r="G122" s="298">
        <v>3998.8999999999996</v>
      </c>
      <c r="H122" s="298">
        <v>3789.85</v>
      </c>
      <c r="I122" s="298">
        <v>3516.7999999999997</v>
      </c>
      <c r="J122" s="298">
        <v>4481</v>
      </c>
      <c r="K122" s="298">
        <v>4754.0500000000011</v>
      </c>
      <c r="L122" s="298">
        <v>4963.0999999999995</v>
      </c>
      <c r="M122" s="285">
        <v>4545</v>
      </c>
      <c r="N122" s="285">
        <v>4062.9</v>
      </c>
      <c r="O122" s="300">
        <v>1427250</v>
      </c>
      <c r="P122" s="301">
        <v>0.48788115715402658</v>
      </c>
    </row>
    <row r="123" spans="1:16" ht="15">
      <c r="A123" s="263">
        <v>113</v>
      </c>
      <c r="B123" s="362" t="s">
        <v>852</v>
      </c>
      <c r="C123" s="468" t="s">
        <v>450</v>
      </c>
      <c r="D123" s="469">
        <v>44315</v>
      </c>
      <c r="E123" s="297">
        <v>2728.75</v>
      </c>
      <c r="F123" s="297">
        <v>2647.7999999999997</v>
      </c>
      <c r="G123" s="298">
        <v>2546.3999999999996</v>
      </c>
      <c r="H123" s="298">
        <v>2364.0499999999997</v>
      </c>
      <c r="I123" s="298">
        <v>2262.6499999999996</v>
      </c>
      <c r="J123" s="298">
        <v>2830.1499999999996</v>
      </c>
      <c r="K123" s="298">
        <v>2931.55</v>
      </c>
      <c r="L123" s="298">
        <v>3113.8999999999996</v>
      </c>
      <c r="M123" s="285">
        <v>2749.2</v>
      </c>
      <c r="N123" s="285">
        <v>2465.4499999999998</v>
      </c>
      <c r="O123" s="300">
        <v>198000</v>
      </c>
      <c r="P123" s="301">
        <v>0.23422159887798036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44315</v>
      </c>
      <c r="E124" s="297">
        <v>17162.349999999999</v>
      </c>
      <c r="F124" s="297">
        <v>16990.100000000002</v>
      </c>
      <c r="G124" s="298">
        <v>16782.250000000004</v>
      </c>
      <c r="H124" s="298">
        <v>16402.150000000001</v>
      </c>
      <c r="I124" s="298">
        <v>16194.300000000003</v>
      </c>
      <c r="J124" s="298">
        <v>17370.200000000004</v>
      </c>
      <c r="K124" s="298">
        <v>17578.050000000003</v>
      </c>
      <c r="L124" s="298">
        <v>17958.150000000005</v>
      </c>
      <c r="M124" s="285">
        <v>17197.95</v>
      </c>
      <c r="N124" s="285">
        <v>16610</v>
      </c>
      <c r="O124" s="300">
        <v>288700</v>
      </c>
      <c r="P124" s="301">
        <v>2.521306818181818E-2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44315</v>
      </c>
      <c r="E125" s="297">
        <v>132.94999999999999</v>
      </c>
      <c r="F125" s="297">
        <v>131.75</v>
      </c>
      <c r="G125" s="298">
        <v>129.5</v>
      </c>
      <c r="H125" s="298">
        <v>126.05000000000001</v>
      </c>
      <c r="I125" s="298">
        <v>123.80000000000001</v>
      </c>
      <c r="J125" s="298">
        <v>135.19999999999999</v>
      </c>
      <c r="K125" s="298">
        <v>137.44999999999999</v>
      </c>
      <c r="L125" s="298">
        <v>140.89999999999998</v>
      </c>
      <c r="M125" s="285">
        <v>134</v>
      </c>
      <c r="N125" s="285">
        <v>128.30000000000001</v>
      </c>
      <c r="O125" s="300">
        <v>43215000</v>
      </c>
      <c r="P125" s="301">
        <v>9.7498723838693208E-2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44315</v>
      </c>
      <c r="E126" s="297">
        <v>108</v>
      </c>
      <c r="F126" s="297">
        <v>107.46666666666665</v>
      </c>
      <c r="G126" s="298">
        <v>106.0333333333333</v>
      </c>
      <c r="H126" s="298">
        <v>104.06666666666665</v>
      </c>
      <c r="I126" s="298">
        <v>102.6333333333333</v>
      </c>
      <c r="J126" s="298">
        <v>109.43333333333331</v>
      </c>
      <c r="K126" s="298">
        <v>110.86666666666667</v>
      </c>
      <c r="L126" s="298">
        <v>112.83333333333331</v>
      </c>
      <c r="M126" s="285">
        <v>108.9</v>
      </c>
      <c r="N126" s="285">
        <v>105.5</v>
      </c>
      <c r="O126" s="300">
        <v>80558100</v>
      </c>
      <c r="P126" s="301">
        <v>6.0399159663865547E-2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44315</v>
      </c>
      <c r="E127" s="297">
        <v>104.3</v>
      </c>
      <c r="F127" s="297">
        <v>104.91666666666667</v>
      </c>
      <c r="G127" s="298">
        <v>102.83333333333334</v>
      </c>
      <c r="H127" s="298">
        <v>101.36666666666667</v>
      </c>
      <c r="I127" s="298">
        <v>99.283333333333346</v>
      </c>
      <c r="J127" s="298">
        <v>106.38333333333334</v>
      </c>
      <c r="K127" s="298">
        <v>108.46666666666668</v>
      </c>
      <c r="L127" s="298">
        <v>109.93333333333334</v>
      </c>
      <c r="M127" s="285">
        <v>107</v>
      </c>
      <c r="N127" s="285">
        <v>103.45</v>
      </c>
      <c r="O127" s="300">
        <v>44675400</v>
      </c>
      <c r="P127" s="301">
        <v>7.2458410351201485E-2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44315</v>
      </c>
      <c r="E128" s="297">
        <v>31137.85</v>
      </c>
      <c r="F128" s="297">
        <v>30952.416666666668</v>
      </c>
      <c r="G128" s="298">
        <v>30615.133333333335</v>
      </c>
      <c r="H128" s="298">
        <v>30092.416666666668</v>
      </c>
      <c r="I128" s="298">
        <v>29755.133333333335</v>
      </c>
      <c r="J128" s="298">
        <v>31475.133333333335</v>
      </c>
      <c r="K128" s="298">
        <v>31812.416666666668</v>
      </c>
      <c r="L128" s="298">
        <v>32335.133333333335</v>
      </c>
      <c r="M128" s="285">
        <v>31289.7</v>
      </c>
      <c r="N128" s="285">
        <v>30429.7</v>
      </c>
      <c r="O128" s="300">
        <v>56280</v>
      </c>
      <c r="P128" s="301">
        <v>5.2749719416386086E-2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44315</v>
      </c>
      <c r="E129" s="297">
        <v>1778.95</v>
      </c>
      <c r="F129" s="297">
        <v>1798.3166666666666</v>
      </c>
      <c r="G129" s="298">
        <v>1746.6333333333332</v>
      </c>
      <c r="H129" s="298">
        <v>1714.3166666666666</v>
      </c>
      <c r="I129" s="298">
        <v>1662.6333333333332</v>
      </c>
      <c r="J129" s="298">
        <v>1830.6333333333332</v>
      </c>
      <c r="K129" s="298">
        <v>1882.3166666666666</v>
      </c>
      <c r="L129" s="298">
        <v>1914.6333333333332</v>
      </c>
      <c r="M129" s="285">
        <v>1850</v>
      </c>
      <c r="N129" s="285">
        <v>1766</v>
      </c>
      <c r="O129" s="300">
        <v>3095950</v>
      </c>
      <c r="P129" s="301">
        <v>5.7883856417966548E-2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44315</v>
      </c>
      <c r="E130" s="297">
        <v>228.05</v>
      </c>
      <c r="F130" s="297">
        <v>228.76666666666665</v>
      </c>
      <c r="G130" s="298">
        <v>225.68333333333331</v>
      </c>
      <c r="H130" s="298">
        <v>223.31666666666666</v>
      </c>
      <c r="I130" s="298">
        <v>220.23333333333332</v>
      </c>
      <c r="J130" s="298">
        <v>231.1333333333333</v>
      </c>
      <c r="K130" s="298">
        <v>234.21666666666667</v>
      </c>
      <c r="L130" s="298">
        <v>236.58333333333329</v>
      </c>
      <c r="M130" s="285">
        <v>231.85</v>
      </c>
      <c r="N130" s="285">
        <v>226.4</v>
      </c>
      <c r="O130" s="300">
        <v>18696000</v>
      </c>
      <c r="P130" s="301">
        <v>3.0934656741108353E-2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44315</v>
      </c>
      <c r="E131" s="297">
        <v>112.1</v>
      </c>
      <c r="F131" s="297">
        <v>113.25</v>
      </c>
      <c r="G131" s="298">
        <v>110.25</v>
      </c>
      <c r="H131" s="298">
        <v>108.4</v>
      </c>
      <c r="I131" s="298">
        <v>105.4</v>
      </c>
      <c r="J131" s="298">
        <v>115.1</v>
      </c>
      <c r="K131" s="298">
        <v>118.1</v>
      </c>
      <c r="L131" s="298">
        <v>119.94999999999999</v>
      </c>
      <c r="M131" s="285">
        <v>116.25</v>
      </c>
      <c r="N131" s="285">
        <v>111.4</v>
      </c>
      <c r="O131" s="300">
        <v>38427600</v>
      </c>
      <c r="P131" s="301">
        <v>0.23589232303090729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44315</v>
      </c>
      <c r="E132" s="297">
        <v>4499.05</v>
      </c>
      <c r="F132" s="297">
        <v>4479.333333333333</v>
      </c>
      <c r="G132" s="298">
        <v>4439.7166666666662</v>
      </c>
      <c r="H132" s="298">
        <v>4380.3833333333332</v>
      </c>
      <c r="I132" s="298">
        <v>4340.7666666666664</v>
      </c>
      <c r="J132" s="298">
        <v>4538.6666666666661</v>
      </c>
      <c r="K132" s="298">
        <v>4578.2833333333328</v>
      </c>
      <c r="L132" s="298">
        <v>4637.6166666666659</v>
      </c>
      <c r="M132" s="285">
        <v>4518.95</v>
      </c>
      <c r="N132" s="285">
        <v>4420</v>
      </c>
      <c r="O132" s="300">
        <v>62625</v>
      </c>
      <c r="P132" s="301">
        <v>1.8292682926829267E-2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44315</v>
      </c>
      <c r="E133" s="297">
        <v>1839.05</v>
      </c>
      <c r="F133" s="297">
        <v>1834.2666666666667</v>
      </c>
      <c r="G133" s="298">
        <v>1824.7833333333333</v>
      </c>
      <c r="H133" s="298">
        <v>1810.5166666666667</v>
      </c>
      <c r="I133" s="298">
        <v>1801.0333333333333</v>
      </c>
      <c r="J133" s="298">
        <v>1848.5333333333333</v>
      </c>
      <c r="K133" s="298">
        <v>1858.0166666666664</v>
      </c>
      <c r="L133" s="298">
        <v>1872.2833333333333</v>
      </c>
      <c r="M133" s="285">
        <v>1843.75</v>
      </c>
      <c r="N133" s="285">
        <v>1820</v>
      </c>
      <c r="O133" s="300">
        <v>1921500</v>
      </c>
      <c r="P133" s="301">
        <v>2.891566265060241E-2</v>
      </c>
    </row>
    <row r="134" spans="1:16" ht="15">
      <c r="A134" s="263">
        <v>124</v>
      </c>
      <c r="B134" s="362" t="s">
        <v>852</v>
      </c>
      <c r="C134" s="468" t="s">
        <v>267</v>
      </c>
      <c r="D134" s="469">
        <v>44315</v>
      </c>
      <c r="E134" s="297">
        <v>2292.6999999999998</v>
      </c>
      <c r="F134" s="297">
        <v>2300.0499999999997</v>
      </c>
      <c r="G134" s="298">
        <v>2280.6499999999996</v>
      </c>
      <c r="H134" s="298">
        <v>2268.6</v>
      </c>
      <c r="I134" s="298">
        <v>2249.1999999999998</v>
      </c>
      <c r="J134" s="298">
        <v>2312.0999999999995</v>
      </c>
      <c r="K134" s="298">
        <v>2331.5</v>
      </c>
      <c r="L134" s="298">
        <v>2343.5499999999993</v>
      </c>
      <c r="M134" s="285">
        <v>2319.4499999999998</v>
      </c>
      <c r="N134" s="285">
        <v>2288</v>
      </c>
      <c r="O134" s="300">
        <v>302000</v>
      </c>
      <c r="P134" s="301">
        <v>5.1348999129677983E-2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44315</v>
      </c>
      <c r="E135" s="297">
        <v>36.35</v>
      </c>
      <c r="F135" s="297">
        <v>36.366666666666667</v>
      </c>
      <c r="G135" s="298">
        <v>35.833333333333336</v>
      </c>
      <c r="H135" s="298">
        <v>35.31666666666667</v>
      </c>
      <c r="I135" s="298">
        <v>34.783333333333339</v>
      </c>
      <c r="J135" s="298">
        <v>36.883333333333333</v>
      </c>
      <c r="K135" s="298">
        <v>37.416666666666664</v>
      </c>
      <c r="L135" s="298">
        <v>37.93333333333333</v>
      </c>
      <c r="M135" s="285">
        <v>36.9</v>
      </c>
      <c r="N135" s="285">
        <v>35.85</v>
      </c>
      <c r="O135" s="300">
        <v>212640000</v>
      </c>
      <c r="P135" s="301">
        <v>4.268005648831006E-2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44315</v>
      </c>
      <c r="E136" s="297">
        <v>223.2</v>
      </c>
      <c r="F136" s="297">
        <v>221.68333333333331</v>
      </c>
      <c r="G136" s="298">
        <v>218.16666666666663</v>
      </c>
      <c r="H136" s="298">
        <v>213.13333333333333</v>
      </c>
      <c r="I136" s="298">
        <v>209.61666666666665</v>
      </c>
      <c r="J136" s="298">
        <v>226.71666666666661</v>
      </c>
      <c r="K136" s="298">
        <v>230.23333333333332</v>
      </c>
      <c r="L136" s="298">
        <v>235.26666666666659</v>
      </c>
      <c r="M136" s="285">
        <v>225.2</v>
      </c>
      <c r="N136" s="285">
        <v>216.65</v>
      </c>
      <c r="O136" s="300">
        <v>17520000</v>
      </c>
      <c r="P136" s="301">
        <v>0.23137475400618499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44315</v>
      </c>
      <c r="E137" s="297">
        <v>1241.05</v>
      </c>
      <c r="F137" s="297">
        <v>1230.75</v>
      </c>
      <c r="G137" s="298">
        <v>1209.7</v>
      </c>
      <c r="H137" s="298">
        <v>1178.3500000000001</v>
      </c>
      <c r="I137" s="298">
        <v>1157.3000000000002</v>
      </c>
      <c r="J137" s="298">
        <v>1262.0999999999999</v>
      </c>
      <c r="K137" s="298">
        <v>1283.1500000000001</v>
      </c>
      <c r="L137" s="298">
        <v>1314.4999999999998</v>
      </c>
      <c r="M137" s="285">
        <v>1251.8</v>
      </c>
      <c r="N137" s="285">
        <v>1199.4000000000001</v>
      </c>
      <c r="O137" s="300">
        <v>1618639</v>
      </c>
      <c r="P137" s="301">
        <v>0.1215454032712916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44315</v>
      </c>
      <c r="E138" s="297">
        <v>989.9</v>
      </c>
      <c r="F138" s="297">
        <v>985.63333333333333</v>
      </c>
      <c r="G138" s="298">
        <v>976.26666666666665</v>
      </c>
      <c r="H138" s="298">
        <v>962.63333333333333</v>
      </c>
      <c r="I138" s="298">
        <v>953.26666666666665</v>
      </c>
      <c r="J138" s="298">
        <v>999.26666666666665</v>
      </c>
      <c r="K138" s="298">
        <v>1008.6333333333332</v>
      </c>
      <c r="L138" s="298">
        <v>1022.2666666666667</v>
      </c>
      <c r="M138" s="285">
        <v>995</v>
      </c>
      <c r="N138" s="285">
        <v>972</v>
      </c>
      <c r="O138" s="300">
        <v>1761200</v>
      </c>
      <c r="P138" s="301">
        <v>3.3932135728542916E-2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44315</v>
      </c>
      <c r="E139" s="297">
        <v>209.75</v>
      </c>
      <c r="F139" s="297">
        <v>210.68333333333331</v>
      </c>
      <c r="G139" s="298">
        <v>206.66666666666663</v>
      </c>
      <c r="H139" s="298">
        <v>203.58333333333331</v>
      </c>
      <c r="I139" s="298">
        <v>199.56666666666663</v>
      </c>
      <c r="J139" s="298">
        <v>213.76666666666662</v>
      </c>
      <c r="K139" s="298">
        <v>217.78333333333333</v>
      </c>
      <c r="L139" s="298">
        <v>220.86666666666662</v>
      </c>
      <c r="M139" s="285">
        <v>214.7</v>
      </c>
      <c r="N139" s="285">
        <v>207.6</v>
      </c>
      <c r="O139" s="300">
        <v>20972800</v>
      </c>
      <c r="P139" s="301">
        <v>6.2435727927133831E-2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44315</v>
      </c>
      <c r="E140" s="297">
        <v>129.05000000000001</v>
      </c>
      <c r="F140" s="297">
        <v>130.28333333333333</v>
      </c>
      <c r="G140" s="298">
        <v>127.11666666666667</v>
      </c>
      <c r="H140" s="298">
        <v>125.18333333333334</v>
      </c>
      <c r="I140" s="298">
        <v>122.01666666666668</v>
      </c>
      <c r="J140" s="298">
        <v>132.21666666666667</v>
      </c>
      <c r="K140" s="298">
        <v>135.38333333333335</v>
      </c>
      <c r="L140" s="298">
        <v>137.31666666666666</v>
      </c>
      <c r="M140" s="285">
        <v>133.44999999999999</v>
      </c>
      <c r="N140" s="285">
        <v>128.35</v>
      </c>
      <c r="O140" s="300">
        <v>18300000</v>
      </c>
      <c r="P140" s="301">
        <v>0.22440786832597351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44315</v>
      </c>
      <c r="E141" s="297">
        <v>2040.5</v>
      </c>
      <c r="F141" s="297">
        <v>2033</v>
      </c>
      <c r="G141" s="298">
        <v>2008.5</v>
      </c>
      <c r="H141" s="298">
        <v>1976.5</v>
      </c>
      <c r="I141" s="298">
        <v>1952</v>
      </c>
      <c r="J141" s="298">
        <v>2065</v>
      </c>
      <c r="K141" s="298">
        <v>2089.5</v>
      </c>
      <c r="L141" s="298">
        <v>2121.5</v>
      </c>
      <c r="M141" s="285">
        <v>2057.5</v>
      </c>
      <c r="N141" s="285">
        <v>2001</v>
      </c>
      <c r="O141" s="300">
        <v>28017000</v>
      </c>
      <c r="P141" s="301">
        <v>3.2057244421523752E-2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44315</v>
      </c>
      <c r="E142" s="297">
        <v>79.599999999999994</v>
      </c>
      <c r="F142" s="297">
        <v>79.899999999999991</v>
      </c>
      <c r="G142" s="298">
        <v>78.199999999999989</v>
      </c>
      <c r="H142" s="298">
        <v>76.8</v>
      </c>
      <c r="I142" s="298">
        <v>75.099999999999994</v>
      </c>
      <c r="J142" s="298">
        <v>81.299999999999983</v>
      </c>
      <c r="K142" s="298">
        <v>83</v>
      </c>
      <c r="L142" s="298">
        <v>84.399999999999977</v>
      </c>
      <c r="M142" s="285">
        <v>81.599999999999994</v>
      </c>
      <c r="N142" s="285">
        <v>78.5</v>
      </c>
      <c r="O142" s="300">
        <v>160360000</v>
      </c>
      <c r="P142" s="301">
        <v>0.15347820144868116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44315</v>
      </c>
      <c r="E143" s="297">
        <v>876.55</v>
      </c>
      <c r="F143" s="297">
        <v>877.7166666666667</v>
      </c>
      <c r="G143" s="298">
        <v>870.48333333333335</v>
      </c>
      <c r="H143" s="298">
        <v>864.41666666666663</v>
      </c>
      <c r="I143" s="298">
        <v>857.18333333333328</v>
      </c>
      <c r="J143" s="298">
        <v>883.78333333333342</v>
      </c>
      <c r="K143" s="298">
        <v>891.01666666666677</v>
      </c>
      <c r="L143" s="298">
        <v>897.08333333333348</v>
      </c>
      <c r="M143" s="285">
        <v>884.95</v>
      </c>
      <c r="N143" s="285">
        <v>871.65</v>
      </c>
      <c r="O143" s="300">
        <v>5448000</v>
      </c>
      <c r="P143" s="301">
        <v>9.2495112046924344E-2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44315</v>
      </c>
      <c r="E144" s="297">
        <v>363.5</v>
      </c>
      <c r="F144" s="297">
        <v>362.65000000000003</v>
      </c>
      <c r="G144" s="298">
        <v>359.05000000000007</v>
      </c>
      <c r="H144" s="298">
        <v>354.6</v>
      </c>
      <c r="I144" s="298">
        <v>351.00000000000006</v>
      </c>
      <c r="J144" s="298">
        <v>367.10000000000008</v>
      </c>
      <c r="K144" s="298">
        <v>370.7000000000001</v>
      </c>
      <c r="L144" s="298">
        <v>375.15000000000009</v>
      </c>
      <c r="M144" s="285">
        <v>366.25</v>
      </c>
      <c r="N144" s="285">
        <v>358.2</v>
      </c>
      <c r="O144" s="300">
        <v>92478000</v>
      </c>
      <c r="P144" s="301">
        <v>5.3232198988656554E-2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44315</v>
      </c>
      <c r="E145" s="297">
        <v>29262.1</v>
      </c>
      <c r="F145" s="297">
        <v>29109.383333333331</v>
      </c>
      <c r="G145" s="298">
        <v>28718.766666666663</v>
      </c>
      <c r="H145" s="298">
        <v>28175.433333333331</v>
      </c>
      <c r="I145" s="298">
        <v>27784.816666666662</v>
      </c>
      <c r="J145" s="298">
        <v>29652.716666666664</v>
      </c>
      <c r="K145" s="298">
        <v>30043.333333333332</v>
      </c>
      <c r="L145" s="298">
        <v>30586.666666666664</v>
      </c>
      <c r="M145" s="285">
        <v>29500</v>
      </c>
      <c r="N145" s="285">
        <v>28566.05</v>
      </c>
      <c r="O145" s="300">
        <v>133700</v>
      </c>
      <c r="P145" s="301">
        <v>8.2591093117408906E-2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44315</v>
      </c>
      <c r="E146" s="297">
        <v>1847.1</v>
      </c>
      <c r="F146" s="297">
        <v>1850</v>
      </c>
      <c r="G146" s="298">
        <v>1830</v>
      </c>
      <c r="H146" s="298">
        <v>1812.9</v>
      </c>
      <c r="I146" s="298">
        <v>1792.9</v>
      </c>
      <c r="J146" s="298">
        <v>1867.1</v>
      </c>
      <c r="K146" s="298">
        <v>1887.1</v>
      </c>
      <c r="L146" s="298">
        <v>1904.1999999999998</v>
      </c>
      <c r="M146" s="285">
        <v>1870</v>
      </c>
      <c r="N146" s="285">
        <v>1832.9</v>
      </c>
      <c r="O146" s="300">
        <v>666050</v>
      </c>
      <c r="P146" s="301">
        <v>8.2216264521894553E-2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44315</v>
      </c>
      <c r="E147" s="297">
        <v>5442.1</v>
      </c>
      <c r="F147" s="297">
        <v>5409.0666666666666</v>
      </c>
      <c r="G147" s="298">
        <v>5358.1333333333332</v>
      </c>
      <c r="H147" s="298">
        <v>5274.166666666667</v>
      </c>
      <c r="I147" s="298">
        <v>5223.2333333333336</v>
      </c>
      <c r="J147" s="298">
        <v>5493.0333333333328</v>
      </c>
      <c r="K147" s="298">
        <v>5543.9666666666653</v>
      </c>
      <c r="L147" s="298">
        <v>5627.9333333333325</v>
      </c>
      <c r="M147" s="285">
        <v>5460</v>
      </c>
      <c r="N147" s="285">
        <v>5325.1</v>
      </c>
      <c r="O147" s="300">
        <v>340625</v>
      </c>
      <c r="P147" s="301">
        <v>0.10056542810985461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44315</v>
      </c>
      <c r="E148" s="297">
        <v>1420.6</v>
      </c>
      <c r="F148" s="297">
        <v>1426.5333333333335</v>
      </c>
      <c r="G148" s="298">
        <v>1406.5666666666671</v>
      </c>
      <c r="H148" s="298">
        <v>1392.5333333333335</v>
      </c>
      <c r="I148" s="298">
        <v>1372.5666666666671</v>
      </c>
      <c r="J148" s="298">
        <v>1440.5666666666671</v>
      </c>
      <c r="K148" s="298">
        <v>1460.5333333333338</v>
      </c>
      <c r="L148" s="298">
        <v>1474.5666666666671</v>
      </c>
      <c r="M148" s="285">
        <v>1446.5</v>
      </c>
      <c r="N148" s="285">
        <v>1412.5</v>
      </c>
      <c r="O148" s="300">
        <v>3526400</v>
      </c>
      <c r="P148" s="301">
        <v>6.7053982086661829E-2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44315</v>
      </c>
      <c r="E149" s="297">
        <v>600.6</v>
      </c>
      <c r="F149" s="297">
        <v>597.81666666666672</v>
      </c>
      <c r="G149" s="298">
        <v>594.08333333333348</v>
      </c>
      <c r="H149" s="298">
        <v>587.56666666666672</v>
      </c>
      <c r="I149" s="298">
        <v>583.83333333333348</v>
      </c>
      <c r="J149" s="298">
        <v>604.33333333333348</v>
      </c>
      <c r="K149" s="298">
        <v>608.06666666666683</v>
      </c>
      <c r="L149" s="298">
        <v>614.58333333333348</v>
      </c>
      <c r="M149" s="285">
        <v>601.54999999999995</v>
      </c>
      <c r="N149" s="285">
        <v>591.29999999999995</v>
      </c>
      <c r="O149" s="300">
        <v>41907600</v>
      </c>
      <c r="P149" s="301">
        <v>1.1317949930740904E-2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44315</v>
      </c>
      <c r="E150" s="297">
        <v>467.1</v>
      </c>
      <c r="F150" s="297">
        <v>466.51666666666665</v>
      </c>
      <c r="G150" s="298">
        <v>459.5333333333333</v>
      </c>
      <c r="H150" s="298">
        <v>451.96666666666664</v>
      </c>
      <c r="I150" s="298">
        <v>444.98333333333329</v>
      </c>
      <c r="J150" s="298">
        <v>474.08333333333331</v>
      </c>
      <c r="K150" s="298">
        <v>481.06666666666666</v>
      </c>
      <c r="L150" s="298">
        <v>488.63333333333333</v>
      </c>
      <c r="M150" s="285">
        <v>473.5</v>
      </c>
      <c r="N150" s="285">
        <v>458.95</v>
      </c>
      <c r="O150" s="300">
        <v>12063000</v>
      </c>
      <c r="P150" s="301">
        <v>4.7476261869065471E-3</v>
      </c>
    </row>
    <row r="151" spans="1:16" ht="15">
      <c r="A151" s="263">
        <v>141</v>
      </c>
      <c r="B151" s="362" t="s">
        <v>852</v>
      </c>
      <c r="C151" s="468" t="s">
        <v>177</v>
      </c>
      <c r="D151" s="469">
        <v>44315</v>
      </c>
      <c r="E151" s="297">
        <v>758.25</v>
      </c>
      <c r="F151" s="297">
        <v>757.13333333333333</v>
      </c>
      <c r="G151" s="298">
        <v>748.36666666666667</v>
      </c>
      <c r="H151" s="298">
        <v>738.48333333333335</v>
      </c>
      <c r="I151" s="298">
        <v>729.7166666666667</v>
      </c>
      <c r="J151" s="298">
        <v>767.01666666666665</v>
      </c>
      <c r="K151" s="298">
        <v>775.7833333333333</v>
      </c>
      <c r="L151" s="298">
        <v>785.66666666666663</v>
      </c>
      <c r="M151" s="285">
        <v>765.9</v>
      </c>
      <c r="N151" s="285">
        <v>747.25</v>
      </c>
      <c r="O151" s="300">
        <v>9242000</v>
      </c>
      <c r="P151" s="301">
        <v>4.7608252097030151E-2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44315</v>
      </c>
      <c r="E152" s="297">
        <v>631.45000000000005</v>
      </c>
      <c r="F152" s="297">
        <v>630.41666666666663</v>
      </c>
      <c r="G152" s="298">
        <v>621.83333333333326</v>
      </c>
      <c r="H152" s="298">
        <v>612.21666666666658</v>
      </c>
      <c r="I152" s="298">
        <v>603.63333333333321</v>
      </c>
      <c r="J152" s="298">
        <v>640.0333333333333</v>
      </c>
      <c r="K152" s="298">
        <v>648.61666666666656</v>
      </c>
      <c r="L152" s="298">
        <v>658.23333333333335</v>
      </c>
      <c r="M152" s="285">
        <v>639</v>
      </c>
      <c r="N152" s="285">
        <v>620.79999999999995</v>
      </c>
      <c r="O152" s="300">
        <v>15792300</v>
      </c>
      <c r="P152" s="301">
        <v>0.42484774665042629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44315</v>
      </c>
      <c r="E153" s="297">
        <v>298.39999999999998</v>
      </c>
      <c r="F153" s="297">
        <v>298.51666666666665</v>
      </c>
      <c r="G153" s="298">
        <v>294.18333333333328</v>
      </c>
      <c r="H153" s="298">
        <v>289.96666666666664</v>
      </c>
      <c r="I153" s="298">
        <v>285.63333333333327</v>
      </c>
      <c r="J153" s="298">
        <v>302.73333333333329</v>
      </c>
      <c r="K153" s="298">
        <v>307.06666666666666</v>
      </c>
      <c r="L153" s="298">
        <v>311.2833333333333</v>
      </c>
      <c r="M153" s="285">
        <v>302.85000000000002</v>
      </c>
      <c r="N153" s="285">
        <v>294.3</v>
      </c>
      <c r="O153" s="300">
        <v>94300800</v>
      </c>
      <c r="P153" s="301">
        <v>4.1944829323592392E-2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44315</v>
      </c>
      <c r="E154" s="297">
        <v>104.2</v>
      </c>
      <c r="F154" s="297">
        <v>104.39999999999999</v>
      </c>
      <c r="G154" s="298">
        <v>103.04999999999998</v>
      </c>
      <c r="H154" s="298">
        <v>101.89999999999999</v>
      </c>
      <c r="I154" s="298">
        <v>100.54999999999998</v>
      </c>
      <c r="J154" s="298">
        <v>105.54999999999998</v>
      </c>
      <c r="K154" s="298">
        <v>106.89999999999998</v>
      </c>
      <c r="L154" s="298">
        <v>108.04999999999998</v>
      </c>
      <c r="M154" s="285">
        <v>105.75</v>
      </c>
      <c r="N154" s="285">
        <v>103.25</v>
      </c>
      <c r="O154" s="300">
        <v>131652000</v>
      </c>
      <c r="P154" s="301">
        <v>3.1957671957671956E-2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44315</v>
      </c>
      <c r="E155" s="297">
        <v>803.5</v>
      </c>
      <c r="F155" s="297">
        <v>797.03333333333342</v>
      </c>
      <c r="G155" s="298">
        <v>784.16666666666686</v>
      </c>
      <c r="H155" s="298">
        <v>764.83333333333348</v>
      </c>
      <c r="I155" s="298">
        <v>751.96666666666692</v>
      </c>
      <c r="J155" s="298">
        <v>816.36666666666679</v>
      </c>
      <c r="K155" s="298">
        <v>829.23333333333335</v>
      </c>
      <c r="L155" s="298">
        <v>848.56666666666672</v>
      </c>
      <c r="M155" s="285">
        <v>809.9</v>
      </c>
      <c r="N155" s="285">
        <v>777.7</v>
      </c>
      <c r="O155" s="300">
        <v>45685800</v>
      </c>
      <c r="P155" s="301">
        <v>6.5540620911145472E-2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44315</v>
      </c>
      <c r="E156" s="297">
        <v>3181.8</v>
      </c>
      <c r="F156" s="297">
        <v>3155.1166666666668</v>
      </c>
      <c r="G156" s="298">
        <v>3107.6833333333334</v>
      </c>
      <c r="H156" s="298">
        <v>3033.5666666666666</v>
      </c>
      <c r="I156" s="298">
        <v>2986.1333333333332</v>
      </c>
      <c r="J156" s="298">
        <v>3229.2333333333336</v>
      </c>
      <c r="K156" s="298">
        <v>3276.666666666667</v>
      </c>
      <c r="L156" s="298">
        <v>3350.7833333333338</v>
      </c>
      <c r="M156" s="285">
        <v>3202.55</v>
      </c>
      <c r="N156" s="285">
        <v>3081</v>
      </c>
      <c r="O156" s="300">
        <v>7817100</v>
      </c>
      <c r="P156" s="301">
        <v>6.5203172267189927E-2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44315</v>
      </c>
      <c r="E157" s="297">
        <v>1023.65</v>
      </c>
      <c r="F157" s="297">
        <v>1017.0500000000001</v>
      </c>
      <c r="G157" s="298">
        <v>1007.1000000000001</v>
      </c>
      <c r="H157" s="298">
        <v>990.55000000000007</v>
      </c>
      <c r="I157" s="298">
        <v>980.60000000000014</v>
      </c>
      <c r="J157" s="298">
        <v>1033.6000000000001</v>
      </c>
      <c r="K157" s="298">
        <v>1043.5500000000002</v>
      </c>
      <c r="L157" s="298">
        <v>1060.1000000000001</v>
      </c>
      <c r="M157" s="285">
        <v>1027</v>
      </c>
      <c r="N157" s="285">
        <v>1000.5</v>
      </c>
      <c r="O157" s="300">
        <v>12001200</v>
      </c>
      <c r="P157" s="301">
        <v>9.3483490050295215E-2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44315</v>
      </c>
      <c r="E158" s="297">
        <v>1558.5</v>
      </c>
      <c r="F158" s="297">
        <v>1549.6499999999999</v>
      </c>
      <c r="G158" s="298">
        <v>1527.8499999999997</v>
      </c>
      <c r="H158" s="298">
        <v>1497.1999999999998</v>
      </c>
      <c r="I158" s="298">
        <v>1475.3999999999996</v>
      </c>
      <c r="J158" s="298">
        <v>1580.2999999999997</v>
      </c>
      <c r="K158" s="298">
        <v>1602.1</v>
      </c>
      <c r="L158" s="298">
        <v>1632.7499999999998</v>
      </c>
      <c r="M158" s="285">
        <v>1571.45</v>
      </c>
      <c r="N158" s="285">
        <v>1519</v>
      </c>
      <c r="O158" s="300">
        <v>6219000</v>
      </c>
      <c r="P158" s="301">
        <v>5.4827630072509861E-2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44315</v>
      </c>
      <c r="E159" s="297">
        <v>2550.35</v>
      </c>
      <c r="F159" s="297">
        <v>2532.7000000000003</v>
      </c>
      <c r="G159" s="298">
        <v>2493.4000000000005</v>
      </c>
      <c r="H159" s="298">
        <v>2436.4500000000003</v>
      </c>
      <c r="I159" s="298">
        <v>2397.1500000000005</v>
      </c>
      <c r="J159" s="298">
        <v>2589.6500000000005</v>
      </c>
      <c r="K159" s="298">
        <v>2628.9500000000007</v>
      </c>
      <c r="L159" s="298">
        <v>2685.9000000000005</v>
      </c>
      <c r="M159" s="285">
        <v>2572</v>
      </c>
      <c r="N159" s="285">
        <v>2475.75</v>
      </c>
      <c r="O159" s="300">
        <v>903750</v>
      </c>
      <c r="P159" s="301">
        <v>4.4797687861271675E-2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44315</v>
      </c>
      <c r="E160" s="297">
        <v>424.75</v>
      </c>
      <c r="F160" s="297">
        <v>422.4666666666667</v>
      </c>
      <c r="G160" s="298">
        <v>417.93333333333339</v>
      </c>
      <c r="H160" s="298">
        <v>411.11666666666667</v>
      </c>
      <c r="I160" s="298">
        <v>406.58333333333337</v>
      </c>
      <c r="J160" s="298">
        <v>429.28333333333342</v>
      </c>
      <c r="K160" s="298">
        <v>433.81666666666672</v>
      </c>
      <c r="L160" s="298">
        <v>440.63333333333344</v>
      </c>
      <c r="M160" s="285">
        <v>427</v>
      </c>
      <c r="N160" s="285">
        <v>415.65</v>
      </c>
      <c r="O160" s="300">
        <v>2517000</v>
      </c>
      <c r="P160" s="301">
        <v>7.702182284980745E-2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44315</v>
      </c>
      <c r="E161" s="297">
        <v>764.7</v>
      </c>
      <c r="F161" s="297">
        <v>767.35</v>
      </c>
      <c r="G161" s="298">
        <v>753.7</v>
      </c>
      <c r="H161" s="298">
        <v>742.7</v>
      </c>
      <c r="I161" s="298">
        <v>729.05000000000007</v>
      </c>
      <c r="J161" s="298">
        <v>778.35</v>
      </c>
      <c r="K161" s="298">
        <v>791.99999999999989</v>
      </c>
      <c r="L161" s="298">
        <v>803</v>
      </c>
      <c r="M161" s="285">
        <v>781</v>
      </c>
      <c r="N161" s="285">
        <v>756.35</v>
      </c>
      <c r="O161" s="300">
        <v>845350</v>
      </c>
      <c r="P161" s="301">
        <v>0.15445544554455445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44315</v>
      </c>
      <c r="E162" s="297">
        <v>569.54999999999995</v>
      </c>
      <c r="F162" s="297">
        <v>570.78333333333342</v>
      </c>
      <c r="G162" s="298">
        <v>560.21666666666681</v>
      </c>
      <c r="H162" s="298">
        <v>550.88333333333344</v>
      </c>
      <c r="I162" s="298">
        <v>540.31666666666683</v>
      </c>
      <c r="J162" s="298">
        <v>580.11666666666679</v>
      </c>
      <c r="K162" s="298">
        <v>590.68333333333339</v>
      </c>
      <c r="L162" s="298">
        <v>600.01666666666677</v>
      </c>
      <c r="M162" s="285">
        <v>581.35</v>
      </c>
      <c r="N162" s="285">
        <v>561.45000000000005</v>
      </c>
      <c r="O162" s="300">
        <v>3540600</v>
      </c>
      <c r="P162" s="301">
        <v>0.32131661442006271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44315</v>
      </c>
      <c r="E163" s="297">
        <v>1233.55</v>
      </c>
      <c r="F163" s="297">
        <v>1241.4333333333332</v>
      </c>
      <c r="G163" s="298">
        <v>1223.0166666666664</v>
      </c>
      <c r="H163" s="298">
        <v>1212.4833333333333</v>
      </c>
      <c r="I163" s="298">
        <v>1194.0666666666666</v>
      </c>
      <c r="J163" s="298">
        <v>1251.9666666666662</v>
      </c>
      <c r="K163" s="298">
        <v>1270.3833333333328</v>
      </c>
      <c r="L163" s="298">
        <v>1280.9166666666661</v>
      </c>
      <c r="M163" s="285">
        <v>1259.8499999999999</v>
      </c>
      <c r="N163" s="285">
        <v>1230.9000000000001</v>
      </c>
      <c r="O163" s="300">
        <v>1042300</v>
      </c>
      <c r="P163" s="301">
        <v>0.10871183916604617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44315</v>
      </c>
      <c r="E164" s="297">
        <v>6836.1</v>
      </c>
      <c r="F164" s="297">
        <v>6852.95</v>
      </c>
      <c r="G164" s="298">
        <v>6776</v>
      </c>
      <c r="H164" s="298">
        <v>6715.9000000000005</v>
      </c>
      <c r="I164" s="298">
        <v>6638.9500000000007</v>
      </c>
      <c r="J164" s="298">
        <v>6913.0499999999993</v>
      </c>
      <c r="K164" s="298">
        <v>6989.9999999999982</v>
      </c>
      <c r="L164" s="298">
        <v>7050.0999999999985</v>
      </c>
      <c r="M164" s="285">
        <v>6929.9</v>
      </c>
      <c r="N164" s="285">
        <v>6792.85</v>
      </c>
      <c r="O164" s="300">
        <v>1628800</v>
      </c>
      <c r="P164" s="301">
        <v>3.7187977585328581E-2</v>
      </c>
    </row>
    <row r="165" spans="1:16" ht="15">
      <c r="A165" s="263">
        <v>155</v>
      </c>
      <c r="B165" s="362" t="s">
        <v>852</v>
      </c>
      <c r="C165" s="468" t="s">
        <v>193</v>
      </c>
      <c r="D165" s="469">
        <v>44315</v>
      </c>
      <c r="E165" s="297">
        <v>632.75</v>
      </c>
      <c r="F165" s="297">
        <v>621.03333333333342</v>
      </c>
      <c r="G165" s="298">
        <v>605.41666666666686</v>
      </c>
      <c r="H165" s="298">
        <v>578.08333333333348</v>
      </c>
      <c r="I165" s="298">
        <v>562.46666666666692</v>
      </c>
      <c r="J165" s="298">
        <v>648.36666666666679</v>
      </c>
      <c r="K165" s="298">
        <v>663.98333333333335</v>
      </c>
      <c r="L165" s="298">
        <v>691.31666666666672</v>
      </c>
      <c r="M165" s="285">
        <v>636.65</v>
      </c>
      <c r="N165" s="285">
        <v>593.70000000000005</v>
      </c>
      <c r="O165" s="300">
        <v>20495800</v>
      </c>
      <c r="P165" s="301">
        <v>8.4916047343793002E-2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44315</v>
      </c>
      <c r="E166" s="297">
        <v>229.8</v>
      </c>
      <c r="F166" s="297">
        <v>229.08333333333334</v>
      </c>
      <c r="G166" s="298">
        <v>227.76666666666668</v>
      </c>
      <c r="H166" s="298">
        <v>225.73333333333335</v>
      </c>
      <c r="I166" s="298">
        <v>224.41666666666669</v>
      </c>
      <c r="J166" s="298">
        <v>231.11666666666667</v>
      </c>
      <c r="K166" s="298">
        <v>232.43333333333334</v>
      </c>
      <c r="L166" s="298">
        <v>234.46666666666667</v>
      </c>
      <c r="M166" s="285">
        <v>230.4</v>
      </c>
      <c r="N166" s="285">
        <v>227.05</v>
      </c>
      <c r="O166" s="300">
        <v>71957200</v>
      </c>
      <c r="P166" s="301">
        <v>1.3712988033889423E-2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44315</v>
      </c>
      <c r="E167" s="297">
        <v>1001.35</v>
      </c>
      <c r="F167" s="297">
        <v>1000.3666666666668</v>
      </c>
      <c r="G167" s="298">
        <v>988.78333333333353</v>
      </c>
      <c r="H167" s="298">
        <v>976.2166666666667</v>
      </c>
      <c r="I167" s="298">
        <v>964.63333333333344</v>
      </c>
      <c r="J167" s="298">
        <v>1012.9333333333336</v>
      </c>
      <c r="K167" s="298">
        <v>1024.5166666666669</v>
      </c>
      <c r="L167" s="298">
        <v>1037.0833333333337</v>
      </c>
      <c r="M167" s="285">
        <v>1011.95</v>
      </c>
      <c r="N167" s="285">
        <v>987.8</v>
      </c>
      <c r="O167" s="300">
        <v>3439000</v>
      </c>
      <c r="P167" s="301">
        <v>0.13460903992081821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44315</v>
      </c>
      <c r="E168" s="297">
        <v>420.85</v>
      </c>
      <c r="F168" s="297">
        <v>417.26666666666671</v>
      </c>
      <c r="G168" s="298">
        <v>412.23333333333341</v>
      </c>
      <c r="H168" s="298">
        <v>403.61666666666667</v>
      </c>
      <c r="I168" s="298">
        <v>398.58333333333337</v>
      </c>
      <c r="J168" s="298">
        <v>425.88333333333344</v>
      </c>
      <c r="K168" s="298">
        <v>430.91666666666674</v>
      </c>
      <c r="L168" s="298">
        <v>439.53333333333347</v>
      </c>
      <c r="M168" s="285">
        <v>422.3</v>
      </c>
      <c r="N168" s="285">
        <v>408.65</v>
      </c>
      <c r="O168" s="300">
        <v>33814400</v>
      </c>
      <c r="P168" s="301">
        <v>3.7811824788843054E-2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44315</v>
      </c>
      <c r="E169" s="297">
        <v>201.85</v>
      </c>
      <c r="F169" s="297">
        <v>202.28333333333333</v>
      </c>
      <c r="G169" s="298">
        <v>198.56666666666666</v>
      </c>
      <c r="H169" s="298">
        <v>195.28333333333333</v>
      </c>
      <c r="I169" s="298">
        <v>191.56666666666666</v>
      </c>
      <c r="J169" s="298">
        <v>205.56666666666666</v>
      </c>
      <c r="K169" s="298">
        <v>209.2833333333333</v>
      </c>
      <c r="L169" s="298">
        <v>212.56666666666666</v>
      </c>
      <c r="M169" s="285">
        <v>206</v>
      </c>
      <c r="N169" s="285">
        <v>199</v>
      </c>
      <c r="O169" s="300">
        <v>49092000</v>
      </c>
      <c r="P169" s="301">
        <v>1.2623762376237625E-2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44286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260"/>
      <c r="L8" s="268"/>
      <c r="M8" s="268"/>
    </row>
    <row r="9" spans="1:15" ht="36" customHeight="1">
      <c r="A9" s="595"/>
      <c r="B9" s="597"/>
      <c r="C9" s="602" t="s">
        <v>23</v>
      </c>
      <c r="D9" s="602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14845.1</v>
      </c>
      <c r="D10" s="284">
        <v>14779.666666666666</v>
      </c>
      <c r="E10" s="284">
        <v>14683.033333333333</v>
      </c>
      <c r="F10" s="284">
        <v>14520.966666666667</v>
      </c>
      <c r="G10" s="284">
        <v>14424.333333333334</v>
      </c>
      <c r="H10" s="284">
        <v>14941.733333333332</v>
      </c>
      <c r="I10" s="284">
        <v>15038.366666666667</v>
      </c>
      <c r="J10" s="284">
        <v>15200.433333333331</v>
      </c>
      <c r="K10" s="283">
        <v>14876.3</v>
      </c>
      <c r="L10" s="283">
        <v>14617.6</v>
      </c>
      <c r="M10" s="288"/>
    </row>
    <row r="11" spans="1:15">
      <c r="A11" s="282">
        <v>2</v>
      </c>
      <c r="B11" s="263" t="s">
        <v>216</v>
      </c>
      <c r="C11" s="285">
        <v>33875.1</v>
      </c>
      <c r="D11" s="265">
        <v>33810.15</v>
      </c>
      <c r="E11" s="265">
        <v>33629.5</v>
      </c>
      <c r="F11" s="265">
        <v>33383.9</v>
      </c>
      <c r="G11" s="265">
        <v>33203.25</v>
      </c>
      <c r="H11" s="265">
        <v>34055.75</v>
      </c>
      <c r="I11" s="265">
        <v>34236.400000000009</v>
      </c>
      <c r="J11" s="265">
        <v>34482</v>
      </c>
      <c r="K11" s="285">
        <v>33990.800000000003</v>
      </c>
      <c r="L11" s="285">
        <v>33564.550000000003</v>
      </c>
      <c r="M11" s="288"/>
    </row>
    <row r="12" spans="1:15">
      <c r="A12" s="282">
        <v>3</v>
      </c>
      <c r="B12" s="271" t="s">
        <v>217</v>
      </c>
      <c r="C12" s="285">
        <v>1798</v>
      </c>
      <c r="D12" s="265">
        <v>1788.5</v>
      </c>
      <c r="E12" s="265">
        <v>1770.35</v>
      </c>
      <c r="F12" s="265">
        <v>1742.6999999999998</v>
      </c>
      <c r="G12" s="265">
        <v>1724.5499999999997</v>
      </c>
      <c r="H12" s="265">
        <v>1816.15</v>
      </c>
      <c r="I12" s="265">
        <v>1834.3000000000002</v>
      </c>
      <c r="J12" s="265">
        <v>1861.9500000000003</v>
      </c>
      <c r="K12" s="285">
        <v>1806.65</v>
      </c>
      <c r="L12" s="285">
        <v>1760.85</v>
      </c>
      <c r="M12" s="288"/>
    </row>
    <row r="13" spans="1:15">
      <c r="A13" s="282">
        <v>4</v>
      </c>
      <c r="B13" s="263" t="s">
        <v>218</v>
      </c>
      <c r="C13" s="285">
        <v>4104.8500000000004</v>
      </c>
      <c r="D13" s="265">
        <v>4095.5833333333339</v>
      </c>
      <c r="E13" s="265">
        <v>4077.1166666666677</v>
      </c>
      <c r="F13" s="265">
        <v>4049.3833333333337</v>
      </c>
      <c r="G13" s="265">
        <v>4030.9166666666674</v>
      </c>
      <c r="H13" s="265">
        <v>4123.3166666666675</v>
      </c>
      <c r="I13" s="265">
        <v>4141.7833333333347</v>
      </c>
      <c r="J13" s="265">
        <v>4169.5166666666682</v>
      </c>
      <c r="K13" s="285">
        <v>4114.05</v>
      </c>
      <c r="L13" s="285">
        <v>4067.85</v>
      </c>
      <c r="M13" s="288"/>
    </row>
    <row r="14" spans="1:15">
      <c r="A14" s="282">
        <v>5</v>
      </c>
      <c r="B14" s="263" t="s">
        <v>219</v>
      </c>
      <c r="C14" s="285">
        <v>26121.1</v>
      </c>
      <c r="D14" s="265">
        <v>25952.316666666666</v>
      </c>
      <c r="E14" s="265">
        <v>25597.98333333333</v>
      </c>
      <c r="F14" s="265">
        <v>25074.866666666665</v>
      </c>
      <c r="G14" s="265">
        <v>24720.533333333329</v>
      </c>
      <c r="H14" s="265">
        <v>26475.433333333331</v>
      </c>
      <c r="I14" s="265">
        <v>26829.766666666666</v>
      </c>
      <c r="J14" s="265">
        <v>27352.883333333331</v>
      </c>
      <c r="K14" s="285">
        <v>26306.65</v>
      </c>
      <c r="L14" s="285">
        <v>25429.200000000001</v>
      </c>
      <c r="M14" s="288"/>
    </row>
    <row r="15" spans="1:15">
      <c r="A15" s="282">
        <v>6</v>
      </c>
      <c r="B15" s="263" t="s">
        <v>220</v>
      </c>
      <c r="C15" s="285">
        <v>3115.7</v>
      </c>
      <c r="D15" s="265">
        <v>3112.1333333333332</v>
      </c>
      <c r="E15" s="265">
        <v>3091.9666666666662</v>
      </c>
      <c r="F15" s="265">
        <v>3068.2333333333331</v>
      </c>
      <c r="G15" s="265">
        <v>3048.0666666666662</v>
      </c>
      <c r="H15" s="265">
        <v>3135.8666666666663</v>
      </c>
      <c r="I15" s="265">
        <v>3156.0333333333333</v>
      </c>
      <c r="J15" s="265">
        <v>3179.7666666666664</v>
      </c>
      <c r="K15" s="285">
        <v>3132.3</v>
      </c>
      <c r="L15" s="285">
        <v>3088.4</v>
      </c>
      <c r="M15" s="288"/>
    </row>
    <row r="16" spans="1:15">
      <c r="A16" s="282">
        <v>7</v>
      </c>
      <c r="B16" s="263" t="s">
        <v>221</v>
      </c>
      <c r="C16" s="285">
        <v>6761.8</v>
      </c>
      <c r="D16" s="265">
        <v>6749.2166666666672</v>
      </c>
      <c r="E16" s="265">
        <v>6718.9333333333343</v>
      </c>
      <c r="F16" s="265">
        <v>6676.0666666666675</v>
      </c>
      <c r="G16" s="265">
        <v>6645.7833333333347</v>
      </c>
      <c r="H16" s="265">
        <v>6792.0833333333339</v>
      </c>
      <c r="I16" s="265">
        <v>6822.3666666666668</v>
      </c>
      <c r="J16" s="265">
        <v>6865.2333333333336</v>
      </c>
      <c r="K16" s="285">
        <v>6779.5</v>
      </c>
      <c r="L16" s="285">
        <v>6706.35</v>
      </c>
      <c r="M16" s="288"/>
    </row>
    <row r="17" spans="1:13">
      <c r="A17" s="282">
        <v>8</v>
      </c>
      <c r="B17" s="263" t="s">
        <v>38</v>
      </c>
      <c r="C17" s="263">
        <v>1874.05</v>
      </c>
      <c r="D17" s="265">
        <v>1879.0666666666668</v>
      </c>
      <c r="E17" s="265">
        <v>1853.1333333333337</v>
      </c>
      <c r="F17" s="265">
        <v>1832.2166666666669</v>
      </c>
      <c r="G17" s="265">
        <v>1806.2833333333338</v>
      </c>
      <c r="H17" s="265">
        <v>1899.9833333333336</v>
      </c>
      <c r="I17" s="265">
        <v>1925.9166666666665</v>
      </c>
      <c r="J17" s="265">
        <v>1946.8333333333335</v>
      </c>
      <c r="K17" s="263">
        <v>1905</v>
      </c>
      <c r="L17" s="263">
        <v>1858.15</v>
      </c>
      <c r="M17" s="263">
        <v>6.2113500000000004</v>
      </c>
    </row>
    <row r="18" spans="1:13">
      <c r="A18" s="282">
        <v>9</v>
      </c>
      <c r="B18" s="263" t="s">
        <v>222</v>
      </c>
      <c r="C18" s="263">
        <v>1298.9000000000001</v>
      </c>
      <c r="D18" s="265">
        <v>1272.7666666666667</v>
      </c>
      <c r="E18" s="265">
        <v>1191.1333333333332</v>
      </c>
      <c r="F18" s="265">
        <v>1083.3666666666666</v>
      </c>
      <c r="G18" s="265">
        <v>1001.7333333333331</v>
      </c>
      <c r="H18" s="265">
        <v>1380.5333333333333</v>
      </c>
      <c r="I18" s="265">
        <v>1462.166666666667</v>
      </c>
      <c r="J18" s="265">
        <v>1569.9333333333334</v>
      </c>
      <c r="K18" s="263">
        <v>1354.4</v>
      </c>
      <c r="L18" s="263">
        <v>1165</v>
      </c>
      <c r="M18" s="263">
        <v>76.506299999999996</v>
      </c>
    </row>
    <row r="19" spans="1:13">
      <c r="A19" s="282">
        <v>10</v>
      </c>
      <c r="B19" s="263" t="s">
        <v>735</v>
      </c>
      <c r="C19" s="264">
        <v>1338.7</v>
      </c>
      <c r="D19" s="265">
        <v>1337.35</v>
      </c>
      <c r="E19" s="265">
        <v>1322.6999999999998</v>
      </c>
      <c r="F19" s="265">
        <v>1306.6999999999998</v>
      </c>
      <c r="G19" s="265">
        <v>1292.0499999999997</v>
      </c>
      <c r="H19" s="265">
        <v>1353.35</v>
      </c>
      <c r="I19" s="265">
        <v>1368</v>
      </c>
      <c r="J19" s="265">
        <v>1384</v>
      </c>
      <c r="K19" s="263">
        <v>1352</v>
      </c>
      <c r="L19" s="263">
        <v>1321.35</v>
      </c>
      <c r="M19" s="263">
        <v>2.6569099999999999</v>
      </c>
    </row>
    <row r="20" spans="1:13">
      <c r="A20" s="282">
        <v>11</v>
      </c>
      <c r="B20" s="263" t="s">
        <v>288</v>
      </c>
      <c r="C20" s="263">
        <v>15086.55</v>
      </c>
      <c r="D20" s="265">
        <v>15084.716666666665</v>
      </c>
      <c r="E20" s="265">
        <v>14901.633333333331</v>
      </c>
      <c r="F20" s="265">
        <v>14716.716666666665</v>
      </c>
      <c r="G20" s="265">
        <v>14533.633333333331</v>
      </c>
      <c r="H20" s="265">
        <v>15269.633333333331</v>
      </c>
      <c r="I20" s="265">
        <v>15452.716666666664</v>
      </c>
      <c r="J20" s="265">
        <v>15637.633333333331</v>
      </c>
      <c r="K20" s="263">
        <v>15267.8</v>
      </c>
      <c r="L20" s="263">
        <v>14899.8</v>
      </c>
      <c r="M20" s="263">
        <v>0.21090999999999999</v>
      </c>
    </row>
    <row r="21" spans="1:13">
      <c r="A21" s="282">
        <v>12</v>
      </c>
      <c r="B21" s="263" t="s">
        <v>40</v>
      </c>
      <c r="C21" s="263">
        <v>1031.55</v>
      </c>
      <c r="D21" s="265">
        <v>1020.6666666666666</v>
      </c>
      <c r="E21" s="265">
        <v>998.88333333333321</v>
      </c>
      <c r="F21" s="265">
        <v>966.21666666666658</v>
      </c>
      <c r="G21" s="265">
        <v>944.43333333333317</v>
      </c>
      <c r="H21" s="265">
        <v>1053.3333333333333</v>
      </c>
      <c r="I21" s="265">
        <v>1075.1166666666668</v>
      </c>
      <c r="J21" s="265">
        <v>1107.7833333333333</v>
      </c>
      <c r="K21" s="263">
        <v>1042.45</v>
      </c>
      <c r="L21" s="263">
        <v>988</v>
      </c>
      <c r="M21" s="263">
        <v>104.70731000000001</v>
      </c>
    </row>
    <row r="22" spans="1:13">
      <c r="A22" s="282">
        <v>13</v>
      </c>
      <c r="B22" s="263" t="s">
        <v>289</v>
      </c>
      <c r="C22" s="263">
        <v>1157.6500000000001</v>
      </c>
      <c r="D22" s="265">
        <v>1179.8</v>
      </c>
      <c r="E22" s="265">
        <v>1129.5999999999999</v>
      </c>
      <c r="F22" s="265">
        <v>1101.55</v>
      </c>
      <c r="G22" s="265">
        <v>1051.3499999999999</v>
      </c>
      <c r="H22" s="265">
        <v>1207.8499999999999</v>
      </c>
      <c r="I22" s="265">
        <v>1258.0500000000002</v>
      </c>
      <c r="J22" s="265">
        <v>1286.0999999999999</v>
      </c>
      <c r="K22" s="263">
        <v>1230</v>
      </c>
      <c r="L22" s="263">
        <v>1151.75</v>
      </c>
      <c r="M22" s="263">
        <v>7.3762100000000004</v>
      </c>
    </row>
    <row r="23" spans="1:13">
      <c r="A23" s="282">
        <v>14</v>
      </c>
      <c r="B23" s="263" t="s">
        <v>41</v>
      </c>
      <c r="C23" s="263">
        <v>710.55</v>
      </c>
      <c r="D23" s="265">
        <v>708.61666666666667</v>
      </c>
      <c r="E23" s="265">
        <v>699.23333333333335</v>
      </c>
      <c r="F23" s="265">
        <v>687.91666666666663</v>
      </c>
      <c r="G23" s="265">
        <v>678.5333333333333</v>
      </c>
      <c r="H23" s="265">
        <v>719.93333333333339</v>
      </c>
      <c r="I23" s="265">
        <v>729.31666666666683</v>
      </c>
      <c r="J23" s="265">
        <v>740.63333333333344</v>
      </c>
      <c r="K23" s="263">
        <v>718</v>
      </c>
      <c r="L23" s="263">
        <v>697.3</v>
      </c>
      <c r="M23" s="263">
        <v>91.095050000000001</v>
      </c>
    </row>
    <row r="24" spans="1:13">
      <c r="A24" s="282">
        <v>15</v>
      </c>
      <c r="B24" s="263" t="s">
        <v>832</v>
      </c>
      <c r="C24" s="263">
        <v>910.9</v>
      </c>
      <c r="D24" s="265">
        <v>906.9666666666667</v>
      </c>
      <c r="E24" s="265">
        <v>888.93333333333339</v>
      </c>
      <c r="F24" s="265">
        <v>866.9666666666667</v>
      </c>
      <c r="G24" s="265">
        <v>848.93333333333339</v>
      </c>
      <c r="H24" s="265">
        <v>928.93333333333339</v>
      </c>
      <c r="I24" s="265">
        <v>946.9666666666667</v>
      </c>
      <c r="J24" s="265">
        <v>968.93333333333339</v>
      </c>
      <c r="K24" s="263">
        <v>925</v>
      </c>
      <c r="L24" s="263">
        <v>885</v>
      </c>
      <c r="M24" s="263">
        <v>14.17318</v>
      </c>
    </row>
    <row r="25" spans="1:13">
      <c r="A25" s="282">
        <v>16</v>
      </c>
      <c r="B25" s="263" t="s">
        <v>290</v>
      </c>
      <c r="C25" s="263">
        <v>877.55</v>
      </c>
      <c r="D25" s="265">
        <v>880.30000000000007</v>
      </c>
      <c r="E25" s="265">
        <v>842.60000000000014</v>
      </c>
      <c r="F25" s="265">
        <v>807.65000000000009</v>
      </c>
      <c r="G25" s="265">
        <v>769.95000000000016</v>
      </c>
      <c r="H25" s="265">
        <v>915.25000000000011</v>
      </c>
      <c r="I25" s="265">
        <v>952.95000000000016</v>
      </c>
      <c r="J25" s="265">
        <v>987.90000000000009</v>
      </c>
      <c r="K25" s="263">
        <v>918</v>
      </c>
      <c r="L25" s="263">
        <v>845.35</v>
      </c>
      <c r="M25" s="263">
        <v>15.142049999999999</v>
      </c>
    </row>
    <row r="26" spans="1:13">
      <c r="A26" s="282">
        <v>17</v>
      </c>
      <c r="B26" s="263" t="s">
        <v>223</v>
      </c>
      <c r="C26" s="263">
        <v>119.05</v>
      </c>
      <c r="D26" s="265">
        <v>120.58333333333333</v>
      </c>
      <c r="E26" s="265">
        <v>116.96666666666665</v>
      </c>
      <c r="F26" s="265">
        <v>114.88333333333333</v>
      </c>
      <c r="G26" s="265">
        <v>111.26666666666665</v>
      </c>
      <c r="H26" s="265">
        <v>122.66666666666666</v>
      </c>
      <c r="I26" s="265">
        <v>126.28333333333333</v>
      </c>
      <c r="J26" s="265">
        <v>128.36666666666667</v>
      </c>
      <c r="K26" s="263">
        <v>124.2</v>
      </c>
      <c r="L26" s="263">
        <v>118.5</v>
      </c>
      <c r="M26" s="263">
        <v>27.450790000000001</v>
      </c>
    </row>
    <row r="27" spans="1:13">
      <c r="A27" s="282">
        <v>18</v>
      </c>
      <c r="B27" s="263" t="s">
        <v>224</v>
      </c>
      <c r="C27" s="263">
        <v>203.6</v>
      </c>
      <c r="D27" s="265">
        <v>203.13333333333333</v>
      </c>
      <c r="E27" s="265">
        <v>198.61666666666665</v>
      </c>
      <c r="F27" s="265">
        <v>193.63333333333333</v>
      </c>
      <c r="G27" s="265">
        <v>189.11666666666665</v>
      </c>
      <c r="H27" s="265">
        <v>208.11666666666665</v>
      </c>
      <c r="I27" s="265">
        <v>212.6333333333333</v>
      </c>
      <c r="J27" s="265">
        <v>217.61666666666665</v>
      </c>
      <c r="K27" s="263">
        <v>207.65</v>
      </c>
      <c r="L27" s="263">
        <v>198.15</v>
      </c>
      <c r="M27" s="263">
        <v>19.1889</v>
      </c>
    </row>
    <row r="28" spans="1:13">
      <c r="A28" s="282">
        <v>19</v>
      </c>
      <c r="B28" s="263" t="s">
        <v>225</v>
      </c>
      <c r="C28" s="263">
        <v>1862.65</v>
      </c>
      <c r="D28" s="265">
        <v>1834.05</v>
      </c>
      <c r="E28" s="265">
        <v>1783.55</v>
      </c>
      <c r="F28" s="265">
        <v>1704.45</v>
      </c>
      <c r="G28" s="265">
        <v>1653.95</v>
      </c>
      <c r="H28" s="265">
        <v>1913.1499999999999</v>
      </c>
      <c r="I28" s="265">
        <v>1963.6499999999999</v>
      </c>
      <c r="J28" s="265">
        <v>2042.7499999999998</v>
      </c>
      <c r="K28" s="263">
        <v>1884.55</v>
      </c>
      <c r="L28" s="263">
        <v>1754.95</v>
      </c>
      <c r="M28" s="263">
        <v>1.1330800000000001</v>
      </c>
    </row>
    <row r="29" spans="1:13">
      <c r="A29" s="282">
        <v>20</v>
      </c>
      <c r="B29" s="263" t="s">
        <v>294</v>
      </c>
      <c r="C29" s="263">
        <v>955.5</v>
      </c>
      <c r="D29" s="265">
        <v>954.1</v>
      </c>
      <c r="E29" s="265">
        <v>941.2</v>
      </c>
      <c r="F29" s="265">
        <v>926.9</v>
      </c>
      <c r="G29" s="265">
        <v>914</v>
      </c>
      <c r="H29" s="265">
        <v>968.40000000000009</v>
      </c>
      <c r="I29" s="265">
        <v>981.3</v>
      </c>
      <c r="J29" s="265">
        <v>995.60000000000014</v>
      </c>
      <c r="K29" s="263">
        <v>967</v>
      </c>
      <c r="L29" s="263">
        <v>939.8</v>
      </c>
      <c r="M29" s="263">
        <v>4.0835400000000002</v>
      </c>
    </row>
    <row r="30" spans="1:13">
      <c r="A30" s="282">
        <v>21</v>
      </c>
      <c r="B30" s="263" t="s">
        <v>226</v>
      </c>
      <c r="C30" s="263">
        <v>2739.65</v>
      </c>
      <c r="D30" s="265">
        <v>2716.8333333333335</v>
      </c>
      <c r="E30" s="265">
        <v>2677.8666666666668</v>
      </c>
      <c r="F30" s="265">
        <v>2616.0833333333335</v>
      </c>
      <c r="G30" s="265">
        <v>2577.1166666666668</v>
      </c>
      <c r="H30" s="265">
        <v>2778.6166666666668</v>
      </c>
      <c r="I30" s="265">
        <v>2817.583333333333</v>
      </c>
      <c r="J30" s="265">
        <v>2879.3666666666668</v>
      </c>
      <c r="K30" s="263">
        <v>2755.8</v>
      </c>
      <c r="L30" s="263">
        <v>2655.05</v>
      </c>
      <c r="M30" s="263">
        <v>1.74143</v>
      </c>
    </row>
    <row r="31" spans="1:13">
      <c r="A31" s="282">
        <v>22</v>
      </c>
      <c r="B31" s="263" t="s">
        <v>44</v>
      </c>
      <c r="C31" s="263">
        <v>855.35</v>
      </c>
      <c r="D31" s="265">
        <v>851.83333333333337</v>
      </c>
      <c r="E31" s="265">
        <v>845.66666666666674</v>
      </c>
      <c r="F31" s="265">
        <v>835.98333333333335</v>
      </c>
      <c r="G31" s="265">
        <v>829.81666666666672</v>
      </c>
      <c r="H31" s="265">
        <v>861.51666666666677</v>
      </c>
      <c r="I31" s="265">
        <v>867.68333333333351</v>
      </c>
      <c r="J31" s="265">
        <v>877.36666666666679</v>
      </c>
      <c r="K31" s="263">
        <v>858</v>
      </c>
      <c r="L31" s="263">
        <v>842.15</v>
      </c>
      <c r="M31" s="263">
        <v>4.5146499999999996</v>
      </c>
    </row>
    <row r="32" spans="1:13">
      <c r="A32" s="282">
        <v>23</v>
      </c>
      <c r="B32" s="263" t="s">
        <v>45</v>
      </c>
      <c r="C32" s="263">
        <v>299.85000000000002</v>
      </c>
      <c r="D32" s="265">
        <v>299.56666666666666</v>
      </c>
      <c r="E32" s="265">
        <v>295.63333333333333</v>
      </c>
      <c r="F32" s="265">
        <v>291.41666666666669</v>
      </c>
      <c r="G32" s="265">
        <v>287.48333333333335</v>
      </c>
      <c r="H32" s="265">
        <v>303.7833333333333</v>
      </c>
      <c r="I32" s="265">
        <v>307.71666666666658</v>
      </c>
      <c r="J32" s="265">
        <v>311.93333333333328</v>
      </c>
      <c r="K32" s="263">
        <v>303.5</v>
      </c>
      <c r="L32" s="263">
        <v>295.35000000000002</v>
      </c>
      <c r="M32" s="263">
        <v>60.890540000000001</v>
      </c>
    </row>
    <row r="33" spans="1:13">
      <c r="A33" s="282">
        <v>24</v>
      </c>
      <c r="B33" s="263" t="s">
        <v>46</v>
      </c>
      <c r="C33" s="263">
        <v>2925.6</v>
      </c>
      <c r="D33" s="265">
        <v>2923.8333333333335</v>
      </c>
      <c r="E33" s="265">
        <v>2876.7666666666669</v>
      </c>
      <c r="F33" s="265">
        <v>2827.9333333333334</v>
      </c>
      <c r="G33" s="265">
        <v>2780.8666666666668</v>
      </c>
      <c r="H33" s="265">
        <v>2972.666666666667</v>
      </c>
      <c r="I33" s="265">
        <v>3019.7333333333336</v>
      </c>
      <c r="J33" s="265">
        <v>3068.5666666666671</v>
      </c>
      <c r="K33" s="263">
        <v>2970.9</v>
      </c>
      <c r="L33" s="263">
        <v>2875</v>
      </c>
      <c r="M33" s="263">
        <v>14.20415</v>
      </c>
    </row>
    <row r="34" spans="1:13">
      <c r="A34" s="282">
        <v>25</v>
      </c>
      <c r="B34" s="263" t="s">
        <v>47</v>
      </c>
      <c r="C34" s="263">
        <v>222.95</v>
      </c>
      <c r="D34" s="265">
        <v>223.48333333333335</v>
      </c>
      <c r="E34" s="265">
        <v>219.16666666666669</v>
      </c>
      <c r="F34" s="265">
        <v>215.38333333333333</v>
      </c>
      <c r="G34" s="265">
        <v>211.06666666666666</v>
      </c>
      <c r="H34" s="265">
        <v>227.26666666666671</v>
      </c>
      <c r="I34" s="265">
        <v>231.58333333333337</v>
      </c>
      <c r="J34" s="265">
        <v>235.36666666666673</v>
      </c>
      <c r="K34" s="263">
        <v>227.8</v>
      </c>
      <c r="L34" s="263">
        <v>219.7</v>
      </c>
      <c r="M34" s="263">
        <v>44.193669999999997</v>
      </c>
    </row>
    <row r="35" spans="1:13">
      <c r="A35" s="282">
        <v>26</v>
      </c>
      <c r="B35" s="263" t="s">
        <v>48</v>
      </c>
      <c r="C35" s="263">
        <v>113.65</v>
      </c>
      <c r="D35" s="265">
        <v>113.7</v>
      </c>
      <c r="E35" s="265">
        <v>111.65</v>
      </c>
      <c r="F35" s="265">
        <v>109.65</v>
      </c>
      <c r="G35" s="265">
        <v>107.60000000000001</v>
      </c>
      <c r="H35" s="265">
        <v>115.7</v>
      </c>
      <c r="I35" s="265">
        <v>117.74999999999999</v>
      </c>
      <c r="J35" s="265">
        <v>119.75</v>
      </c>
      <c r="K35" s="263">
        <v>115.75</v>
      </c>
      <c r="L35" s="263">
        <v>111.7</v>
      </c>
      <c r="M35" s="263">
        <v>169.85617999999999</v>
      </c>
    </row>
    <row r="36" spans="1:13">
      <c r="A36" s="282">
        <v>27</v>
      </c>
      <c r="B36" s="263" t="s">
        <v>50</v>
      </c>
      <c r="C36" s="263">
        <v>2578.0500000000002</v>
      </c>
      <c r="D36" s="265">
        <v>2561</v>
      </c>
      <c r="E36" s="265">
        <v>2538.5500000000002</v>
      </c>
      <c r="F36" s="265">
        <v>2499.0500000000002</v>
      </c>
      <c r="G36" s="265">
        <v>2476.6000000000004</v>
      </c>
      <c r="H36" s="265">
        <v>2600.5</v>
      </c>
      <c r="I36" s="265">
        <v>2622.95</v>
      </c>
      <c r="J36" s="265">
        <v>2662.45</v>
      </c>
      <c r="K36" s="263">
        <v>2583.4499999999998</v>
      </c>
      <c r="L36" s="263">
        <v>2521.5</v>
      </c>
      <c r="M36" s="263">
        <v>23.334099999999999</v>
      </c>
    </row>
    <row r="37" spans="1:13">
      <c r="A37" s="282">
        <v>28</v>
      </c>
      <c r="B37" s="263" t="s">
        <v>52</v>
      </c>
      <c r="C37" s="263">
        <v>870.4</v>
      </c>
      <c r="D37" s="265">
        <v>865.25</v>
      </c>
      <c r="E37" s="265">
        <v>857.45</v>
      </c>
      <c r="F37" s="265">
        <v>844.5</v>
      </c>
      <c r="G37" s="265">
        <v>836.7</v>
      </c>
      <c r="H37" s="265">
        <v>878.2</v>
      </c>
      <c r="I37" s="265">
        <v>886</v>
      </c>
      <c r="J37" s="265">
        <v>898.95</v>
      </c>
      <c r="K37" s="263">
        <v>873.05</v>
      </c>
      <c r="L37" s="263">
        <v>852.3</v>
      </c>
      <c r="M37" s="263">
        <v>16.466090000000001</v>
      </c>
    </row>
    <row r="38" spans="1:13">
      <c r="A38" s="282">
        <v>29</v>
      </c>
      <c r="B38" s="263" t="s">
        <v>227</v>
      </c>
      <c r="C38" s="263">
        <v>2837.55</v>
      </c>
      <c r="D38" s="265">
        <v>2854.1833333333329</v>
      </c>
      <c r="E38" s="265">
        <v>2790.3666666666659</v>
      </c>
      <c r="F38" s="265">
        <v>2743.1833333333329</v>
      </c>
      <c r="G38" s="265">
        <v>2679.3666666666659</v>
      </c>
      <c r="H38" s="265">
        <v>2901.3666666666659</v>
      </c>
      <c r="I38" s="265">
        <v>2965.1833333333325</v>
      </c>
      <c r="J38" s="265">
        <v>3012.3666666666659</v>
      </c>
      <c r="K38" s="263">
        <v>2918</v>
      </c>
      <c r="L38" s="263">
        <v>2807</v>
      </c>
      <c r="M38" s="263">
        <v>6.9663300000000001</v>
      </c>
    </row>
    <row r="39" spans="1:13">
      <c r="A39" s="282">
        <v>30</v>
      </c>
      <c r="B39" s="263" t="s">
        <v>54</v>
      </c>
      <c r="C39" s="263">
        <v>695.35</v>
      </c>
      <c r="D39" s="265">
        <v>699.88333333333333</v>
      </c>
      <c r="E39" s="265">
        <v>686.4666666666667</v>
      </c>
      <c r="F39" s="265">
        <v>677.58333333333337</v>
      </c>
      <c r="G39" s="265">
        <v>664.16666666666674</v>
      </c>
      <c r="H39" s="265">
        <v>708.76666666666665</v>
      </c>
      <c r="I39" s="265">
        <v>722.18333333333339</v>
      </c>
      <c r="J39" s="265">
        <v>731.06666666666661</v>
      </c>
      <c r="K39" s="263">
        <v>713.3</v>
      </c>
      <c r="L39" s="263">
        <v>691</v>
      </c>
      <c r="M39" s="263">
        <v>259.65742</v>
      </c>
    </row>
    <row r="40" spans="1:13">
      <c r="A40" s="282">
        <v>31</v>
      </c>
      <c r="B40" s="263" t="s">
        <v>55</v>
      </c>
      <c r="C40" s="263">
        <v>3666.7</v>
      </c>
      <c r="D40" s="265">
        <v>3640.9333333333329</v>
      </c>
      <c r="E40" s="265">
        <v>3607.1166666666659</v>
      </c>
      <c r="F40" s="265">
        <v>3547.5333333333328</v>
      </c>
      <c r="G40" s="265">
        <v>3513.7166666666658</v>
      </c>
      <c r="H40" s="265">
        <v>3700.516666666666</v>
      </c>
      <c r="I40" s="265">
        <v>3734.3333333333326</v>
      </c>
      <c r="J40" s="265">
        <v>3793.9166666666661</v>
      </c>
      <c r="K40" s="263">
        <v>3674.75</v>
      </c>
      <c r="L40" s="263">
        <v>3581.35</v>
      </c>
      <c r="M40" s="263">
        <v>7.4923000000000002</v>
      </c>
    </row>
    <row r="41" spans="1:13">
      <c r="A41" s="282">
        <v>32</v>
      </c>
      <c r="B41" s="263" t="s">
        <v>58</v>
      </c>
      <c r="C41" s="263">
        <v>5193.55</v>
      </c>
      <c r="D41" s="265">
        <v>5201.1833333333334</v>
      </c>
      <c r="E41" s="265">
        <v>5142.3666666666668</v>
      </c>
      <c r="F41" s="265">
        <v>5091.1833333333334</v>
      </c>
      <c r="G41" s="265">
        <v>5032.3666666666668</v>
      </c>
      <c r="H41" s="265">
        <v>5252.3666666666668</v>
      </c>
      <c r="I41" s="265">
        <v>5311.1833333333343</v>
      </c>
      <c r="J41" s="265">
        <v>5362.3666666666668</v>
      </c>
      <c r="K41" s="263">
        <v>5260</v>
      </c>
      <c r="L41" s="263">
        <v>5150</v>
      </c>
      <c r="M41" s="263">
        <v>18.45391</v>
      </c>
    </row>
    <row r="42" spans="1:13">
      <c r="A42" s="282">
        <v>33</v>
      </c>
      <c r="B42" s="263" t="s">
        <v>57</v>
      </c>
      <c r="C42" s="263">
        <v>9502.35</v>
      </c>
      <c r="D42" s="265">
        <v>9529.1333333333332</v>
      </c>
      <c r="E42" s="265">
        <v>9413.2666666666664</v>
      </c>
      <c r="F42" s="265">
        <v>9324.1833333333325</v>
      </c>
      <c r="G42" s="265">
        <v>9208.3166666666657</v>
      </c>
      <c r="H42" s="265">
        <v>9618.2166666666672</v>
      </c>
      <c r="I42" s="265">
        <v>9734.0833333333321</v>
      </c>
      <c r="J42" s="265">
        <v>9823.1666666666679</v>
      </c>
      <c r="K42" s="263">
        <v>9645</v>
      </c>
      <c r="L42" s="263">
        <v>9440.0499999999993</v>
      </c>
      <c r="M42" s="263">
        <v>3.5651600000000001</v>
      </c>
    </row>
    <row r="43" spans="1:13">
      <c r="A43" s="282">
        <v>34</v>
      </c>
      <c r="B43" s="263" t="s">
        <v>228</v>
      </c>
      <c r="C43" s="263">
        <v>3197.2</v>
      </c>
      <c r="D43" s="265">
        <v>3235.15</v>
      </c>
      <c r="E43" s="265">
        <v>3103.05</v>
      </c>
      <c r="F43" s="265">
        <v>3008.9</v>
      </c>
      <c r="G43" s="265">
        <v>2876.8</v>
      </c>
      <c r="H43" s="265">
        <v>3329.3</v>
      </c>
      <c r="I43" s="265">
        <v>3461.3999999999996</v>
      </c>
      <c r="J43" s="265">
        <v>3555.55</v>
      </c>
      <c r="K43" s="263">
        <v>3367.25</v>
      </c>
      <c r="L43" s="263">
        <v>3141</v>
      </c>
      <c r="M43" s="263">
        <v>1.45669</v>
      </c>
    </row>
    <row r="44" spans="1:13">
      <c r="A44" s="282">
        <v>35</v>
      </c>
      <c r="B44" s="263" t="s">
        <v>59</v>
      </c>
      <c r="C44" s="263">
        <v>1658.1</v>
      </c>
      <c r="D44" s="265">
        <v>1657.4666666666665</v>
      </c>
      <c r="E44" s="265">
        <v>1644.9333333333329</v>
      </c>
      <c r="F44" s="265">
        <v>1631.7666666666664</v>
      </c>
      <c r="G44" s="265">
        <v>1619.2333333333329</v>
      </c>
      <c r="H44" s="265">
        <v>1670.633333333333</v>
      </c>
      <c r="I44" s="265">
        <v>1683.1666666666663</v>
      </c>
      <c r="J44" s="265">
        <v>1696.333333333333</v>
      </c>
      <c r="K44" s="263">
        <v>1670</v>
      </c>
      <c r="L44" s="263">
        <v>1644.3</v>
      </c>
      <c r="M44" s="263">
        <v>2.8703799999999999</v>
      </c>
    </row>
    <row r="45" spans="1:13">
      <c r="A45" s="282">
        <v>36</v>
      </c>
      <c r="B45" s="263" t="s">
        <v>229</v>
      </c>
      <c r="C45" s="263">
        <v>336.45</v>
      </c>
      <c r="D45" s="265">
        <v>341.3</v>
      </c>
      <c r="E45" s="265">
        <v>330.3</v>
      </c>
      <c r="F45" s="265">
        <v>324.14999999999998</v>
      </c>
      <c r="G45" s="265">
        <v>313.14999999999998</v>
      </c>
      <c r="H45" s="265">
        <v>347.45000000000005</v>
      </c>
      <c r="I45" s="265">
        <v>358.45000000000005</v>
      </c>
      <c r="J45" s="265">
        <v>364.60000000000008</v>
      </c>
      <c r="K45" s="263">
        <v>352.3</v>
      </c>
      <c r="L45" s="263">
        <v>335.15</v>
      </c>
      <c r="M45" s="263">
        <v>82.378219999999999</v>
      </c>
    </row>
    <row r="46" spans="1:13">
      <c r="A46" s="282">
        <v>37</v>
      </c>
      <c r="B46" s="263" t="s">
        <v>60</v>
      </c>
      <c r="C46" s="263">
        <v>72.25</v>
      </c>
      <c r="D46" s="265">
        <v>72.433333333333323</v>
      </c>
      <c r="E46" s="265">
        <v>70.666666666666643</v>
      </c>
      <c r="F46" s="265">
        <v>69.083333333333314</v>
      </c>
      <c r="G46" s="265">
        <v>67.316666666666634</v>
      </c>
      <c r="H46" s="265">
        <v>74.016666666666652</v>
      </c>
      <c r="I46" s="265">
        <v>75.783333333333331</v>
      </c>
      <c r="J46" s="265">
        <v>77.36666666666666</v>
      </c>
      <c r="K46" s="263">
        <v>74.2</v>
      </c>
      <c r="L46" s="263">
        <v>70.849999999999994</v>
      </c>
      <c r="M46" s="263">
        <v>837.91985999999997</v>
      </c>
    </row>
    <row r="47" spans="1:13">
      <c r="A47" s="282">
        <v>38</v>
      </c>
      <c r="B47" s="263" t="s">
        <v>61</v>
      </c>
      <c r="C47" s="263">
        <v>69.75</v>
      </c>
      <c r="D47" s="265">
        <v>69.716666666666669</v>
      </c>
      <c r="E47" s="265">
        <v>69.13333333333334</v>
      </c>
      <c r="F47" s="265">
        <v>68.516666666666666</v>
      </c>
      <c r="G47" s="265">
        <v>67.933333333333337</v>
      </c>
      <c r="H47" s="265">
        <v>70.333333333333343</v>
      </c>
      <c r="I47" s="265">
        <v>70.916666666666657</v>
      </c>
      <c r="J47" s="265">
        <v>71.533333333333346</v>
      </c>
      <c r="K47" s="263">
        <v>70.3</v>
      </c>
      <c r="L47" s="263">
        <v>69.099999999999994</v>
      </c>
      <c r="M47" s="263">
        <v>31.78425</v>
      </c>
    </row>
    <row r="48" spans="1:13">
      <c r="A48" s="282">
        <v>39</v>
      </c>
      <c r="B48" s="263" t="s">
        <v>62</v>
      </c>
      <c r="C48" s="263">
        <v>1404.25</v>
      </c>
      <c r="D48" s="265">
        <v>1410.9166666666667</v>
      </c>
      <c r="E48" s="265">
        <v>1389.8333333333335</v>
      </c>
      <c r="F48" s="265">
        <v>1375.4166666666667</v>
      </c>
      <c r="G48" s="265">
        <v>1354.3333333333335</v>
      </c>
      <c r="H48" s="265">
        <v>1425.3333333333335</v>
      </c>
      <c r="I48" s="265">
        <v>1446.416666666667</v>
      </c>
      <c r="J48" s="265">
        <v>1460.8333333333335</v>
      </c>
      <c r="K48" s="263">
        <v>1432</v>
      </c>
      <c r="L48" s="263">
        <v>1396.5</v>
      </c>
      <c r="M48" s="263">
        <v>4.7831900000000003</v>
      </c>
    </row>
    <row r="49" spans="1:13">
      <c r="A49" s="282">
        <v>40</v>
      </c>
      <c r="B49" s="263" t="s">
        <v>65</v>
      </c>
      <c r="C49" s="263">
        <v>759.8</v>
      </c>
      <c r="D49" s="265">
        <v>762.93333333333339</v>
      </c>
      <c r="E49" s="265">
        <v>753.86666666666679</v>
      </c>
      <c r="F49" s="265">
        <v>747.93333333333339</v>
      </c>
      <c r="G49" s="265">
        <v>738.86666666666679</v>
      </c>
      <c r="H49" s="265">
        <v>768.86666666666679</v>
      </c>
      <c r="I49" s="265">
        <v>777.93333333333339</v>
      </c>
      <c r="J49" s="265">
        <v>783.86666666666679</v>
      </c>
      <c r="K49" s="263">
        <v>772</v>
      </c>
      <c r="L49" s="263">
        <v>757</v>
      </c>
      <c r="M49" s="263">
        <v>16.256170000000001</v>
      </c>
    </row>
    <row r="50" spans="1:13">
      <c r="A50" s="282">
        <v>41</v>
      </c>
      <c r="B50" s="263" t="s">
        <v>64</v>
      </c>
      <c r="C50" s="263">
        <v>125.8</v>
      </c>
      <c r="D50" s="265">
        <v>125.21666666666665</v>
      </c>
      <c r="E50" s="265">
        <v>123.48333333333331</v>
      </c>
      <c r="F50" s="265">
        <v>121.16666666666666</v>
      </c>
      <c r="G50" s="265">
        <v>119.43333333333331</v>
      </c>
      <c r="H50" s="265">
        <v>127.5333333333333</v>
      </c>
      <c r="I50" s="265">
        <v>129.26666666666665</v>
      </c>
      <c r="J50" s="265">
        <v>131.58333333333331</v>
      </c>
      <c r="K50" s="263">
        <v>126.95</v>
      </c>
      <c r="L50" s="263">
        <v>122.9</v>
      </c>
      <c r="M50" s="263">
        <v>142.3272</v>
      </c>
    </row>
    <row r="51" spans="1:13">
      <c r="A51" s="282">
        <v>42</v>
      </c>
      <c r="B51" s="263" t="s">
        <v>66</v>
      </c>
      <c r="C51" s="263">
        <v>590.65</v>
      </c>
      <c r="D51" s="265">
        <v>593.15</v>
      </c>
      <c r="E51" s="265">
        <v>585.84999999999991</v>
      </c>
      <c r="F51" s="265">
        <v>581.04999999999995</v>
      </c>
      <c r="G51" s="265">
        <v>573.74999999999989</v>
      </c>
      <c r="H51" s="265">
        <v>597.94999999999993</v>
      </c>
      <c r="I51" s="265">
        <v>605.24999999999989</v>
      </c>
      <c r="J51" s="265">
        <v>610.04999999999995</v>
      </c>
      <c r="K51" s="263">
        <v>600.45000000000005</v>
      </c>
      <c r="L51" s="263">
        <v>588.35</v>
      </c>
      <c r="M51" s="263">
        <v>9.3352500000000003</v>
      </c>
    </row>
    <row r="52" spans="1:13">
      <c r="A52" s="282">
        <v>43</v>
      </c>
      <c r="B52" s="263" t="s">
        <v>69</v>
      </c>
      <c r="C52" s="263">
        <v>48.95</v>
      </c>
      <c r="D52" s="265">
        <v>48.95000000000001</v>
      </c>
      <c r="E52" s="265">
        <v>48.300000000000018</v>
      </c>
      <c r="F52" s="265">
        <v>47.650000000000006</v>
      </c>
      <c r="G52" s="265">
        <v>47.000000000000014</v>
      </c>
      <c r="H52" s="265">
        <v>49.600000000000023</v>
      </c>
      <c r="I52" s="265">
        <v>50.250000000000014</v>
      </c>
      <c r="J52" s="265">
        <v>50.900000000000027</v>
      </c>
      <c r="K52" s="263">
        <v>49.6</v>
      </c>
      <c r="L52" s="263">
        <v>48.3</v>
      </c>
      <c r="M52" s="263">
        <v>417.00664</v>
      </c>
    </row>
    <row r="53" spans="1:13">
      <c r="A53" s="282">
        <v>44</v>
      </c>
      <c r="B53" s="263" t="s">
        <v>73</v>
      </c>
      <c r="C53" s="263">
        <v>430.8</v>
      </c>
      <c r="D53" s="265">
        <v>428.73333333333335</v>
      </c>
      <c r="E53" s="265">
        <v>423.56666666666672</v>
      </c>
      <c r="F53" s="265">
        <v>416.33333333333337</v>
      </c>
      <c r="G53" s="265">
        <v>411.16666666666674</v>
      </c>
      <c r="H53" s="265">
        <v>435.9666666666667</v>
      </c>
      <c r="I53" s="265">
        <v>441.13333333333333</v>
      </c>
      <c r="J53" s="265">
        <v>448.36666666666667</v>
      </c>
      <c r="K53" s="263">
        <v>433.9</v>
      </c>
      <c r="L53" s="263">
        <v>421.5</v>
      </c>
      <c r="M53" s="263">
        <v>85.769040000000004</v>
      </c>
    </row>
    <row r="54" spans="1:13">
      <c r="A54" s="282">
        <v>45</v>
      </c>
      <c r="B54" s="263" t="s">
        <v>68</v>
      </c>
      <c r="C54" s="263">
        <v>521.5</v>
      </c>
      <c r="D54" s="265">
        <v>521.88333333333333</v>
      </c>
      <c r="E54" s="265">
        <v>515.86666666666667</v>
      </c>
      <c r="F54" s="265">
        <v>510.23333333333335</v>
      </c>
      <c r="G54" s="265">
        <v>504.2166666666667</v>
      </c>
      <c r="H54" s="265">
        <v>527.51666666666665</v>
      </c>
      <c r="I54" s="265">
        <v>533.5333333333333</v>
      </c>
      <c r="J54" s="265">
        <v>539.16666666666663</v>
      </c>
      <c r="K54" s="263">
        <v>527.9</v>
      </c>
      <c r="L54" s="263">
        <v>516.25</v>
      </c>
      <c r="M54" s="263">
        <v>104.94794</v>
      </c>
    </row>
    <row r="55" spans="1:13">
      <c r="A55" s="282">
        <v>46</v>
      </c>
      <c r="B55" s="263" t="s">
        <v>70</v>
      </c>
      <c r="C55" s="263">
        <v>408.45</v>
      </c>
      <c r="D55" s="265">
        <v>405.66666666666669</v>
      </c>
      <c r="E55" s="265">
        <v>401.83333333333337</v>
      </c>
      <c r="F55" s="265">
        <v>395.2166666666667</v>
      </c>
      <c r="G55" s="265">
        <v>391.38333333333338</v>
      </c>
      <c r="H55" s="265">
        <v>412.28333333333336</v>
      </c>
      <c r="I55" s="265">
        <v>416.11666666666673</v>
      </c>
      <c r="J55" s="265">
        <v>422.73333333333335</v>
      </c>
      <c r="K55" s="263">
        <v>409.5</v>
      </c>
      <c r="L55" s="263">
        <v>399.05</v>
      </c>
      <c r="M55" s="263">
        <v>41.931489999999997</v>
      </c>
    </row>
    <row r="56" spans="1:13">
      <c r="A56" s="282">
        <v>47</v>
      </c>
      <c r="B56" s="263" t="s">
        <v>230</v>
      </c>
      <c r="C56" s="263">
        <v>1121.7</v>
      </c>
      <c r="D56" s="265">
        <v>1121.2333333333333</v>
      </c>
      <c r="E56" s="265">
        <v>1114.4666666666667</v>
      </c>
      <c r="F56" s="265">
        <v>1107.2333333333333</v>
      </c>
      <c r="G56" s="265">
        <v>1100.4666666666667</v>
      </c>
      <c r="H56" s="265">
        <v>1128.4666666666667</v>
      </c>
      <c r="I56" s="265">
        <v>1135.2333333333336</v>
      </c>
      <c r="J56" s="265">
        <v>1142.4666666666667</v>
      </c>
      <c r="K56" s="263">
        <v>1128</v>
      </c>
      <c r="L56" s="263">
        <v>1114</v>
      </c>
      <c r="M56" s="263">
        <v>0.35399000000000003</v>
      </c>
    </row>
    <row r="57" spans="1:13">
      <c r="A57" s="282">
        <v>48</v>
      </c>
      <c r="B57" s="263" t="s">
        <v>71</v>
      </c>
      <c r="C57" s="263">
        <v>14256.6</v>
      </c>
      <c r="D57" s="265">
        <v>14131.466666666667</v>
      </c>
      <c r="E57" s="265">
        <v>13891.083333333334</v>
      </c>
      <c r="F57" s="265">
        <v>13525.566666666668</v>
      </c>
      <c r="G57" s="265">
        <v>13285.183333333334</v>
      </c>
      <c r="H57" s="265">
        <v>14496.983333333334</v>
      </c>
      <c r="I57" s="265">
        <v>14737.366666666665</v>
      </c>
      <c r="J57" s="265">
        <v>15102.883333333333</v>
      </c>
      <c r="K57" s="263">
        <v>14371.85</v>
      </c>
      <c r="L57" s="263">
        <v>13765.95</v>
      </c>
      <c r="M57" s="263">
        <v>0.55183000000000004</v>
      </c>
    </row>
    <row r="58" spans="1:13">
      <c r="A58" s="282">
        <v>49</v>
      </c>
      <c r="B58" s="263" t="s">
        <v>74</v>
      </c>
      <c r="C58" s="263">
        <v>3616</v>
      </c>
      <c r="D58" s="265">
        <v>3583.6833333333329</v>
      </c>
      <c r="E58" s="265">
        <v>3542.3666666666659</v>
      </c>
      <c r="F58" s="265">
        <v>3468.7333333333331</v>
      </c>
      <c r="G58" s="265">
        <v>3427.4166666666661</v>
      </c>
      <c r="H58" s="265">
        <v>3657.3166666666657</v>
      </c>
      <c r="I58" s="265">
        <v>3698.6333333333323</v>
      </c>
      <c r="J58" s="265">
        <v>3772.2666666666655</v>
      </c>
      <c r="K58" s="263">
        <v>3625</v>
      </c>
      <c r="L58" s="263">
        <v>3510.05</v>
      </c>
      <c r="M58" s="263">
        <v>5.6745000000000001</v>
      </c>
    </row>
    <row r="59" spans="1:13">
      <c r="A59" s="282">
        <v>50</v>
      </c>
      <c r="B59" s="263" t="s">
        <v>80</v>
      </c>
      <c r="C59" s="263">
        <v>595.79999999999995</v>
      </c>
      <c r="D59" s="265">
        <v>599.94999999999993</v>
      </c>
      <c r="E59" s="265">
        <v>586.94999999999982</v>
      </c>
      <c r="F59" s="265">
        <v>578.09999999999991</v>
      </c>
      <c r="G59" s="265">
        <v>565.0999999999998</v>
      </c>
      <c r="H59" s="265">
        <v>608.79999999999984</v>
      </c>
      <c r="I59" s="265">
        <v>621.80000000000007</v>
      </c>
      <c r="J59" s="265">
        <v>630.64999999999986</v>
      </c>
      <c r="K59" s="263">
        <v>612.95000000000005</v>
      </c>
      <c r="L59" s="263">
        <v>591.1</v>
      </c>
      <c r="M59" s="263">
        <v>2.9956299999999998</v>
      </c>
    </row>
    <row r="60" spans="1:13">
      <c r="A60" s="282">
        <v>51</v>
      </c>
      <c r="B60" s="263" t="s">
        <v>75</v>
      </c>
      <c r="C60" s="263">
        <v>434.55</v>
      </c>
      <c r="D60" s="265">
        <v>431.0333333333333</v>
      </c>
      <c r="E60" s="265">
        <v>425.76666666666659</v>
      </c>
      <c r="F60" s="265">
        <v>416.98333333333329</v>
      </c>
      <c r="G60" s="265">
        <v>411.71666666666658</v>
      </c>
      <c r="H60" s="265">
        <v>439.81666666666661</v>
      </c>
      <c r="I60" s="265">
        <v>445.08333333333326</v>
      </c>
      <c r="J60" s="265">
        <v>453.86666666666662</v>
      </c>
      <c r="K60" s="263">
        <v>436.3</v>
      </c>
      <c r="L60" s="263">
        <v>422.25</v>
      </c>
      <c r="M60" s="263">
        <v>19.973890000000001</v>
      </c>
    </row>
    <row r="61" spans="1:13">
      <c r="A61" s="282">
        <v>52</v>
      </c>
      <c r="B61" s="263" t="s">
        <v>76</v>
      </c>
      <c r="C61" s="263">
        <v>147.05000000000001</v>
      </c>
      <c r="D61" s="265">
        <v>147.11666666666667</v>
      </c>
      <c r="E61" s="265">
        <v>144.73333333333335</v>
      </c>
      <c r="F61" s="265">
        <v>142.41666666666669</v>
      </c>
      <c r="G61" s="265">
        <v>140.03333333333336</v>
      </c>
      <c r="H61" s="265">
        <v>149.43333333333334</v>
      </c>
      <c r="I61" s="265">
        <v>151.81666666666666</v>
      </c>
      <c r="J61" s="265">
        <v>154.13333333333333</v>
      </c>
      <c r="K61" s="263">
        <v>149.5</v>
      </c>
      <c r="L61" s="263">
        <v>144.80000000000001</v>
      </c>
      <c r="M61" s="263">
        <v>130.91155000000001</v>
      </c>
    </row>
    <row r="62" spans="1:13">
      <c r="A62" s="282">
        <v>53</v>
      </c>
      <c r="B62" s="263" t="s">
        <v>77</v>
      </c>
      <c r="C62" s="263">
        <v>124.8</v>
      </c>
      <c r="D62" s="265">
        <v>124.36666666666666</v>
      </c>
      <c r="E62" s="265">
        <v>123.38333333333333</v>
      </c>
      <c r="F62" s="265">
        <v>121.96666666666667</v>
      </c>
      <c r="G62" s="265">
        <v>120.98333333333333</v>
      </c>
      <c r="H62" s="265">
        <v>125.78333333333332</v>
      </c>
      <c r="I62" s="265">
        <v>126.76666666666664</v>
      </c>
      <c r="J62" s="265">
        <v>128.18333333333331</v>
      </c>
      <c r="K62" s="263">
        <v>125.35</v>
      </c>
      <c r="L62" s="263">
        <v>122.95</v>
      </c>
      <c r="M62" s="263">
        <v>6.6105499999999999</v>
      </c>
    </row>
    <row r="63" spans="1:13">
      <c r="A63" s="282">
        <v>54</v>
      </c>
      <c r="B63" s="263" t="s">
        <v>81</v>
      </c>
      <c r="C63" s="263">
        <v>555.29999999999995</v>
      </c>
      <c r="D63" s="265">
        <v>556.33333333333337</v>
      </c>
      <c r="E63" s="265">
        <v>548.36666666666679</v>
      </c>
      <c r="F63" s="265">
        <v>541.43333333333339</v>
      </c>
      <c r="G63" s="265">
        <v>533.46666666666681</v>
      </c>
      <c r="H63" s="265">
        <v>563.26666666666677</v>
      </c>
      <c r="I63" s="265">
        <v>571.23333333333323</v>
      </c>
      <c r="J63" s="265">
        <v>578.16666666666674</v>
      </c>
      <c r="K63" s="263">
        <v>564.29999999999995</v>
      </c>
      <c r="L63" s="263">
        <v>549.4</v>
      </c>
      <c r="M63" s="263">
        <v>19.567699999999999</v>
      </c>
    </row>
    <row r="64" spans="1:13">
      <c r="A64" s="282">
        <v>55</v>
      </c>
      <c r="B64" s="263" t="s">
        <v>82</v>
      </c>
      <c r="C64" s="263">
        <v>812.2</v>
      </c>
      <c r="D64" s="265">
        <v>806.11666666666667</v>
      </c>
      <c r="E64" s="265">
        <v>796.33333333333337</v>
      </c>
      <c r="F64" s="265">
        <v>780.4666666666667</v>
      </c>
      <c r="G64" s="265">
        <v>770.68333333333339</v>
      </c>
      <c r="H64" s="265">
        <v>821.98333333333335</v>
      </c>
      <c r="I64" s="265">
        <v>831.76666666666665</v>
      </c>
      <c r="J64" s="265">
        <v>847.63333333333333</v>
      </c>
      <c r="K64" s="263">
        <v>815.9</v>
      </c>
      <c r="L64" s="263">
        <v>790.25</v>
      </c>
      <c r="M64" s="263">
        <v>44.53933</v>
      </c>
    </row>
    <row r="65" spans="1:13">
      <c r="A65" s="282">
        <v>56</v>
      </c>
      <c r="B65" s="263" t="s">
        <v>231</v>
      </c>
      <c r="C65" s="263">
        <v>153.9</v>
      </c>
      <c r="D65" s="265">
        <v>155.29999999999998</v>
      </c>
      <c r="E65" s="265">
        <v>148.59999999999997</v>
      </c>
      <c r="F65" s="265">
        <v>143.29999999999998</v>
      </c>
      <c r="G65" s="265">
        <v>136.59999999999997</v>
      </c>
      <c r="H65" s="265">
        <v>160.59999999999997</v>
      </c>
      <c r="I65" s="265">
        <v>167.29999999999995</v>
      </c>
      <c r="J65" s="265">
        <v>172.59999999999997</v>
      </c>
      <c r="K65" s="263">
        <v>162</v>
      </c>
      <c r="L65" s="263">
        <v>150</v>
      </c>
      <c r="M65" s="263">
        <v>55.104750000000003</v>
      </c>
    </row>
    <row r="66" spans="1:13">
      <c r="A66" s="282">
        <v>57</v>
      </c>
      <c r="B66" s="263" t="s">
        <v>83</v>
      </c>
      <c r="C66" s="263">
        <v>132.94999999999999</v>
      </c>
      <c r="D66" s="265">
        <v>132.51666666666665</v>
      </c>
      <c r="E66" s="265">
        <v>130.58333333333331</v>
      </c>
      <c r="F66" s="265">
        <v>128.21666666666667</v>
      </c>
      <c r="G66" s="265">
        <v>126.28333333333333</v>
      </c>
      <c r="H66" s="265">
        <v>134.8833333333333</v>
      </c>
      <c r="I66" s="265">
        <v>136.81666666666663</v>
      </c>
      <c r="J66" s="265">
        <v>139.18333333333328</v>
      </c>
      <c r="K66" s="263">
        <v>134.44999999999999</v>
      </c>
      <c r="L66" s="263">
        <v>130.15</v>
      </c>
      <c r="M66" s="263">
        <v>205.84678</v>
      </c>
    </row>
    <row r="67" spans="1:13">
      <c r="A67" s="282">
        <v>58</v>
      </c>
      <c r="B67" s="263" t="s">
        <v>823</v>
      </c>
      <c r="C67" s="263">
        <v>2960.1</v>
      </c>
      <c r="D67" s="265">
        <v>2908.1333333333337</v>
      </c>
      <c r="E67" s="265">
        <v>2828.2666666666673</v>
      </c>
      <c r="F67" s="265">
        <v>2696.4333333333338</v>
      </c>
      <c r="G67" s="265">
        <v>2616.5666666666675</v>
      </c>
      <c r="H67" s="265">
        <v>3039.9666666666672</v>
      </c>
      <c r="I67" s="265">
        <v>3119.833333333333</v>
      </c>
      <c r="J67" s="265">
        <v>3251.666666666667</v>
      </c>
      <c r="K67" s="263">
        <v>2988</v>
      </c>
      <c r="L67" s="263">
        <v>2776.3</v>
      </c>
      <c r="M67" s="263">
        <v>7.0648499999999999</v>
      </c>
    </row>
    <row r="68" spans="1:13">
      <c r="A68" s="282">
        <v>59</v>
      </c>
      <c r="B68" s="263" t="s">
        <v>84</v>
      </c>
      <c r="C68" s="263">
        <v>1552.7</v>
      </c>
      <c r="D68" s="265">
        <v>1548.0999999999997</v>
      </c>
      <c r="E68" s="265">
        <v>1534.4499999999994</v>
      </c>
      <c r="F68" s="265">
        <v>1516.1999999999996</v>
      </c>
      <c r="G68" s="265">
        <v>1502.5499999999993</v>
      </c>
      <c r="H68" s="265">
        <v>1566.3499999999995</v>
      </c>
      <c r="I68" s="265">
        <v>1579.9999999999995</v>
      </c>
      <c r="J68" s="265">
        <v>1598.2499999999995</v>
      </c>
      <c r="K68" s="263">
        <v>1561.75</v>
      </c>
      <c r="L68" s="263">
        <v>1529.85</v>
      </c>
      <c r="M68" s="263">
        <v>5.0987499999999999</v>
      </c>
    </row>
    <row r="69" spans="1:13">
      <c r="A69" s="282">
        <v>60</v>
      </c>
      <c r="B69" s="263" t="s">
        <v>85</v>
      </c>
      <c r="C69" s="263">
        <v>597.79999999999995</v>
      </c>
      <c r="D69" s="265">
        <v>598.48333333333323</v>
      </c>
      <c r="E69" s="265">
        <v>586.81666666666649</v>
      </c>
      <c r="F69" s="265">
        <v>575.83333333333326</v>
      </c>
      <c r="G69" s="265">
        <v>564.16666666666652</v>
      </c>
      <c r="H69" s="265">
        <v>609.46666666666647</v>
      </c>
      <c r="I69" s="265">
        <v>621.13333333333321</v>
      </c>
      <c r="J69" s="265">
        <v>632.11666666666645</v>
      </c>
      <c r="K69" s="263">
        <v>610.15</v>
      </c>
      <c r="L69" s="263">
        <v>587.5</v>
      </c>
      <c r="M69" s="263">
        <v>68.134630000000001</v>
      </c>
    </row>
    <row r="70" spans="1:13">
      <c r="A70" s="282">
        <v>61</v>
      </c>
      <c r="B70" s="263" t="s">
        <v>232</v>
      </c>
      <c r="C70" s="263">
        <v>769.7</v>
      </c>
      <c r="D70" s="265">
        <v>765.91666666666663</v>
      </c>
      <c r="E70" s="265">
        <v>758.7833333333333</v>
      </c>
      <c r="F70" s="265">
        <v>747.86666666666667</v>
      </c>
      <c r="G70" s="265">
        <v>740.73333333333335</v>
      </c>
      <c r="H70" s="265">
        <v>776.83333333333326</v>
      </c>
      <c r="I70" s="265">
        <v>783.9666666666667</v>
      </c>
      <c r="J70" s="265">
        <v>794.88333333333321</v>
      </c>
      <c r="K70" s="263">
        <v>773.05</v>
      </c>
      <c r="L70" s="263">
        <v>755</v>
      </c>
      <c r="M70" s="263">
        <v>2.8120500000000002</v>
      </c>
    </row>
    <row r="71" spans="1:13">
      <c r="A71" s="282">
        <v>62</v>
      </c>
      <c r="B71" s="263" t="s">
        <v>233</v>
      </c>
      <c r="C71" s="263">
        <v>385.85</v>
      </c>
      <c r="D71" s="265">
        <v>383.48333333333335</v>
      </c>
      <c r="E71" s="265">
        <v>377.9666666666667</v>
      </c>
      <c r="F71" s="265">
        <v>370.08333333333337</v>
      </c>
      <c r="G71" s="265">
        <v>364.56666666666672</v>
      </c>
      <c r="H71" s="265">
        <v>391.36666666666667</v>
      </c>
      <c r="I71" s="265">
        <v>396.88333333333333</v>
      </c>
      <c r="J71" s="265">
        <v>404.76666666666665</v>
      </c>
      <c r="K71" s="263">
        <v>389</v>
      </c>
      <c r="L71" s="263">
        <v>375.6</v>
      </c>
      <c r="M71" s="263">
        <v>14.97268</v>
      </c>
    </row>
    <row r="72" spans="1:13">
      <c r="A72" s="282">
        <v>63</v>
      </c>
      <c r="B72" s="263" t="s">
        <v>86</v>
      </c>
      <c r="C72" s="263">
        <v>897.9</v>
      </c>
      <c r="D72" s="265">
        <v>891.18333333333339</v>
      </c>
      <c r="E72" s="265">
        <v>874.46666666666681</v>
      </c>
      <c r="F72" s="265">
        <v>851.03333333333342</v>
      </c>
      <c r="G72" s="265">
        <v>834.31666666666683</v>
      </c>
      <c r="H72" s="265">
        <v>914.61666666666679</v>
      </c>
      <c r="I72" s="265">
        <v>931.33333333333348</v>
      </c>
      <c r="J72" s="265">
        <v>954.76666666666677</v>
      </c>
      <c r="K72" s="263">
        <v>907.9</v>
      </c>
      <c r="L72" s="263">
        <v>867.75</v>
      </c>
      <c r="M72" s="263">
        <v>14.135770000000001</v>
      </c>
    </row>
    <row r="73" spans="1:13">
      <c r="A73" s="282">
        <v>64</v>
      </c>
      <c r="B73" s="263" t="s">
        <v>92</v>
      </c>
      <c r="C73" s="263">
        <v>279.3</v>
      </c>
      <c r="D73" s="265">
        <v>279.41666666666669</v>
      </c>
      <c r="E73" s="265">
        <v>274.38333333333338</v>
      </c>
      <c r="F73" s="265">
        <v>269.4666666666667</v>
      </c>
      <c r="G73" s="265">
        <v>264.43333333333339</v>
      </c>
      <c r="H73" s="265">
        <v>284.33333333333337</v>
      </c>
      <c r="I73" s="265">
        <v>289.36666666666667</v>
      </c>
      <c r="J73" s="265">
        <v>294.28333333333336</v>
      </c>
      <c r="K73" s="263">
        <v>284.45</v>
      </c>
      <c r="L73" s="263">
        <v>274.5</v>
      </c>
      <c r="M73" s="263">
        <v>77.303600000000003</v>
      </c>
    </row>
    <row r="74" spans="1:13">
      <c r="A74" s="282">
        <v>65</v>
      </c>
      <c r="B74" s="263" t="s">
        <v>87</v>
      </c>
      <c r="C74" s="263">
        <v>538</v>
      </c>
      <c r="D74" s="265">
        <v>537.06666666666672</v>
      </c>
      <c r="E74" s="265">
        <v>532.93333333333339</v>
      </c>
      <c r="F74" s="265">
        <v>527.86666666666667</v>
      </c>
      <c r="G74" s="265">
        <v>523.73333333333335</v>
      </c>
      <c r="H74" s="265">
        <v>542.13333333333344</v>
      </c>
      <c r="I74" s="265">
        <v>546.26666666666688</v>
      </c>
      <c r="J74" s="265">
        <v>551.33333333333348</v>
      </c>
      <c r="K74" s="263">
        <v>541.20000000000005</v>
      </c>
      <c r="L74" s="263">
        <v>532</v>
      </c>
      <c r="M74" s="263">
        <v>26.43994</v>
      </c>
    </row>
    <row r="75" spans="1:13">
      <c r="A75" s="282">
        <v>66</v>
      </c>
      <c r="B75" s="263" t="s">
        <v>234</v>
      </c>
      <c r="C75" s="263">
        <v>1584</v>
      </c>
      <c r="D75" s="265">
        <v>1575.6833333333334</v>
      </c>
      <c r="E75" s="265">
        <v>1545.4666666666667</v>
      </c>
      <c r="F75" s="265">
        <v>1506.9333333333334</v>
      </c>
      <c r="G75" s="265">
        <v>1476.7166666666667</v>
      </c>
      <c r="H75" s="265">
        <v>1614.2166666666667</v>
      </c>
      <c r="I75" s="265">
        <v>1644.4333333333334</v>
      </c>
      <c r="J75" s="265">
        <v>1682.9666666666667</v>
      </c>
      <c r="K75" s="263">
        <v>1605.9</v>
      </c>
      <c r="L75" s="263">
        <v>1537.15</v>
      </c>
      <c r="M75" s="263">
        <v>1.2448600000000001</v>
      </c>
    </row>
    <row r="76" spans="1:13">
      <c r="A76" s="282">
        <v>67</v>
      </c>
      <c r="B76" s="263" t="s">
        <v>834</v>
      </c>
      <c r="C76" s="263">
        <v>186.75</v>
      </c>
      <c r="D76" s="265">
        <v>195.58333333333334</v>
      </c>
      <c r="E76" s="265">
        <v>171.4666666666667</v>
      </c>
      <c r="F76" s="265">
        <v>156.18333333333337</v>
      </c>
      <c r="G76" s="265">
        <v>132.06666666666672</v>
      </c>
      <c r="H76" s="265">
        <v>210.86666666666667</v>
      </c>
      <c r="I76" s="265">
        <v>234.98333333333329</v>
      </c>
      <c r="J76" s="265">
        <v>250.26666666666665</v>
      </c>
      <c r="K76" s="263">
        <v>219.7</v>
      </c>
      <c r="L76" s="263">
        <v>180.3</v>
      </c>
      <c r="M76" s="263">
        <v>70.787189999999995</v>
      </c>
    </row>
    <row r="77" spans="1:13">
      <c r="A77" s="282">
        <v>68</v>
      </c>
      <c r="B77" s="263" t="s">
        <v>90</v>
      </c>
      <c r="C77" s="263">
        <v>3584.25</v>
      </c>
      <c r="D77" s="265">
        <v>3554.7666666666664</v>
      </c>
      <c r="E77" s="265">
        <v>3509.5333333333328</v>
      </c>
      <c r="F77" s="265">
        <v>3434.8166666666666</v>
      </c>
      <c r="G77" s="265">
        <v>3389.583333333333</v>
      </c>
      <c r="H77" s="265">
        <v>3629.4833333333327</v>
      </c>
      <c r="I77" s="265">
        <v>3674.7166666666662</v>
      </c>
      <c r="J77" s="265">
        <v>3749.4333333333325</v>
      </c>
      <c r="K77" s="263">
        <v>3600</v>
      </c>
      <c r="L77" s="263">
        <v>3480.05</v>
      </c>
      <c r="M77" s="263">
        <v>7.3260899999999998</v>
      </c>
    </row>
    <row r="78" spans="1:13">
      <c r="A78" s="282">
        <v>69</v>
      </c>
      <c r="B78" s="263" t="s">
        <v>348</v>
      </c>
      <c r="C78" s="263">
        <v>2614.8000000000002</v>
      </c>
      <c r="D78" s="265">
        <v>2631.2333333333336</v>
      </c>
      <c r="E78" s="265">
        <v>2572.9666666666672</v>
      </c>
      <c r="F78" s="265">
        <v>2531.1333333333337</v>
      </c>
      <c r="G78" s="265">
        <v>2472.8666666666672</v>
      </c>
      <c r="H78" s="265">
        <v>2673.0666666666671</v>
      </c>
      <c r="I78" s="265">
        <v>2731.3333333333335</v>
      </c>
      <c r="J78" s="265">
        <v>2773.166666666667</v>
      </c>
      <c r="K78" s="263">
        <v>2689.5</v>
      </c>
      <c r="L78" s="263">
        <v>2589.4</v>
      </c>
      <c r="M78" s="263">
        <v>3.5551699999999999</v>
      </c>
    </row>
    <row r="79" spans="1:13">
      <c r="A79" s="282">
        <v>70</v>
      </c>
      <c r="B79" s="263" t="s">
        <v>93</v>
      </c>
      <c r="C79" s="263">
        <v>4518.2</v>
      </c>
      <c r="D79" s="265">
        <v>4488.9000000000005</v>
      </c>
      <c r="E79" s="265">
        <v>4450.3500000000013</v>
      </c>
      <c r="F79" s="265">
        <v>4382.5000000000009</v>
      </c>
      <c r="G79" s="265">
        <v>4343.9500000000016</v>
      </c>
      <c r="H79" s="265">
        <v>4556.7500000000009</v>
      </c>
      <c r="I79" s="265">
        <v>4595.3</v>
      </c>
      <c r="J79" s="265">
        <v>4663.1500000000005</v>
      </c>
      <c r="K79" s="263">
        <v>4527.45</v>
      </c>
      <c r="L79" s="263">
        <v>4421.05</v>
      </c>
      <c r="M79" s="263">
        <v>8.6635000000000009</v>
      </c>
    </row>
    <row r="80" spans="1:13">
      <c r="A80" s="282">
        <v>71</v>
      </c>
      <c r="B80" s="263" t="s">
        <v>235</v>
      </c>
      <c r="C80" s="263">
        <v>66.599999999999994</v>
      </c>
      <c r="D80" s="265">
        <v>67.899999999999991</v>
      </c>
      <c r="E80" s="265">
        <v>65.299999999999983</v>
      </c>
      <c r="F80" s="265">
        <v>63.999999999999986</v>
      </c>
      <c r="G80" s="265">
        <v>61.399999999999977</v>
      </c>
      <c r="H80" s="265">
        <v>69.199999999999989</v>
      </c>
      <c r="I80" s="265">
        <v>71.799999999999983</v>
      </c>
      <c r="J80" s="265">
        <v>73.099999999999994</v>
      </c>
      <c r="K80" s="263">
        <v>70.5</v>
      </c>
      <c r="L80" s="263">
        <v>66.599999999999994</v>
      </c>
      <c r="M80" s="263">
        <v>21.96913</v>
      </c>
    </row>
    <row r="81" spans="1:13">
      <c r="A81" s="282">
        <v>72</v>
      </c>
      <c r="B81" s="263" t="s">
        <v>94</v>
      </c>
      <c r="C81" s="263">
        <v>2639.95</v>
      </c>
      <c r="D81" s="265">
        <v>2618.3333333333335</v>
      </c>
      <c r="E81" s="265">
        <v>2582.9666666666672</v>
      </c>
      <c r="F81" s="265">
        <v>2525.9833333333336</v>
      </c>
      <c r="G81" s="265">
        <v>2490.6166666666672</v>
      </c>
      <c r="H81" s="265">
        <v>2675.3166666666671</v>
      </c>
      <c r="I81" s="265">
        <v>2710.6833333333329</v>
      </c>
      <c r="J81" s="265">
        <v>2767.666666666667</v>
      </c>
      <c r="K81" s="263">
        <v>2653.7</v>
      </c>
      <c r="L81" s="263">
        <v>2561.35</v>
      </c>
      <c r="M81" s="263">
        <v>9.8034099999999995</v>
      </c>
    </row>
    <row r="82" spans="1:13">
      <c r="A82" s="282">
        <v>73</v>
      </c>
      <c r="B82" s="263" t="s">
        <v>236</v>
      </c>
      <c r="C82" s="263">
        <v>493.35</v>
      </c>
      <c r="D82" s="265">
        <v>489.15000000000003</v>
      </c>
      <c r="E82" s="265">
        <v>477.20000000000005</v>
      </c>
      <c r="F82" s="265">
        <v>461.05</v>
      </c>
      <c r="G82" s="265">
        <v>449.1</v>
      </c>
      <c r="H82" s="265">
        <v>505.30000000000007</v>
      </c>
      <c r="I82" s="265">
        <v>517.25</v>
      </c>
      <c r="J82" s="265">
        <v>533.40000000000009</v>
      </c>
      <c r="K82" s="263">
        <v>501.1</v>
      </c>
      <c r="L82" s="263">
        <v>473</v>
      </c>
      <c r="M82" s="263">
        <v>7.8531399999999998</v>
      </c>
    </row>
    <row r="83" spans="1:13">
      <c r="A83" s="282">
        <v>74</v>
      </c>
      <c r="B83" s="263" t="s">
        <v>237</v>
      </c>
      <c r="C83" s="263">
        <v>1464.15</v>
      </c>
      <c r="D83" s="265">
        <v>1457.3999999999999</v>
      </c>
      <c r="E83" s="265">
        <v>1434.7999999999997</v>
      </c>
      <c r="F83" s="265">
        <v>1405.4499999999998</v>
      </c>
      <c r="G83" s="265">
        <v>1382.8499999999997</v>
      </c>
      <c r="H83" s="265">
        <v>1486.7499999999998</v>
      </c>
      <c r="I83" s="265">
        <v>1509.3499999999997</v>
      </c>
      <c r="J83" s="265">
        <v>1538.6999999999998</v>
      </c>
      <c r="K83" s="263">
        <v>1480</v>
      </c>
      <c r="L83" s="263">
        <v>1428.05</v>
      </c>
      <c r="M83" s="263">
        <v>1.1059600000000001</v>
      </c>
    </row>
    <row r="84" spans="1:13">
      <c r="A84" s="282">
        <v>75</v>
      </c>
      <c r="B84" s="263" t="s">
        <v>96</v>
      </c>
      <c r="C84" s="263">
        <v>1274.3499999999999</v>
      </c>
      <c r="D84" s="265">
        <v>1276.25</v>
      </c>
      <c r="E84" s="265">
        <v>1260.55</v>
      </c>
      <c r="F84" s="265">
        <v>1246.75</v>
      </c>
      <c r="G84" s="265">
        <v>1231.05</v>
      </c>
      <c r="H84" s="265">
        <v>1290.05</v>
      </c>
      <c r="I84" s="265">
        <v>1305.7499999999998</v>
      </c>
      <c r="J84" s="265">
        <v>1319.55</v>
      </c>
      <c r="K84" s="263">
        <v>1291.95</v>
      </c>
      <c r="L84" s="263">
        <v>1262.45</v>
      </c>
      <c r="M84" s="263">
        <v>5.5308000000000002</v>
      </c>
    </row>
    <row r="85" spans="1:13">
      <c r="A85" s="282">
        <v>76</v>
      </c>
      <c r="B85" s="263" t="s">
        <v>97</v>
      </c>
      <c r="C85" s="263">
        <v>186.2</v>
      </c>
      <c r="D85" s="265">
        <v>185.29999999999998</v>
      </c>
      <c r="E85" s="265">
        <v>183.74999999999997</v>
      </c>
      <c r="F85" s="265">
        <v>181.29999999999998</v>
      </c>
      <c r="G85" s="265">
        <v>179.74999999999997</v>
      </c>
      <c r="H85" s="265">
        <v>187.74999999999997</v>
      </c>
      <c r="I85" s="265">
        <v>189.29999999999998</v>
      </c>
      <c r="J85" s="265">
        <v>191.74999999999997</v>
      </c>
      <c r="K85" s="263">
        <v>186.85</v>
      </c>
      <c r="L85" s="263">
        <v>182.85</v>
      </c>
      <c r="M85" s="263">
        <v>39.11551</v>
      </c>
    </row>
    <row r="86" spans="1:13">
      <c r="A86" s="282">
        <v>77</v>
      </c>
      <c r="B86" s="263" t="s">
        <v>98</v>
      </c>
      <c r="C86" s="263">
        <v>75.8</v>
      </c>
      <c r="D86" s="265">
        <v>76.516666666666666</v>
      </c>
      <c r="E86" s="265">
        <v>74.833333333333329</v>
      </c>
      <c r="F86" s="265">
        <v>73.86666666666666</v>
      </c>
      <c r="G86" s="265">
        <v>72.183333333333323</v>
      </c>
      <c r="H86" s="265">
        <v>77.483333333333334</v>
      </c>
      <c r="I86" s="265">
        <v>79.166666666666671</v>
      </c>
      <c r="J86" s="265">
        <v>80.13333333333334</v>
      </c>
      <c r="K86" s="263">
        <v>78.2</v>
      </c>
      <c r="L86" s="263">
        <v>75.55</v>
      </c>
      <c r="M86" s="263">
        <v>207.29626999999999</v>
      </c>
    </row>
    <row r="87" spans="1:13">
      <c r="A87" s="282">
        <v>78</v>
      </c>
      <c r="B87" s="263" t="s">
        <v>359</v>
      </c>
      <c r="C87" s="263">
        <v>200.6</v>
      </c>
      <c r="D87" s="265">
        <v>201.25</v>
      </c>
      <c r="E87" s="265">
        <v>196.85</v>
      </c>
      <c r="F87" s="265">
        <v>193.1</v>
      </c>
      <c r="G87" s="265">
        <v>188.7</v>
      </c>
      <c r="H87" s="265">
        <v>205</v>
      </c>
      <c r="I87" s="265">
        <v>209.39999999999998</v>
      </c>
      <c r="J87" s="265">
        <v>213.15</v>
      </c>
      <c r="K87" s="263">
        <v>205.65</v>
      </c>
      <c r="L87" s="263">
        <v>197.5</v>
      </c>
      <c r="M87" s="263">
        <v>26.513069999999999</v>
      </c>
    </row>
    <row r="88" spans="1:13">
      <c r="A88" s="282">
        <v>79</v>
      </c>
      <c r="B88" s="263" t="s">
        <v>240</v>
      </c>
      <c r="C88" s="263">
        <v>44.85</v>
      </c>
      <c r="D88" s="265">
        <v>45.733333333333327</v>
      </c>
      <c r="E88" s="265">
        <v>43.966666666666654</v>
      </c>
      <c r="F88" s="265">
        <v>43.083333333333329</v>
      </c>
      <c r="G88" s="265">
        <v>41.316666666666656</v>
      </c>
      <c r="H88" s="265">
        <v>46.616666666666653</v>
      </c>
      <c r="I88" s="265">
        <v>48.383333333333319</v>
      </c>
      <c r="J88" s="265">
        <v>49.266666666666652</v>
      </c>
      <c r="K88" s="263">
        <v>47.5</v>
      </c>
      <c r="L88" s="263">
        <v>44.85</v>
      </c>
      <c r="M88" s="263">
        <v>38.355060000000002</v>
      </c>
    </row>
    <row r="89" spans="1:13">
      <c r="A89" s="282">
        <v>80</v>
      </c>
      <c r="B89" s="263" t="s">
        <v>99</v>
      </c>
      <c r="C89" s="263">
        <v>132.35</v>
      </c>
      <c r="D89" s="265">
        <v>133.46666666666667</v>
      </c>
      <c r="E89" s="265">
        <v>129.68333333333334</v>
      </c>
      <c r="F89" s="265">
        <v>127.01666666666668</v>
      </c>
      <c r="G89" s="265">
        <v>123.23333333333335</v>
      </c>
      <c r="H89" s="265">
        <v>136.13333333333333</v>
      </c>
      <c r="I89" s="265">
        <v>139.91666666666669</v>
      </c>
      <c r="J89" s="265">
        <v>142.58333333333331</v>
      </c>
      <c r="K89" s="263">
        <v>137.25</v>
      </c>
      <c r="L89" s="263">
        <v>130.80000000000001</v>
      </c>
      <c r="M89" s="263">
        <v>718.58399999999995</v>
      </c>
    </row>
    <row r="90" spans="1:13">
      <c r="A90" s="282">
        <v>81</v>
      </c>
      <c r="B90" s="263" t="s">
        <v>102</v>
      </c>
      <c r="C90" s="263">
        <v>24.4</v>
      </c>
      <c r="D90" s="265">
        <v>25.099999999999998</v>
      </c>
      <c r="E90" s="265">
        <v>23.599999999999994</v>
      </c>
      <c r="F90" s="265">
        <v>22.799999999999997</v>
      </c>
      <c r="G90" s="265">
        <v>21.299999999999994</v>
      </c>
      <c r="H90" s="265">
        <v>25.899999999999995</v>
      </c>
      <c r="I90" s="265">
        <v>27.400000000000002</v>
      </c>
      <c r="J90" s="265">
        <v>28.199999999999996</v>
      </c>
      <c r="K90" s="263">
        <v>26.6</v>
      </c>
      <c r="L90" s="263">
        <v>24.3</v>
      </c>
      <c r="M90" s="263">
        <v>171.58582000000001</v>
      </c>
    </row>
    <row r="91" spans="1:13">
      <c r="A91" s="282">
        <v>82</v>
      </c>
      <c r="B91" s="263" t="s">
        <v>241</v>
      </c>
      <c r="C91" s="263">
        <v>183.7</v>
      </c>
      <c r="D91" s="265">
        <v>190.73333333333335</v>
      </c>
      <c r="E91" s="265">
        <v>175.56666666666669</v>
      </c>
      <c r="F91" s="265">
        <v>167.43333333333334</v>
      </c>
      <c r="G91" s="265">
        <v>152.26666666666668</v>
      </c>
      <c r="H91" s="265">
        <v>198.8666666666667</v>
      </c>
      <c r="I91" s="265">
        <v>214.03333333333333</v>
      </c>
      <c r="J91" s="265">
        <v>222.16666666666671</v>
      </c>
      <c r="K91" s="263">
        <v>205.9</v>
      </c>
      <c r="L91" s="263">
        <v>182.6</v>
      </c>
      <c r="M91" s="263">
        <v>23.89997</v>
      </c>
    </row>
    <row r="92" spans="1:13">
      <c r="A92" s="282">
        <v>83</v>
      </c>
      <c r="B92" s="263" t="s">
        <v>100</v>
      </c>
      <c r="C92" s="263">
        <v>461.9</v>
      </c>
      <c r="D92" s="265">
        <v>459.05</v>
      </c>
      <c r="E92" s="265">
        <v>454.85</v>
      </c>
      <c r="F92" s="265">
        <v>447.8</v>
      </c>
      <c r="G92" s="265">
        <v>443.6</v>
      </c>
      <c r="H92" s="265">
        <v>466.1</v>
      </c>
      <c r="I92" s="265">
        <v>470.29999999999995</v>
      </c>
      <c r="J92" s="265">
        <v>477.35</v>
      </c>
      <c r="K92" s="263">
        <v>463.25</v>
      </c>
      <c r="L92" s="263">
        <v>452</v>
      </c>
      <c r="M92" s="263">
        <v>10.86346</v>
      </c>
    </row>
    <row r="93" spans="1:13">
      <c r="A93" s="282">
        <v>84</v>
      </c>
      <c r="B93" s="263" t="s">
        <v>242</v>
      </c>
      <c r="C93" s="263">
        <v>513</v>
      </c>
      <c r="D93" s="265">
        <v>508.59999999999997</v>
      </c>
      <c r="E93" s="265">
        <v>493.19999999999993</v>
      </c>
      <c r="F93" s="265">
        <v>473.4</v>
      </c>
      <c r="G93" s="265">
        <v>457.99999999999994</v>
      </c>
      <c r="H93" s="265">
        <v>528.39999999999986</v>
      </c>
      <c r="I93" s="265">
        <v>543.79999999999995</v>
      </c>
      <c r="J93" s="265">
        <v>563.59999999999991</v>
      </c>
      <c r="K93" s="263">
        <v>524</v>
      </c>
      <c r="L93" s="263">
        <v>488.8</v>
      </c>
      <c r="M93" s="263">
        <v>3.1566000000000001</v>
      </c>
    </row>
    <row r="94" spans="1:13">
      <c r="A94" s="282">
        <v>85</v>
      </c>
      <c r="B94" s="263" t="s">
        <v>103</v>
      </c>
      <c r="C94" s="263">
        <v>726.5</v>
      </c>
      <c r="D94" s="265">
        <v>723.7833333333333</v>
      </c>
      <c r="E94" s="265">
        <v>716.26666666666665</v>
      </c>
      <c r="F94" s="265">
        <v>706.0333333333333</v>
      </c>
      <c r="G94" s="265">
        <v>698.51666666666665</v>
      </c>
      <c r="H94" s="265">
        <v>734.01666666666665</v>
      </c>
      <c r="I94" s="265">
        <v>741.5333333333333</v>
      </c>
      <c r="J94" s="265">
        <v>751.76666666666665</v>
      </c>
      <c r="K94" s="263">
        <v>731.3</v>
      </c>
      <c r="L94" s="263">
        <v>713.55</v>
      </c>
      <c r="M94" s="263">
        <v>24.627849999999999</v>
      </c>
    </row>
    <row r="95" spans="1:13">
      <c r="A95" s="282">
        <v>86</v>
      </c>
      <c r="B95" s="263" t="s">
        <v>243</v>
      </c>
      <c r="C95" s="263">
        <v>545.79999999999995</v>
      </c>
      <c r="D95" s="265">
        <v>542.26666666666665</v>
      </c>
      <c r="E95" s="265">
        <v>534.5333333333333</v>
      </c>
      <c r="F95" s="265">
        <v>523.26666666666665</v>
      </c>
      <c r="G95" s="265">
        <v>515.5333333333333</v>
      </c>
      <c r="H95" s="265">
        <v>553.5333333333333</v>
      </c>
      <c r="I95" s="265">
        <v>561.26666666666665</v>
      </c>
      <c r="J95" s="265">
        <v>572.5333333333333</v>
      </c>
      <c r="K95" s="263">
        <v>550</v>
      </c>
      <c r="L95" s="263">
        <v>531</v>
      </c>
      <c r="M95" s="263">
        <v>4.6016500000000002</v>
      </c>
    </row>
    <row r="96" spans="1:13">
      <c r="A96" s="282">
        <v>87</v>
      </c>
      <c r="B96" s="263" t="s">
        <v>244</v>
      </c>
      <c r="C96" s="263">
        <v>1352.2</v>
      </c>
      <c r="D96" s="265">
        <v>1361.3000000000002</v>
      </c>
      <c r="E96" s="265">
        <v>1333.4500000000003</v>
      </c>
      <c r="F96" s="265">
        <v>1314.7</v>
      </c>
      <c r="G96" s="265">
        <v>1286.8500000000001</v>
      </c>
      <c r="H96" s="265">
        <v>1380.0500000000004</v>
      </c>
      <c r="I96" s="265">
        <v>1407.9000000000003</v>
      </c>
      <c r="J96" s="265">
        <v>1426.6500000000005</v>
      </c>
      <c r="K96" s="263">
        <v>1389.15</v>
      </c>
      <c r="L96" s="263">
        <v>1342.55</v>
      </c>
      <c r="M96" s="263">
        <v>6.9522000000000004</v>
      </c>
    </row>
    <row r="97" spans="1:13">
      <c r="A97" s="282">
        <v>88</v>
      </c>
      <c r="B97" s="263" t="s">
        <v>104</v>
      </c>
      <c r="C97" s="263">
        <v>1422.6</v>
      </c>
      <c r="D97" s="265">
        <v>1420</v>
      </c>
      <c r="E97" s="265">
        <v>1398.35</v>
      </c>
      <c r="F97" s="265">
        <v>1374.1</v>
      </c>
      <c r="G97" s="265">
        <v>1352.4499999999998</v>
      </c>
      <c r="H97" s="265">
        <v>1444.25</v>
      </c>
      <c r="I97" s="265">
        <v>1465.9</v>
      </c>
      <c r="J97" s="265">
        <v>1490.15</v>
      </c>
      <c r="K97" s="263">
        <v>1441.65</v>
      </c>
      <c r="L97" s="263">
        <v>1395.75</v>
      </c>
      <c r="M97" s="263">
        <v>25.743030000000001</v>
      </c>
    </row>
    <row r="98" spans="1:13">
      <c r="A98" s="282">
        <v>89</v>
      </c>
      <c r="B98" s="263" t="s">
        <v>372</v>
      </c>
      <c r="C98" s="263">
        <v>537.6</v>
      </c>
      <c r="D98" s="265">
        <v>530.86666666666667</v>
      </c>
      <c r="E98" s="265">
        <v>521.73333333333335</v>
      </c>
      <c r="F98" s="265">
        <v>505.86666666666667</v>
      </c>
      <c r="G98" s="265">
        <v>496.73333333333335</v>
      </c>
      <c r="H98" s="265">
        <v>546.73333333333335</v>
      </c>
      <c r="I98" s="265">
        <v>555.86666666666679</v>
      </c>
      <c r="J98" s="265">
        <v>571.73333333333335</v>
      </c>
      <c r="K98" s="263">
        <v>540</v>
      </c>
      <c r="L98" s="263">
        <v>515</v>
      </c>
      <c r="M98" s="263">
        <v>12.26159</v>
      </c>
    </row>
    <row r="99" spans="1:13">
      <c r="A99" s="282">
        <v>90</v>
      </c>
      <c r="B99" s="263" t="s">
        <v>246</v>
      </c>
      <c r="C99" s="263">
        <v>267.2</v>
      </c>
      <c r="D99" s="265">
        <v>265.8</v>
      </c>
      <c r="E99" s="265">
        <v>261.8</v>
      </c>
      <c r="F99" s="265">
        <v>256.39999999999998</v>
      </c>
      <c r="G99" s="265">
        <v>252.39999999999998</v>
      </c>
      <c r="H99" s="265">
        <v>271.20000000000005</v>
      </c>
      <c r="I99" s="265">
        <v>275.20000000000005</v>
      </c>
      <c r="J99" s="265">
        <v>280.60000000000008</v>
      </c>
      <c r="K99" s="263">
        <v>269.8</v>
      </c>
      <c r="L99" s="263">
        <v>260.39999999999998</v>
      </c>
      <c r="M99" s="263">
        <v>5.5045500000000001</v>
      </c>
    </row>
    <row r="100" spans="1:13">
      <c r="A100" s="282">
        <v>91</v>
      </c>
      <c r="B100" s="263" t="s">
        <v>107</v>
      </c>
      <c r="C100" s="263">
        <v>995.8</v>
      </c>
      <c r="D100" s="265">
        <v>987.01666666666677</v>
      </c>
      <c r="E100" s="265">
        <v>973.23333333333358</v>
      </c>
      <c r="F100" s="265">
        <v>950.66666666666686</v>
      </c>
      <c r="G100" s="265">
        <v>936.88333333333367</v>
      </c>
      <c r="H100" s="265">
        <v>1009.5833333333335</v>
      </c>
      <c r="I100" s="265">
        <v>1023.3666666666666</v>
      </c>
      <c r="J100" s="265">
        <v>1045.9333333333334</v>
      </c>
      <c r="K100" s="263">
        <v>1000.8</v>
      </c>
      <c r="L100" s="263">
        <v>964.45</v>
      </c>
      <c r="M100" s="263">
        <v>54.750509999999998</v>
      </c>
    </row>
    <row r="101" spans="1:13">
      <c r="A101" s="282">
        <v>92</v>
      </c>
      <c r="B101" s="263" t="s">
        <v>248</v>
      </c>
      <c r="C101" s="263">
        <v>2892.25</v>
      </c>
      <c r="D101" s="265">
        <v>2888.0833333333335</v>
      </c>
      <c r="E101" s="265">
        <v>2864.166666666667</v>
      </c>
      <c r="F101" s="265">
        <v>2836.0833333333335</v>
      </c>
      <c r="G101" s="265">
        <v>2812.166666666667</v>
      </c>
      <c r="H101" s="265">
        <v>2916.166666666667</v>
      </c>
      <c r="I101" s="265">
        <v>2940.0833333333339</v>
      </c>
      <c r="J101" s="265">
        <v>2968.166666666667</v>
      </c>
      <c r="K101" s="263">
        <v>2912</v>
      </c>
      <c r="L101" s="263">
        <v>2860</v>
      </c>
      <c r="M101" s="263">
        <v>1.8092299999999999</v>
      </c>
    </row>
    <row r="102" spans="1:13">
      <c r="A102" s="282">
        <v>93</v>
      </c>
      <c r="B102" s="263" t="s">
        <v>109</v>
      </c>
      <c r="C102" s="263">
        <v>1553.7</v>
      </c>
      <c r="D102" s="265">
        <v>1539.2666666666667</v>
      </c>
      <c r="E102" s="265">
        <v>1515.9833333333333</v>
      </c>
      <c r="F102" s="265">
        <v>1478.2666666666667</v>
      </c>
      <c r="G102" s="265">
        <v>1454.9833333333333</v>
      </c>
      <c r="H102" s="265">
        <v>1576.9833333333333</v>
      </c>
      <c r="I102" s="265">
        <v>1600.2666666666667</v>
      </c>
      <c r="J102" s="265">
        <v>1637.9833333333333</v>
      </c>
      <c r="K102" s="263">
        <v>1562.55</v>
      </c>
      <c r="L102" s="263">
        <v>1501.55</v>
      </c>
      <c r="M102" s="263">
        <v>128.04032000000001</v>
      </c>
    </row>
    <row r="103" spans="1:13">
      <c r="A103" s="282">
        <v>94</v>
      </c>
      <c r="B103" s="263" t="s">
        <v>249</v>
      </c>
      <c r="C103" s="263">
        <v>687.75</v>
      </c>
      <c r="D103" s="265">
        <v>685.35</v>
      </c>
      <c r="E103" s="265">
        <v>677.40000000000009</v>
      </c>
      <c r="F103" s="265">
        <v>667.05000000000007</v>
      </c>
      <c r="G103" s="265">
        <v>659.10000000000014</v>
      </c>
      <c r="H103" s="265">
        <v>695.7</v>
      </c>
      <c r="I103" s="265">
        <v>703.65000000000009</v>
      </c>
      <c r="J103" s="265">
        <v>714</v>
      </c>
      <c r="K103" s="263">
        <v>693.3</v>
      </c>
      <c r="L103" s="263">
        <v>675</v>
      </c>
      <c r="M103" s="263">
        <v>34.67886</v>
      </c>
    </row>
    <row r="104" spans="1:13">
      <c r="A104" s="282">
        <v>95</v>
      </c>
      <c r="B104" s="263" t="s">
        <v>105</v>
      </c>
      <c r="C104" s="263">
        <v>1050.55</v>
      </c>
      <c r="D104" s="265">
        <v>1058.7</v>
      </c>
      <c r="E104" s="265">
        <v>1039.4000000000001</v>
      </c>
      <c r="F104" s="265">
        <v>1028.25</v>
      </c>
      <c r="G104" s="265">
        <v>1008.95</v>
      </c>
      <c r="H104" s="265">
        <v>1069.8500000000001</v>
      </c>
      <c r="I104" s="265">
        <v>1089.1499999999999</v>
      </c>
      <c r="J104" s="265">
        <v>1100.3000000000002</v>
      </c>
      <c r="K104" s="263">
        <v>1078</v>
      </c>
      <c r="L104" s="263">
        <v>1047.55</v>
      </c>
      <c r="M104" s="263">
        <v>12.979760000000001</v>
      </c>
    </row>
    <row r="105" spans="1:13">
      <c r="A105" s="282">
        <v>96</v>
      </c>
      <c r="B105" s="263" t="s">
        <v>110</v>
      </c>
      <c r="C105" s="263">
        <v>2963.85</v>
      </c>
      <c r="D105" s="265">
        <v>2952.2666666666664</v>
      </c>
      <c r="E105" s="265">
        <v>2928.1833333333329</v>
      </c>
      <c r="F105" s="265">
        <v>2892.5166666666664</v>
      </c>
      <c r="G105" s="265">
        <v>2868.4333333333329</v>
      </c>
      <c r="H105" s="265">
        <v>2987.9333333333329</v>
      </c>
      <c r="I105" s="265">
        <v>3012.0166666666669</v>
      </c>
      <c r="J105" s="265">
        <v>3047.6833333333329</v>
      </c>
      <c r="K105" s="263">
        <v>2976.35</v>
      </c>
      <c r="L105" s="263">
        <v>2916.6</v>
      </c>
      <c r="M105" s="263">
        <v>8.9949399999999997</v>
      </c>
    </row>
    <row r="106" spans="1:13">
      <c r="A106" s="282">
        <v>97</v>
      </c>
      <c r="B106" s="263" t="s">
        <v>112</v>
      </c>
      <c r="C106" s="263">
        <v>326.3</v>
      </c>
      <c r="D106" s="265">
        <v>328.05</v>
      </c>
      <c r="E106" s="265">
        <v>323.20000000000005</v>
      </c>
      <c r="F106" s="265">
        <v>320.10000000000002</v>
      </c>
      <c r="G106" s="265">
        <v>315.25000000000006</v>
      </c>
      <c r="H106" s="265">
        <v>331.15000000000003</v>
      </c>
      <c r="I106" s="265">
        <v>336.00000000000006</v>
      </c>
      <c r="J106" s="265">
        <v>339.1</v>
      </c>
      <c r="K106" s="263">
        <v>332.9</v>
      </c>
      <c r="L106" s="263">
        <v>324.95</v>
      </c>
      <c r="M106" s="263">
        <v>91.593639999999994</v>
      </c>
    </row>
    <row r="107" spans="1:13">
      <c r="A107" s="282">
        <v>98</v>
      </c>
      <c r="B107" s="263" t="s">
        <v>113</v>
      </c>
      <c r="C107" s="263">
        <v>230</v>
      </c>
      <c r="D107" s="265">
        <v>230.21666666666667</v>
      </c>
      <c r="E107" s="265">
        <v>228.53333333333333</v>
      </c>
      <c r="F107" s="265">
        <v>227.06666666666666</v>
      </c>
      <c r="G107" s="265">
        <v>225.38333333333333</v>
      </c>
      <c r="H107" s="265">
        <v>231.68333333333334</v>
      </c>
      <c r="I107" s="265">
        <v>233.36666666666667</v>
      </c>
      <c r="J107" s="265">
        <v>234.83333333333334</v>
      </c>
      <c r="K107" s="263">
        <v>231.9</v>
      </c>
      <c r="L107" s="263">
        <v>228.75</v>
      </c>
      <c r="M107" s="263">
        <v>35.721530000000001</v>
      </c>
    </row>
    <row r="108" spans="1:13">
      <c r="A108" s="282">
        <v>99</v>
      </c>
      <c r="B108" s="263" t="s">
        <v>114</v>
      </c>
      <c r="C108" s="263">
        <v>2398.75</v>
      </c>
      <c r="D108" s="265">
        <v>2376.5833333333335</v>
      </c>
      <c r="E108" s="265">
        <v>2347.166666666667</v>
      </c>
      <c r="F108" s="265">
        <v>2295.5833333333335</v>
      </c>
      <c r="G108" s="265">
        <v>2266.166666666667</v>
      </c>
      <c r="H108" s="265">
        <v>2428.166666666667</v>
      </c>
      <c r="I108" s="265">
        <v>2457.5833333333339</v>
      </c>
      <c r="J108" s="265">
        <v>2509.166666666667</v>
      </c>
      <c r="K108" s="263">
        <v>2406</v>
      </c>
      <c r="L108" s="263">
        <v>2325</v>
      </c>
      <c r="M108" s="263">
        <v>33.27205</v>
      </c>
    </row>
    <row r="109" spans="1:13">
      <c r="A109" s="282">
        <v>100</v>
      </c>
      <c r="B109" s="263" t="s">
        <v>250</v>
      </c>
      <c r="C109" s="263">
        <v>262.25</v>
      </c>
      <c r="D109" s="265">
        <v>267.41666666666669</v>
      </c>
      <c r="E109" s="265">
        <v>251.83333333333337</v>
      </c>
      <c r="F109" s="265">
        <v>241.41666666666669</v>
      </c>
      <c r="G109" s="265">
        <v>225.83333333333337</v>
      </c>
      <c r="H109" s="265">
        <v>277.83333333333337</v>
      </c>
      <c r="I109" s="265">
        <v>293.41666666666674</v>
      </c>
      <c r="J109" s="265">
        <v>303.83333333333337</v>
      </c>
      <c r="K109" s="263">
        <v>283</v>
      </c>
      <c r="L109" s="263">
        <v>257</v>
      </c>
      <c r="M109" s="263">
        <v>27.86711</v>
      </c>
    </row>
    <row r="110" spans="1:13">
      <c r="A110" s="282">
        <v>101</v>
      </c>
      <c r="B110" s="263" t="s">
        <v>251</v>
      </c>
      <c r="C110" s="263">
        <v>44.1</v>
      </c>
      <c r="D110" s="265">
        <v>44.25</v>
      </c>
      <c r="E110" s="265">
        <v>43.7</v>
      </c>
      <c r="F110" s="265">
        <v>43.300000000000004</v>
      </c>
      <c r="G110" s="265">
        <v>42.750000000000007</v>
      </c>
      <c r="H110" s="265">
        <v>44.65</v>
      </c>
      <c r="I110" s="265">
        <v>45.199999999999996</v>
      </c>
      <c r="J110" s="265">
        <v>45.599999999999994</v>
      </c>
      <c r="K110" s="263">
        <v>44.8</v>
      </c>
      <c r="L110" s="263">
        <v>43.85</v>
      </c>
      <c r="M110" s="263">
        <v>13.86013</v>
      </c>
    </row>
    <row r="111" spans="1:13">
      <c r="A111" s="282">
        <v>102</v>
      </c>
      <c r="B111" s="263" t="s">
        <v>108</v>
      </c>
      <c r="C111" s="263">
        <v>2605.65</v>
      </c>
      <c r="D111" s="265">
        <v>2592.6333333333332</v>
      </c>
      <c r="E111" s="265">
        <v>2568.2666666666664</v>
      </c>
      <c r="F111" s="265">
        <v>2530.8833333333332</v>
      </c>
      <c r="G111" s="265">
        <v>2506.5166666666664</v>
      </c>
      <c r="H111" s="265">
        <v>2630.0166666666664</v>
      </c>
      <c r="I111" s="265">
        <v>2654.3833333333332</v>
      </c>
      <c r="J111" s="265">
        <v>2691.7666666666664</v>
      </c>
      <c r="K111" s="263">
        <v>2617</v>
      </c>
      <c r="L111" s="263">
        <v>2555.25</v>
      </c>
      <c r="M111" s="263">
        <v>43.49089</v>
      </c>
    </row>
    <row r="112" spans="1:13">
      <c r="A112" s="282">
        <v>103</v>
      </c>
      <c r="B112" s="263" t="s">
        <v>116</v>
      </c>
      <c r="C112" s="263">
        <v>591.45000000000005</v>
      </c>
      <c r="D112" s="265">
        <v>588.85</v>
      </c>
      <c r="E112" s="265">
        <v>584.6</v>
      </c>
      <c r="F112" s="265">
        <v>577.75</v>
      </c>
      <c r="G112" s="265">
        <v>573.5</v>
      </c>
      <c r="H112" s="265">
        <v>595.70000000000005</v>
      </c>
      <c r="I112" s="265">
        <v>599.95000000000005</v>
      </c>
      <c r="J112" s="265">
        <v>606.80000000000007</v>
      </c>
      <c r="K112" s="263">
        <v>593.1</v>
      </c>
      <c r="L112" s="263">
        <v>582</v>
      </c>
      <c r="M112" s="263">
        <v>280.12288000000001</v>
      </c>
    </row>
    <row r="113" spans="1:13">
      <c r="A113" s="282">
        <v>104</v>
      </c>
      <c r="B113" s="263" t="s">
        <v>252</v>
      </c>
      <c r="C113" s="263">
        <v>1432.95</v>
      </c>
      <c r="D113" s="265">
        <v>1424.6833333333332</v>
      </c>
      <c r="E113" s="265">
        <v>1409.3666666666663</v>
      </c>
      <c r="F113" s="265">
        <v>1385.7833333333331</v>
      </c>
      <c r="G113" s="265">
        <v>1370.4666666666662</v>
      </c>
      <c r="H113" s="265">
        <v>1448.2666666666664</v>
      </c>
      <c r="I113" s="265">
        <v>1463.5833333333335</v>
      </c>
      <c r="J113" s="265">
        <v>1487.1666666666665</v>
      </c>
      <c r="K113" s="263">
        <v>1440</v>
      </c>
      <c r="L113" s="263">
        <v>1401.1</v>
      </c>
      <c r="M113" s="263">
        <v>5.5940200000000004</v>
      </c>
    </row>
    <row r="114" spans="1:13">
      <c r="A114" s="282">
        <v>105</v>
      </c>
      <c r="B114" s="263" t="s">
        <v>117</v>
      </c>
      <c r="C114" s="263">
        <v>431.75</v>
      </c>
      <c r="D114" s="265">
        <v>434.2833333333333</v>
      </c>
      <c r="E114" s="265">
        <v>427.76666666666659</v>
      </c>
      <c r="F114" s="265">
        <v>423.7833333333333</v>
      </c>
      <c r="G114" s="265">
        <v>417.26666666666659</v>
      </c>
      <c r="H114" s="265">
        <v>438.26666666666659</v>
      </c>
      <c r="I114" s="265">
        <v>444.78333333333325</v>
      </c>
      <c r="J114" s="265">
        <v>448.76666666666659</v>
      </c>
      <c r="K114" s="263">
        <v>440.8</v>
      </c>
      <c r="L114" s="263">
        <v>430.3</v>
      </c>
      <c r="M114" s="263">
        <v>22.277760000000001</v>
      </c>
    </row>
    <row r="115" spans="1:13">
      <c r="A115" s="282">
        <v>106</v>
      </c>
      <c r="B115" s="263" t="s">
        <v>387</v>
      </c>
      <c r="C115" s="263">
        <v>387.35</v>
      </c>
      <c r="D115" s="265">
        <v>391.86666666666662</v>
      </c>
      <c r="E115" s="265">
        <v>381.48333333333323</v>
      </c>
      <c r="F115" s="265">
        <v>375.61666666666662</v>
      </c>
      <c r="G115" s="265">
        <v>365.23333333333323</v>
      </c>
      <c r="H115" s="265">
        <v>397.73333333333323</v>
      </c>
      <c r="I115" s="265">
        <v>408.11666666666656</v>
      </c>
      <c r="J115" s="265">
        <v>413.98333333333323</v>
      </c>
      <c r="K115" s="263">
        <v>402.25</v>
      </c>
      <c r="L115" s="263">
        <v>386</v>
      </c>
      <c r="M115" s="263">
        <v>7.1275500000000003</v>
      </c>
    </row>
    <row r="116" spans="1:13">
      <c r="A116" s="282">
        <v>107</v>
      </c>
      <c r="B116" s="263" t="s">
        <v>119</v>
      </c>
      <c r="C116" s="263">
        <v>58.25</v>
      </c>
      <c r="D116" s="265">
        <v>58.75</v>
      </c>
      <c r="E116" s="265">
        <v>57.5</v>
      </c>
      <c r="F116" s="265">
        <v>56.75</v>
      </c>
      <c r="G116" s="265">
        <v>55.5</v>
      </c>
      <c r="H116" s="265">
        <v>59.5</v>
      </c>
      <c r="I116" s="265">
        <v>60.75</v>
      </c>
      <c r="J116" s="265">
        <v>61.5</v>
      </c>
      <c r="K116" s="263">
        <v>60</v>
      </c>
      <c r="L116" s="263">
        <v>58</v>
      </c>
      <c r="M116" s="263">
        <v>386.80457000000001</v>
      </c>
    </row>
    <row r="117" spans="1:13">
      <c r="A117" s="282">
        <v>108</v>
      </c>
      <c r="B117" s="263" t="s">
        <v>126</v>
      </c>
      <c r="C117" s="263">
        <v>214.55</v>
      </c>
      <c r="D117" s="265">
        <v>213.31666666666669</v>
      </c>
      <c r="E117" s="265">
        <v>211.63333333333338</v>
      </c>
      <c r="F117" s="265">
        <v>208.7166666666667</v>
      </c>
      <c r="G117" s="265">
        <v>207.03333333333339</v>
      </c>
      <c r="H117" s="265">
        <v>216.23333333333338</v>
      </c>
      <c r="I117" s="265">
        <v>217.91666666666671</v>
      </c>
      <c r="J117" s="265">
        <v>220.83333333333337</v>
      </c>
      <c r="K117" s="263">
        <v>215</v>
      </c>
      <c r="L117" s="263">
        <v>210.4</v>
      </c>
      <c r="M117" s="263">
        <v>277.92437000000001</v>
      </c>
    </row>
    <row r="118" spans="1:13">
      <c r="A118" s="282">
        <v>109</v>
      </c>
      <c r="B118" s="263" t="s">
        <v>115</v>
      </c>
      <c r="C118" s="263">
        <v>196.05</v>
      </c>
      <c r="D118" s="265">
        <v>196.71666666666667</v>
      </c>
      <c r="E118" s="265">
        <v>192.43333333333334</v>
      </c>
      <c r="F118" s="265">
        <v>188.81666666666666</v>
      </c>
      <c r="G118" s="265">
        <v>184.53333333333333</v>
      </c>
      <c r="H118" s="265">
        <v>200.33333333333334</v>
      </c>
      <c r="I118" s="265">
        <v>204.6166666666667</v>
      </c>
      <c r="J118" s="265">
        <v>208.23333333333335</v>
      </c>
      <c r="K118" s="263">
        <v>201</v>
      </c>
      <c r="L118" s="263">
        <v>193.1</v>
      </c>
      <c r="M118" s="263">
        <v>106.56553</v>
      </c>
    </row>
    <row r="119" spans="1:13">
      <c r="A119" s="282">
        <v>110</v>
      </c>
      <c r="B119" s="263" t="s">
        <v>255</v>
      </c>
      <c r="C119" s="263">
        <v>105.7</v>
      </c>
      <c r="D119" s="265">
        <v>106.89999999999999</v>
      </c>
      <c r="E119" s="265">
        <v>103.79999999999998</v>
      </c>
      <c r="F119" s="265">
        <v>101.89999999999999</v>
      </c>
      <c r="G119" s="265">
        <v>98.799999999999983</v>
      </c>
      <c r="H119" s="265">
        <v>108.79999999999998</v>
      </c>
      <c r="I119" s="265">
        <v>111.89999999999998</v>
      </c>
      <c r="J119" s="265">
        <v>113.79999999999998</v>
      </c>
      <c r="K119" s="263">
        <v>110</v>
      </c>
      <c r="L119" s="263">
        <v>105</v>
      </c>
      <c r="M119" s="263">
        <v>16.606269999999999</v>
      </c>
    </row>
    <row r="120" spans="1:13">
      <c r="A120" s="282">
        <v>111</v>
      </c>
      <c r="B120" s="263" t="s">
        <v>125</v>
      </c>
      <c r="C120" s="263">
        <v>91.55</v>
      </c>
      <c r="D120" s="265">
        <v>91.2</v>
      </c>
      <c r="E120" s="265">
        <v>90.45</v>
      </c>
      <c r="F120" s="265">
        <v>89.35</v>
      </c>
      <c r="G120" s="265">
        <v>88.6</v>
      </c>
      <c r="H120" s="265">
        <v>92.300000000000011</v>
      </c>
      <c r="I120" s="265">
        <v>93.050000000000011</v>
      </c>
      <c r="J120" s="265">
        <v>94.15000000000002</v>
      </c>
      <c r="K120" s="263">
        <v>91.95</v>
      </c>
      <c r="L120" s="263">
        <v>90.1</v>
      </c>
      <c r="M120" s="263">
        <v>205.91828000000001</v>
      </c>
    </row>
    <row r="121" spans="1:13">
      <c r="A121" s="282">
        <v>112</v>
      </c>
      <c r="B121" s="263" t="s">
        <v>772</v>
      </c>
      <c r="C121" s="263">
        <v>1755.25</v>
      </c>
      <c r="D121" s="265">
        <v>1756.55</v>
      </c>
      <c r="E121" s="265">
        <v>1739.1</v>
      </c>
      <c r="F121" s="265">
        <v>1722.95</v>
      </c>
      <c r="G121" s="265">
        <v>1705.5</v>
      </c>
      <c r="H121" s="265">
        <v>1772.6999999999998</v>
      </c>
      <c r="I121" s="265">
        <v>1790.15</v>
      </c>
      <c r="J121" s="265">
        <v>1806.2999999999997</v>
      </c>
      <c r="K121" s="263">
        <v>1774</v>
      </c>
      <c r="L121" s="263">
        <v>1740.4</v>
      </c>
      <c r="M121" s="263">
        <v>14.73085</v>
      </c>
    </row>
    <row r="122" spans="1:13">
      <c r="A122" s="282">
        <v>113</v>
      </c>
      <c r="B122" s="263" t="s">
        <v>120</v>
      </c>
      <c r="C122" s="263">
        <v>510.85</v>
      </c>
      <c r="D122" s="265">
        <v>511.45</v>
      </c>
      <c r="E122" s="265">
        <v>504.9</v>
      </c>
      <c r="F122" s="265">
        <v>498.95</v>
      </c>
      <c r="G122" s="265">
        <v>492.4</v>
      </c>
      <c r="H122" s="265">
        <v>517.4</v>
      </c>
      <c r="I122" s="265">
        <v>523.95000000000005</v>
      </c>
      <c r="J122" s="265">
        <v>529.9</v>
      </c>
      <c r="K122" s="263">
        <v>518</v>
      </c>
      <c r="L122" s="263">
        <v>505.5</v>
      </c>
      <c r="M122" s="263">
        <v>23.088450000000002</v>
      </c>
    </row>
    <row r="123" spans="1:13">
      <c r="A123" s="282">
        <v>114</v>
      </c>
      <c r="B123" s="263" t="s">
        <v>827</v>
      </c>
      <c r="C123" s="263">
        <v>254.6</v>
      </c>
      <c r="D123" s="265">
        <v>252.23333333333335</v>
      </c>
      <c r="E123" s="265">
        <v>242.66666666666669</v>
      </c>
      <c r="F123" s="265">
        <v>230.73333333333335</v>
      </c>
      <c r="G123" s="265">
        <v>221.16666666666669</v>
      </c>
      <c r="H123" s="265">
        <v>264.16666666666669</v>
      </c>
      <c r="I123" s="265">
        <v>273.73333333333329</v>
      </c>
      <c r="J123" s="265">
        <v>285.66666666666669</v>
      </c>
      <c r="K123" s="263">
        <v>261.8</v>
      </c>
      <c r="L123" s="263">
        <v>240.3</v>
      </c>
      <c r="M123" s="263">
        <v>80.674139999999994</v>
      </c>
    </row>
    <row r="124" spans="1:13">
      <c r="A124" s="282">
        <v>115</v>
      </c>
      <c r="B124" s="263" t="s">
        <v>122</v>
      </c>
      <c r="C124" s="263">
        <v>961.05</v>
      </c>
      <c r="D124" s="265">
        <v>964.81666666666661</v>
      </c>
      <c r="E124" s="265">
        <v>951.23333333333323</v>
      </c>
      <c r="F124" s="265">
        <v>941.41666666666663</v>
      </c>
      <c r="G124" s="265">
        <v>927.83333333333326</v>
      </c>
      <c r="H124" s="265">
        <v>974.63333333333321</v>
      </c>
      <c r="I124" s="265">
        <v>988.2166666666667</v>
      </c>
      <c r="J124" s="265">
        <v>998.03333333333319</v>
      </c>
      <c r="K124" s="263">
        <v>978.4</v>
      </c>
      <c r="L124" s="263">
        <v>955</v>
      </c>
      <c r="M124" s="263">
        <v>58.323480000000004</v>
      </c>
    </row>
    <row r="125" spans="1:13">
      <c r="A125" s="282">
        <v>116</v>
      </c>
      <c r="B125" s="263" t="s">
        <v>256</v>
      </c>
      <c r="C125" s="263">
        <v>4158.45</v>
      </c>
      <c r="D125" s="265">
        <v>4237.8999999999996</v>
      </c>
      <c r="E125" s="265">
        <v>3944.4499999999989</v>
      </c>
      <c r="F125" s="265">
        <v>3730.4499999999994</v>
      </c>
      <c r="G125" s="265">
        <v>3436.9999999999986</v>
      </c>
      <c r="H125" s="265">
        <v>4451.8999999999996</v>
      </c>
      <c r="I125" s="265">
        <v>4745.3500000000004</v>
      </c>
      <c r="J125" s="265">
        <v>4959.3499999999995</v>
      </c>
      <c r="K125" s="263">
        <v>4531.3500000000004</v>
      </c>
      <c r="L125" s="263">
        <v>4023.9</v>
      </c>
      <c r="M125" s="263">
        <v>17.489090000000001</v>
      </c>
    </row>
    <row r="126" spans="1:13">
      <c r="A126" s="282">
        <v>117</v>
      </c>
      <c r="B126" s="263" t="s">
        <v>124</v>
      </c>
      <c r="C126" s="263">
        <v>1385.3</v>
      </c>
      <c r="D126" s="265">
        <v>1373.8166666666668</v>
      </c>
      <c r="E126" s="265">
        <v>1347.6333333333337</v>
      </c>
      <c r="F126" s="265">
        <v>1309.9666666666669</v>
      </c>
      <c r="G126" s="265">
        <v>1283.7833333333338</v>
      </c>
      <c r="H126" s="265">
        <v>1411.4833333333336</v>
      </c>
      <c r="I126" s="265">
        <v>1437.6666666666665</v>
      </c>
      <c r="J126" s="265">
        <v>1475.3333333333335</v>
      </c>
      <c r="K126" s="263">
        <v>1400</v>
      </c>
      <c r="L126" s="263">
        <v>1336.15</v>
      </c>
      <c r="M126" s="263">
        <v>105.46919</v>
      </c>
    </row>
    <row r="127" spans="1:13">
      <c r="A127" s="282">
        <v>118</v>
      </c>
      <c r="B127" s="263" t="s">
        <v>121</v>
      </c>
      <c r="C127" s="263">
        <v>1585.4</v>
      </c>
      <c r="D127" s="265">
        <v>1596.7666666666667</v>
      </c>
      <c r="E127" s="265">
        <v>1563.8333333333333</v>
      </c>
      <c r="F127" s="265">
        <v>1542.2666666666667</v>
      </c>
      <c r="G127" s="265">
        <v>1509.3333333333333</v>
      </c>
      <c r="H127" s="265">
        <v>1618.3333333333333</v>
      </c>
      <c r="I127" s="265">
        <v>1651.2666666666667</v>
      </c>
      <c r="J127" s="265">
        <v>1672.8333333333333</v>
      </c>
      <c r="K127" s="263">
        <v>1629.7</v>
      </c>
      <c r="L127" s="263">
        <v>1575.2</v>
      </c>
      <c r="M127" s="263">
        <v>12.296620000000001</v>
      </c>
    </row>
    <row r="128" spans="1:13">
      <c r="A128" s="282">
        <v>119</v>
      </c>
      <c r="B128" s="263" t="s">
        <v>257</v>
      </c>
      <c r="C128" s="263">
        <v>1890</v>
      </c>
      <c r="D128" s="265">
        <v>1900.3333333333333</v>
      </c>
      <c r="E128" s="265">
        <v>1855.6666666666665</v>
      </c>
      <c r="F128" s="265">
        <v>1821.3333333333333</v>
      </c>
      <c r="G128" s="265">
        <v>1776.6666666666665</v>
      </c>
      <c r="H128" s="265">
        <v>1934.6666666666665</v>
      </c>
      <c r="I128" s="265">
        <v>1979.333333333333</v>
      </c>
      <c r="J128" s="265">
        <v>2013.6666666666665</v>
      </c>
      <c r="K128" s="263">
        <v>1945</v>
      </c>
      <c r="L128" s="263">
        <v>1866</v>
      </c>
      <c r="M128" s="263">
        <v>2.7754500000000002</v>
      </c>
    </row>
    <row r="129" spans="1:13">
      <c r="A129" s="282">
        <v>120</v>
      </c>
      <c r="B129" s="263" t="s">
        <v>258</v>
      </c>
      <c r="C129" s="263">
        <v>87.3</v>
      </c>
      <c r="D129" s="265">
        <v>88.09999999999998</v>
      </c>
      <c r="E129" s="265">
        <v>85.799999999999955</v>
      </c>
      <c r="F129" s="265">
        <v>84.299999999999969</v>
      </c>
      <c r="G129" s="265">
        <v>81.999999999999943</v>
      </c>
      <c r="H129" s="265">
        <v>89.599999999999966</v>
      </c>
      <c r="I129" s="265">
        <v>91.9</v>
      </c>
      <c r="J129" s="265">
        <v>93.399999999999977</v>
      </c>
      <c r="K129" s="263">
        <v>90.4</v>
      </c>
      <c r="L129" s="263">
        <v>86.6</v>
      </c>
      <c r="M129" s="263">
        <v>65.974440000000001</v>
      </c>
    </row>
    <row r="130" spans="1:13">
      <c r="A130" s="282">
        <v>121</v>
      </c>
      <c r="B130" s="263" t="s">
        <v>128</v>
      </c>
      <c r="C130" s="263">
        <v>467.45</v>
      </c>
      <c r="D130" s="265">
        <v>463.2833333333333</v>
      </c>
      <c r="E130" s="265">
        <v>456.36666666666662</v>
      </c>
      <c r="F130" s="265">
        <v>445.2833333333333</v>
      </c>
      <c r="G130" s="265">
        <v>438.36666666666662</v>
      </c>
      <c r="H130" s="265">
        <v>474.36666666666662</v>
      </c>
      <c r="I130" s="265">
        <v>481.28333333333336</v>
      </c>
      <c r="J130" s="265">
        <v>492.36666666666662</v>
      </c>
      <c r="K130" s="263">
        <v>470.2</v>
      </c>
      <c r="L130" s="263">
        <v>452.2</v>
      </c>
      <c r="M130" s="263">
        <v>176.46211</v>
      </c>
    </row>
    <row r="131" spans="1:13">
      <c r="A131" s="282">
        <v>122</v>
      </c>
      <c r="B131" s="263" t="s">
        <v>127</v>
      </c>
      <c r="C131" s="263">
        <v>336.45</v>
      </c>
      <c r="D131" s="265">
        <v>335.18333333333334</v>
      </c>
      <c r="E131" s="265">
        <v>329.4666666666667</v>
      </c>
      <c r="F131" s="265">
        <v>322.48333333333335</v>
      </c>
      <c r="G131" s="265">
        <v>316.76666666666671</v>
      </c>
      <c r="H131" s="265">
        <v>342.16666666666669</v>
      </c>
      <c r="I131" s="265">
        <v>347.88333333333327</v>
      </c>
      <c r="J131" s="265">
        <v>354.86666666666667</v>
      </c>
      <c r="K131" s="263">
        <v>340.9</v>
      </c>
      <c r="L131" s="263">
        <v>328.2</v>
      </c>
      <c r="M131" s="263">
        <v>93.797309999999996</v>
      </c>
    </row>
    <row r="132" spans="1:13">
      <c r="A132" s="282">
        <v>123</v>
      </c>
      <c r="B132" s="263" t="s">
        <v>129</v>
      </c>
      <c r="C132" s="263">
        <v>2955.7</v>
      </c>
      <c r="D132" s="265">
        <v>2946.25</v>
      </c>
      <c r="E132" s="265">
        <v>2910.05</v>
      </c>
      <c r="F132" s="265">
        <v>2864.4</v>
      </c>
      <c r="G132" s="265">
        <v>2828.2000000000003</v>
      </c>
      <c r="H132" s="265">
        <v>2991.9</v>
      </c>
      <c r="I132" s="265">
        <v>3028.1</v>
      </c>
      <c r="J132" s="265">
        <v>3073.75</v>
      </c>
      <c r="K132" s="263">
        <v>2982.45</v>
      </c>
      <c r="L132" s="263">
        <v>2900.6</v>
      </c>
      <c r="M132" s="263">
        <v>9.6432900000000004</v>
      </c>
    </row>
    <row r="133" spans="1:13">
      <c r="A133" s="282">
        <v>124</v>
      </c>
      <c r="B133" s="263" t="s">
        <v>131</v>
      </c>
      <c r="C133" s="263">
        <v>1781.25</v>
      </c>
      <c r="D133" s="265">
        <v>1786.0666666666666</v>
      </c>
      <c r="E133" s="265">
        <v>1770.1833333333332</v>
      </c>
      <c r="F133" s="265">
        <v>1759.1166666666666</v>
      </c>
      <c r="G133" s="265">
        <v>1743.2333333333331</v>
      </c>
      <c r="H133" s="265">
        <v>1797.1333333333332</v>
      </c>
      <c r="I133" s="265">
        <v>1813.0166666666664</v>
      </c>
      <c r="J133" s="265">
        <v>1824.0833333333333</v>
      </c>
      <c r="K133" s="263">
        <v>1801.95</v>
      </c>
      <c r="L133" s="263">
        <v>1775</v>
      </c>
      <c r="M133" s="263">
        <v>55.755710000000001</v>
      </c>
    </row>
    <row r="134" spans="1:13">
      <c r="A134" s="282">
        <v>125</v>
      </c>
      <c r="B134" s="263" t="s">
        <v>132</v>
      </c>
      <c r="C134" s="263">
        <v>95.65</v>
      </c>
      <c r="D134" s="265">
        <v>95.433333333333337</v>
      </c>
      <c r="E134" s="265">
        <v>93.966666666666669</v>
      </c>
      <c r="F134" s="265">
        <v>92.283333333333331</v>
      </c>
      <c r="G134" s="265">
        <v>90.816666666666663</v>
      </c>
      <c r="H134" s="265">
        <v>97.116666666666674</v>
      </c>
      <c r="I134" s="265">
        <v>98.583333333333343</v>
      </c>
      <c r="J134" s="265">
        <v>100.26666666666668</v>
      </c>
      <c r="K134" s="263">
        <v>96.9</v>
      </c>
      <c r="L134" s="263">
        <v>93.75</v>
      </c>
      <c r="M134" s="263">
        <v>86.466539999999995</v>
      </c>
    </row>
    <row r="135" spans="1:13">
      <c r="A135" s="282">
        <v>126</v>
      </c>
      <c r="B135" s="263" t="s">
        <v>259</v>
      </c>
      <c r="C135" s="263">
        <v>2640.65</v>
      </c>
      <c r="D135" s="265">
        <v>2615.5499999999997</v>
      </c>
      <c r="E135" s="265">
        <v>2575.0999999999995</v>
      </c>
      <c r="F135" s="265">
        <v>2509.5499999999997</v>
      </c>
      <c r="G135" s="265">
        <v>2469.0999999999995</v>
      </c>
      <c r="H135" s="265">
        <v>2681.0999999999995</v>
      </c>
      <c r="I135" s="265">
        <v>2721.5499999999993</v>
      </c>
      <c r="J135" s="265">
        <v>2787.0999999999995</v>
      </c>
      <c r="K135" s="263">
        <v>2656</v>
      </c>
      <c r="L135" s="263">
        <v>2550</v>
      </c>
      <c r="M135" s="263">
        <v>2.6848999999999998</v>
      </c>
    </row>
    <row r="136" spans="1:13">
      <c r="A136" s="282">
        <v>127</v>
      </c>
      <c r="B136" s="263" t="s">
        <v>133</v>
      </c>
      <c r="C136" s="263">
        <v>420.55</v>
      </c>
      <c r="D136" s="265">
        <v>420.91666666666669</v>
      </c>
      <c r="E136" s="265">
        <v>414.43333333333339</v>
      </c>
      <c r="F136" s="265">
        <v>408.31666666666672</v>
      </c>
      <c r="G136" s="265">
        <v>401.83333333333343</v>
      </c>
      <c r="H136" s="265">
        <v>427.03333333333336</v>
      </c>
      <c r="I136" s="265">
        <v>433.51666666666659</v>
      </c>
      <c r="J136" s="265">
        <v>439.63333333333333</v>
      </c>
      <c r="K136" s="263">
        <v>427.4</v>
      </c>
      <c r="L136" s="263">
        <v>414.8</v>
      </c>
      <c r="M136" s="263">
        <v>24.786259999999999</v>
      </c>
    </row>
    <row r="137" spans="1:13">
      <c r="A137" s="282">
        <v>128</v>
      </c>
      <c r="B137" s="263" t="s">
        <v>260</v>
      </c>
      <c r="C137" s="263">
        <v>4163</v>
      </c>
      <c r="D137" s="265">
        <v>4108.666666666667</v>
      </c>
      <c r="E137" s="265">
        <v>3973.3333333333339</v>
      </c>
      <c r="F137" s="265">
        <v>3783.666666666667</v>
      </c>
      <c r="G137" s="265">
        <v>3648.3333333333339</v>
      </c>
      <c r="H137" s="265">
        <v>4298.3333333333339</v>
      </c>
      <c r="I137" s="265">
        <v>4433.6666666666679</v>
      </c>
      <c r="J137" s="265">
        <v>4623.3333333333339</v>
      </c>
      <c r="K137" s="263">
        <v>4244</v>
      </c>
      <c r="L137" s="263">
        <v>3919</v>
      </c>
      <c r="M137" s="263">
        <v>3.5436000000000001</v>
      </c>
    </row>
    <row r="138" spans="1:13">
      <c r="A138" s="282">
        <v>129</v>
      </c>
      <c r="B138" s="263" t="s">
        <v>134</v>
      </c>
      <c r="C138" s="263">
        <v>1423.55</v>
      </c>
      <c r="D138" s="265">
        <v>1415.7666666666667</v>
      </c>
      <c r="E138" s="265">
        <v>1403.3333333333333</v>
      </c>
      <c r="F138" s="265">
        <v>1383.1166666666666</v>
      </c>
      <c r="G138" s="265">
        <v>1370.6833333333332</v>
      </c>
      <c r="H138" s="265">
        <v>1435.9833333333333</v>
      </c>
      <c r="I138" s="265">
        <v>1448.4166666666667</v>
      </c>
      <c r="J138" s="265">
        <v>1468.6333333333334</v>
      </c>
      <c r="K138" s="263">
        <v>1428.2</v>
      </c>
      <c r="L138" s="263">
        <v>1395.55</v>
      </c>
      <c r="M138" s="263">
        <v>28.012830000000001</v>
      </c>
    </row>
    <row r="139" spans="1:13">
      <c r="A139" s="282">
        <v>130</v>
      </c>
      <c r="B139" s="263" t="s">
        <v>135</v>
      </c>
      <c r="C139" s="263">
        <v>1005.9</v>
      </c>
      <c r="D139" s="265">
        <v>1000.25</v>
      </c>
      <c r="E139" s="265">
        <v>990.65</v>
      </c>
      <c r="F139" s="265">
        <v>975.4</v>
      </c>
      <c r="G139" s="265">
        <v>965.8</v>
      </c>
      <c r="H139" s="265">
        <v>1015.5</v>
      </c>
      <c r="I139" s="265">
        <v>1025.0999999999999</v>
      </c>
      <c r="J139" s="265">
        <v>1040.3499999999999</v>
      </c>
      <c r="K139" s="263">
        <v>1009.85</v>
      </c>
      <c r="L139" s="263">
        <v>985</v>
      </c>
      <c r="M139" s="263">
        <v>18.757619999999999</v>
      </c>
    </row>
    <row r="140" spans="1:13">
      <c r="A140" s="282">
        <v>131</v>
      </c>
      <c r="B140" s="263" t="s">
        <v>146</v>
      </c>
      <c r="C140" s="263">
        <v>83185.3</v>
      </c>
      <c r="D140" s="265">
        <v>82818.783333333326</v>
      </c>
      <c r="E140" s="265">
        <v>81691.566666666651</v>
      </c>
      <c r="F140" s="265">
        <v>80197.833333333328</v>
      </c>
      <c r="G140" s="265">
        <v>79070.616666666654</v>
      </c>
      <c r="H140" s="265">
        <v>84312.516666666648</v>
      </c>
      <c r="I140" s="265">
        <v>85439.733333333323</v>
      </c>
      <c r="J140" s="265">
        <v>86933.466666666645</v>
      </c>
      <c r="K140" s="263">
        <v>83946</v>
      </c>
      <c r="L140" s="263">
        <v>81325.05</v>
      </c>
      <c r="M140" s="263">
        <v>0.34009</v>
      </c>
    </row>
    <row r="141" spans="1:13">
      <c r="A141" s="282">
        <v>132</v>
      </c>
      <c r="B141" s="263" t="s">
        <v>143</v>
      </c>
      <c r="C141" s="263">
        <v>1160.8</v>
      </c>
      <c r="D141" s="265">
        <v>1154.2333333333333</v>
      </c>
      <c r="E141" s="265">
        <v>1143.6166666666668</v>
      </c>
      <c r="F141" s="265">
        <v>1126.4333333333334</v>
      </c>
      <c r="G141" s="265">
        <v>1115.8166666666668</v>
      </c>
      <c r="H141" s="265">
        <v>1171.4166666666667</v>
      </c>
      <c r="I141" s="265">
        <v>1182.0333333333331</v>
      </c>
      <c r="J141" s="265">
        <v>1199.2166666666667</v>
      </c>
      <c r="K141" s="263">
        <v>1164.8499999999999</v>
      </c>
      <c r="L141" s="263">
        <v>1137.05</v>
      </c>
      <c r="M141" s="263">
        <v>2.5720999999999998</v>
      </c>
    </row>
    <row r="142" spans="1:13">
      <c r="A142" s="282">
        <v>133</v>
      </c>
      <c r="B142" s="263" t="s">
        <v>137</v>
      </c>
      <c r="C142" s="263">
        <v>199.9</v>
      </c>
      <c r="D142" s="265">
        <v>202.51666666666665</v>
      </c>
      <c r="E142" s="265">
        <v>196.08333333333331</v>
      </c>
      <c r="F142" s="265">
        <v>192.26666666666665</v>
      </c>
      <c r="G142" s="265">
        <v>185.83333333333331</v>
      </c>
      <c r="H142" s="265">
        <v>206.33333333333331</v>
      </c>
      <c r="I142" s="265">
        <v>212.76666666666665</v>
      </c>
      <c r="J142" s="265">
        <v>216.58333333333331</v>
      </c>
      <c r="K142" s="263">
        <v>208.95</v>
      </c>
      <c r="L142" s="263">
        <v>198.7</v>
      </c>
      <c r="M142" s="263">
        <v>81.413290000000003</v>
      </c>
    </row>
    <row r="143" spans="1:13">
      <c r="A143" s="282">
        <v>134</v>
      </c>
      <c r="B143" s="263" t="s">
        <v>136</v>
      </c>
      <c r="C143" s="263">
        <v>795</v>
      </c>
      <c r="D143" s="265">
        <v>794.51666666666677</v>
      </c>
      <c r="E143" s="265">
        <v>783.48333333333358</v>
      </c>
      <c r="F143" s="265">
        <v>771.96666666666681</v>
      </c>
      <c r="G143" s="265">
        <v>760.93333333333362</v>
      </c>
      <c r="H143" s="265">
        <v>806.03333333333353</v>
      </c>
      <c r="I143" s="265">
        <v>817.06666666666661</v>
      </c>
      <c r="J143" s="265">
        <v>828.58333333333348</v>
      </c>
      <c r="K143" s="263">
        <v>805.55</v>
      </c>
      <c r="L143" s="263">
        <v>783</v>
      </c>
      <c r="M143" s="263">
        <v>56.711399999999998</v>
      </c>
    </row>
    <row r="144" spans="1:13">
      <c r="A144" s="282">
        <v>135</v>
      </c>
      <c r="B144" s="263" t="s">
        <v>138</v>
      </c>
      <c r="C144" s="263">
        <v>149.85</v>
      </c>
      <c r="D144" s="265">
        <v>150.63333333333333</v>
      </c>
      <c r="E144" s="265">
        <v>147.86666666666665</v>
      </c>
      <c r="F144" s="265">
        <v>145.88333333333333</v>
      </c>
      <c r="G144" s="265">
        <v>143.11666666666665</v>
      </c>
      <c r="H144" s="265">
        <v>152.61666666666665</v>
      </c>
      <c r="I144" s="265">
        <v>155.3833333333333</v>
      </c>
      <c r="J144" s="265">
        <v>157.36666666666665</v>
      </c>
      <c r="K144" s="263">
        <v>153.4</v>
      </c>
      <c r="L144" s="263">
        <v>148.65</v>
      </c>
      <c r="M144" s="263">
        <v>26.36487</v>
      </c>
    </row>
    <row r="145" spans="1:13">
      <c r="A145" s="282">
        <v>136</v>
      </c>
      <c r="B145" s="263" t="s">
        <v>139</v>
      </c>
      <c r="C145" s="263">
        <v>408.2</v>
      </c>
      <c r="D145" s="265">
        <v>407.08333333333331</v>
      </c>
      <c r="E145" s="265">
        <v>404.21666666666664</v>
      </c>
      <c r="F145" s="265">
        <v>400.23333333333335</v>
      </c>
      <c r="G145" s="265">
        <v>397.36666666666667</v>
      </c>
      <c r="H145" s="265">
        <v>411.06666666666661</v>
      </c>
      <c r="I145" s="265">
        <v>413.93333333333328</v>
      </c>
      <c r="J145" s="265">
        <v>417.91666666666657</v>
      </c>
      <c r="K145" s="263">
        <v>409.95</v>
      </c>
      <c r="L145" s="263">
        <v>403.1</v>
      </c>
      <c r="M145" s="263">
        <v>14.67853</v>
      </c>
    </row>
    <row r="146" spans="1:13">
      <c r="A146" s="282">
        <v>137</v>
      </c>
      <c r="B146" s="263" t="s">
        <v>140</v>
      </c>
      <c r="C146" s="263">
        <v>6851.8</v>
      </c>
      <c r="D146" s="265">
        <v>6822.2666666666664</v>
      </c>
      <c r="E146" s="265">
        <v>6769.5333333333328</v>
      </c>
      <c r="F146" s="265">
        <v>6687.2666666666664</v>
      </c>
      <c r="G146" s="265">
        <v>6634.5333333333328</v>
      </c>
      <c r="H146" s="265">
        <v>6904.5333333333328</v>
      </c>
      <c r="I146" s="265">
        <v>6957.2666666666664</v>
      </c>
      <c r="J146" s="265">
        <v>7039.5333333333328</v>
      </c>
      <c r="K146" s="263">
        <v>6875</v>
      </c>
      <c r="L146" s="263">
        <v>6740</v>
      </c>
      <c r="M146" s="263">
        <v>10.88917</v>
      </c>
    </row>
    <row r="147" spans="1:13">
      <c r="A147" s="282">
        <v>138</v>
      </c>
      <c r="B147" s="263" t="s">
        <v>142</v>
      </c>
      <c r="C147" s="263">
        <v>867.15</v>
      </c>
      <c r="D147" s="265">
        <v>869.85</v>
      </c>
      <c r="E147" s="265">
        <v>854.80000000000007</v>
      </c>
      <c r="F147" s="265">
        <v>842.45</v>
      </c>
      <c r="G147" s="265">
        <v>827.40000000000009</v>
      </c>
      <c r="H147" s="265">
        <v>882.2</v>
      </c>
      <c r="I147" s="265">
        <v>897.25</v>
      </c>
      <c r="J147" s="265">
        <v>909.6</v>
      </c>
      <c r="K147" s="263">
        <v>884.9</v>
      </c>
      <c r="L147" s="263">
        <v>857.5</v>
      </c>
      <c r="M147" s="263">
        <v>5.7584099999999996</v>
      </c>
    </row>
    <row r="148" spans="1:13">
      <c r="A148" s="282">
        <v>139</v>
      </c>
      <c r="B148" s="263" t="s">
        <v>144</v>
      </c>
      <c r="C148" s="263">
        <v>2130</v>
      </c>
      <c r="D148" s="265">
        <v>2092.9833333333331</v>
      </c>
      <c r="E148" s="265">
        <v>2027.0166666666664</v>
      </c>
      <c r="F148" s="265">
        <v>1924.0333333333333</v>
      </c>
      <c r="G148" s="265">
        <v>1858.0666666666666</v>
      </c>
      <c r="H148" s="265">
        <v>2195.9666666666662</v>
      </c>
      <c r="I148" s="265">
        <v>2261.9333333333325</v>
      </c>
      <c r="J148" s="265">
        <v>2364.9166666666661</v>
      </c>
      <c r="K148" s="263">
        <v>2158.9499999999998</v>
      </c>
      <c r="L148" s="263">
        <v>1990</v>
      </c>
      <c r="M148" s="263">
        <v>23.392869999999998</v>
      </c>
    </row>
    <row r="149" spans="1:13">
      <c r="A149" s="282">
        <v>140</v>
      </c>
      <c r="B149" s="263" t="s">
        <v>145</v>
      </c>
      <c r="C149" s="263">
        <v>202.1</v>
      </c>
      <c r="D149" s="265">
        <v>203.35</v>
      </c>
      <c r="E149" s="265">
        <v>198.95</v>
      </c>
      <c r="F149" s="265">
        <v>195.79999999999998</v>
      </c>
      <c r="G149" s="265">
        <v>191.39999999999998</v>
      </c>
      <c r="H149" s="265">
        <v>206.5</v>
      </c>
      <c r="I149" s="265">
        <v>210.90000000000003</v>
      </c>
      <c r="J149" s="265">
        <v>214.05</v>
      </c>
      <c r="K149" s="263">
        <v>207.75</v>
      </c>
      <c r="L149" s="263">
        <v>200.2</v>
      </c>
      <c r="M149" s="263">
        <v>152.31406000000001</v>
      </c>
    </row>
    <row r="150" spans="1:13">
      <c r="A150" s="282">
        <v>141</v>
      </c>
      <c r="B150" s="263" t="s">
        <v>262</v>
      </c>
      <c r="C150" s="263">
        <v>1778.85</v>
      </c>
      <c r="D150" s="265">
        <v>1738.2</v>
      </c>
      <c r="E150" s="265">
        <v>1677.65</v>
      </c>
      <c r="F150" s="265">
        <v>1576.45</v>
      </c>
      <c r="G150" s="265">
        <v>1515.9</v>
      </c>
      <c r="H150" s="265">
        <v>1839.4</v>
      </c>
      <c r="I150" s="265">
        <v>1899.9499999999998</v>
      </c>
      <c r="J150" s="265">
        <v>2001.15</v>
      </c>
      <c r="K150" s="263">
        <v>1798.75</v>
      </c>
      <c r="L150" s="263">
        <v>1637</v>
      </c>
      <c r="M150" s="263">
        <v>8.45092</v>
      </c>
    </row>
    <row r="151" spans="1:13">
      <c r="A151" s="282">
        <v>142</v>
      </c>
      <c r="B151" s="263" t="s">
        <v>147</v>
      </c>
      <c r="C151" s="263">
        <v>1210.05</v>
      </c>
      <c r="D151" s="265">
        <v>1219.8499999999999</v>
      </c>
      <c r="E151" s="265">
        <v>1188.5499999999997</v>
      </c>
      <c r="F151" s="265">
        <v>1167.0499999999997</v>
      </c>
      <c r="G151" s="265">
        <v>1135.7499999999995</v>
      </c>
      <c r="H151" s="265">
        <v>1241.3499999999999</v>
      </c>
      <c r="I151" s="265">
        <v>1272.6500000000001</v>
      </c>
      <c r="J151" s="265">
        <v>1294.1500000000001</v>
      </c>
      <c r="K151" s="263">
        <v>1251.1500000000001</v>
      </c>
      <c r="L151" s="263">
        <v>1198.3499999999999</v>
      </c>
      <c r="M151" s="263">
        <v>9.7354400000000005</v>
      </c>
    </row>
    <row r="152" spans="1:13">
      <c r="A152" s="282">
        <v>143</v>
      </c>
      <c r="B152" s="263" t="s">
        <v>263</v>
      </c>
      <c r="C152" s="263">
        <v>821.4</v>
      </c>
      <c r="D152" s="265">
        <v>818.65</v>
      </c>
      <c r="E152" s="265">
        <v>808.19999999999993</v>
      </c>
      <c r="F152" s="265">
        <v>795</v>
      </c>
      <c r="G152" s="265">
        <v>784.55</v>
      </c>
      <c r="H152" s="265">
        <v>831.84999999999991</v>
      </c>
      <c r="I152" s="265">
        <v>842.3</v>
      </c>
      <c r="J152" s="265">
        <v>855.49999999999989</v>
      </c>
      <c r="K152" s="263">
        <v>829.1</v>
      </c>
      <c r="L152" s="263">
        <v>805.45</v>
      </c>
      <c r="M152" s="263">
        <v>2.5071099999999999</v>
      </c>
    </row>
    <row r="153" spans="1:13">
      <c r="A153" s="282">
        <v>144</v>
      </c>
      <c r="B153" s="263" t="s">
        <v>152</v>
      </c>
      <c r="C153" s="263">
        <v>132.55000000000001</v>
      </c>
      <c r="D153" s="265">
        <v>131.36666666666665</v>
      </c>
      <c r="E153" s="265">
        <v>128.8833333333333</v>
      </c>
      <c r="F153" s="265">
        <v>125.21666666666665</v>
      </c>
      <c r="G153" s="265">
        <v>122.73333333333331</v>
      </c>
      <c r="H153" s="265">
        <v>135.0333333333333</v>
      </c>
      <c r="I153" s="265">
        <v>137.51666666666665</v>
      </c>
      <c r="J153" s="265">
        <v>141.18333333333328</v>
      </c>
      <c r="K153" s="263">
        <v>133.85</v>
      </c>
      <c r="L153" s="263">
        <v>127.7</v>
      </c>
      <c r="M153" s="263">
        <v>199.86524</v>
      </c>
    </row>
    <row r="154" spans="1:13">
      <c r="A154" s="282">
        <v>145</v>
      </c>
      <c r="B154" s="263" t="s">
        <v>153</v>
      </c>
      <c r="C154" s="263">
        <v>107.7</v>
      </c>
      <c r="D154" s="265">
        <v>107</v>
      </c>
      <c r="E154" s="265">
        <v>105.3</v>
      </c>
      <c r="F154" s="265">
        <v>102.89999999999999</v>
      </c>
      <c r="G154" s="265">
        <v>101.19999999999999</v>
      </c>
      <c r="H154" s="265">
        <v>109.4</v>
      </c>
      <c r="I154" s="265">
        <v>111.1</v>
      </c>
      <c r="J154" s="265">
        <v>113.50000000000001</v>
      </c>
      <c r="K154" s="263">
        <v>108.7</v>
      </c>
      <c r="L154" s="263">
        <v>104.6</v>
      </c>
      <c r="M154" s="263">
        <v>361.3021</v>
      </c>
    </row>
    <row r="155" spans="1:13">
      <c r="A155" s="282">
        <v>146</v>
      </c>
      <c r="B155" s="263" t="s">
        <v>148</v>
      </c>
      <c r="C155" s="263">
        <v>54.2</v>
      </c>
      <c r="D155" s="265">
        <v>54.449999999999996</v>
      </c>
      <c r="E155" s="265">
        <v>53.649999999999991</v>
      </c>
      <c r="F155" s="265">
        <v>53.099999999999994</v>
      </c>
      <c r="G155" s="265">
        <v>52.29999999999999</v>
      </c>
      <c r="H155" s="265">
        <v>54.999999999999993</v>
      </c>
      <c r="I155" s="265">
        <v>55.79999999999999</v>
      </c>
      <c r="J155" s="265">
        <v>56.349999999999994</v>
      </c>
      <c r="K155" s="263">
        <v>55.25</v>
      </c>
      <c r="L155" s="263">
        <v>53.9</v>
      </c>
      <c r="M155" s="263">
        <v>123.85176</v>
      </c>
    </row>
    <row r="156" spans="1:13">
      <c r="A156" s="282">
        <v>147</v>
      </c>
      <c r="B156" s="263" t="s">
        <v>450</v>
      </c>
      <c r="C156" s="263">
        <v>2718.45</v>
      </c>
      <c r="D156" s="265">
        <v>2637.4833333333331</v>
      </c>
      <c r="E156" s="265">
        <v>2530.9666666666662</v>
      </c>
      <c r="F156" s="265">
        <v>2343.4833333333331</v>
      </c>
      <c r="G156" s="265">
        <v>2236.9666666666662</v>
      </c>
      <c r="H156" s="265">
        <v>2824.9666666666662</v>
      </c>
      <c r="I156" s="265">
        <v>2931.4833333333336</v>
      </c>
      <c r="J156" s="265">
        <v>3118.9666666666662</v>
      </c>
      <c r="K156" s="263">
        <v>2744</v>
      </c>
      <c r="L156" s="263">
        <v>2450</v>
      </c>
      <c r="M156" s="263">
        <v>6.0782800000000003</v>
      </c>
    </row>
    <row r="157" spans="1:13">
      <c r="A157" s="282">
        <v>148</v>
      </c>
      <c r="B157" s="263" t="s">
        <v>151</v>
      </c>
      <c r="C157" s="263">
        <v>17165</v>
      </c>
      <c r="D157" s="265">
        <v>17009.516666666666</v>
      </c>
      <c r="E157" s="265">
        <v>16765.483333333334</v>
      </c>
      <c r="F157" s="265">
        <v>16365.966666666667</v>
      </c>
      <c r="G157" s="265">
        <v>16121.933333333334</v>
      </c>
      <c r="H157" s="265">
        <v>17409.033333333333</v>
      </c>
      <c r="I157" s="265">
        <v>17653.066666666666</v>
      </c>
      <c r="J157" s="265">
        <v>18052.583333333332</v>
      </c>
      <c r="K157" s="263">
        <v>17253.55</v>
      </c>
      <c r="L157" s="263">
        <v>16610</v>
      </c>
      <c r="M157" s="263">
        <v>1.4890300000000001</v>
      </c>
    </row>
    <row r="158" spans="1:13">
      <c r="A158" s="282">
        <v>149</v>
      </c>
      <c r="B158" s="263" t="s">
        <v>790</v>
      </c>
      <c r="C158" s="263">
        <v>336.2</v>
      </c>
      <c r="D158" s="265">
        <v>334.86666666666667</v>
      </c>
      <c r="E158" s="265">
        <v>331.93333333333334</v>
      </c>
      <c r="F158" s="265">
        <v>327.66666666666669</v>
      </c>
      <c r="G158" s="265">
        <v>324.73333333333335</v>
      </c>
      <c r="H158" s="265">
        <v>339.13333333333333</v>
      </c>
      <c r="I158" s="265">
        <v>342.06666666666672</v>
      </c>
      <c r="J158" s="265">
        <v>346.33333333333331</v>
      </c>
      <c r="K158" s="263">
        <v>337.8</v>
      </c>
      <c r="L158" s="263">
        <v>330.6</v>
      </c>
      <c r="M158" s="263">
        <v>5.0018599999999998</v>
      </c>
    </row>
    <row r="159" spans="1:13">
      <c r="A159" s="282">
        <v>150</v>
      </c>
      <c r="B159" s="263" t="s">
        <v>265</v>
      </c>
      <c r="C159" s="263">
        <v>555.95000000000005</v>
      </c>
      <c r="D159" s="265">
        <v>557.9666666666667</v>
      </c>
      <c r="E159" s="265">
        <v>544.98333333333335</v>
      </c>
      <c r="F159" s="265">
        <v>534.01666666666665</v>
      </c>
      <c r="G159" s="265">
        <v>521.0333333333333</v>
      </c>
      <c r="H159" s="265">
        <v>568.93333333333339</v>
      </c>
      <c r="I159" s="265">
        <v>581.91666666666674</v>
      </c>
      <c r="J159" s="265">
        <v>592.88333333333344</v>
      </c>
      <c r="K159" s="263">
        <v>570.95000000000005</v>
      </c>
      <c r="L159" s="263">
        <v>547</v>
      </c>
      <c r="M159" s="263">
        <v>8.5839499999999997</v>
      </c>
    </row>
    <row r="160" spans="1:13">
      <c r="A160" s="282">
        <v>151</v>
      </c>
      <c r="B160" s="263" t="s">
        <v>155</v>
      </c>
      <c r="C160" s="263">
        <v>103.5</v>
      </c>
      <c r="D160" s="265">
        <v>104.13333333333333</v>
      </c>
      <c r="E160" s="265">
        <v>101.96666666666665</v>
      </c>
      <c r="F160" s="265">
        <v>100.43333333333332</v>
      </c>
      <c r="G160" s="265">
        <v>98.266666666666652</v>
      </c>
      <c r="H160" s="265">
        <v>105.66666666666666</v>
      </c>
      <c r="I160" s="265">
        <v>107.83333333333334</v>
      </c>
      <c r="J160" s="265">
        <v>109.36666666666666</v>
      </c>
      <c r="K160" s="263">
        <v>106.3</v>
      </c>
      <c r="L160" s="263">
        <v>102.6</v>
      </c>
      <c r="M160" s="263">
        <v>318.43605000000002</v>
      </c>
    </row>
    <row r="161" spans="1:13">
      <c r="A161" s="282">
        <v>152</v>
      </c>
      <c r="B161" s="263" t="s">
        <v>154</v>
      </c>
      <c r="C161" s="263">
        <v>124</v>
      </c>
      <c r="D161" s="265">
        <v>123.89999999999999</v>
      </c>
      <c r="E161" s="265">
        <v>118.79999999999998</v>
      </c>
      <c r="F161" s="265">
        <v>113.6</v>
      </c>
      <c r="G161" s="265">
        <v>108.49999999999999</v>
      </c>
      <c r="H161" s="265">
        <v>129.09999999999997</v>
      </c>
      <c r="I161" s="265">
        <v>134.19999999999999</v>
      </c>
      <c r="J161" s="265">
        <v>139.39999999999998</v>
      </c>
      <c r="K161" s="263">
        <v>129</v>
      </c>
      <c r="L161" s="263">
        <v>118.7</v>
      </c>
      <c r="M161" s="263">
        <v>28.835940000000001</v>
      </c>
    </row>
    <row r="162" spans="1:13">
      <c r="A162" s="282">
        <v>153</v>
      </c>
      <c r="B162" s="263" t="s">
        <v>266</v>
      </c>
      <c r="C162" s="263">
        <v>3356.75</v>
      </c>
      <c r="D162" s="265">
        <v>3403.0666666666671</v>
      </c>
      <c r="E162" s="265">
        <v>3059.1333333333341</v>
      </c>
      <c r="F162" s="265">
        <v>2761.5166666666669</v>
      </c>
      <c r="G162" s="265">
        <v>2417.5833333333339</v>
      </c>
      <c r="H162" s="265">
        <v>3700.6833333333343</v>
      </c>
      <c r="I162" s="265">
        <v>4044.6166666666677</v>
      </c>
      <c r="J162" s="265">
        <v>4342.2333333333345</v>
      </c>
      <c r="K162" s="263">
        <v>3747</v>
      </c>
      <c r="L162" s="263">
        <v>3105.45</v>
      </c>
      <c r="M162" s="263">
        <v>3.8136999999999999</v>
      </c>
    </row>
    <row r="163" spans="1:13">
      <c r="A163" s="282">
        <v>154</v>
      </c>
      <c r="B163" s="263" t="s">
        <v>267</v>
      </c>
      <c r="C163" s="263">
        <v>2275.1999999999998</v>
      </c>
      <c r="D163" s="265">
        <v>2282.8333333333335</v>
      </c>
      <c r="E163" s="265">
        <v>2262.4666666666672</v>
      </c>
      <c r="F163" s="265">
        <v>2249.7333333333336</v>
      </c>
      <c r="G163" s="265">
        <v>2229.3666666666672</v>
      </c>
      <c r="H163" s="265">
        <v>2295.5666666666671</v>
      </c>
      <c r="I163" s="265">
        <v>2315.9333333333329</v>
      </c>
      <c r="J163" s="265">
        <v>2328.666666666667</v>
      </c>
      <c r="K163" s="263">
        <v>2303.1999999999998</v>
      </c>
      <c r="L163" s="263">
        <v>2270.1</v>
      </c>
      <c r="M163" s="263">
        <v>2.3173900000000001</v>
      </c>
    </row>
    <row r="164" spans="1:13">
      <c r="A164" s="282">
        <v>155</v>
      </c>
      <c r="B164" s="263" t="s">
        <v>156</v>
      </c>
      <c r="C164" s="263">
        <v>30984.400000000001</v>
      </c>
      <c r="D164" s="265">
        <v>30804.616666666669</v>
      </c>
      <c r="E164" s="265">
        <v>30429.783333333336</v>
      </c>
      <c r="F164" s="265">
        <v>29875.166666666668</v>
      </c>
      <c r="G164" s="265">
        <v>29500.333333333336</v>
      </c>
      <c r="H164" s="265">
        <v>31359.233333333337</v>
      </c>
      <c r="I164" s="265">
        <v>31734.066666666666</v>
      </c>
      <c r="J164" s="265">
        <v>32288.683333333338</v>
      </c>
      <c r="K164" s="263">
        <v>31179.45</v>
      </c>
      <c r="L164" s="263">
        <v>30250</v>
      </c>
      <c r="M164" s="263">
        <v>0.56267</v>
      </c>
    </row>
    <row r="165" spans="1:13">
      <c r="A165" s="282">
        <v>156</v>
      </c>
      <c r="B165" s="263" t="s">
        <v>158</v>
      </c>
      <c r="C165" s="263">
        <v>226.95</v>
      </c>
      <c r="D165" s="265">
        <v>227.86666666666667</v>
      </c>
      <c r="E165" s="265">
        <v>224.83333333333334</v>
      </c>
      <c r="F165" s="265">
        <v>222.71666666666667</v>
      </c>
      <c r="G165" s="265">
        <v>219.68333333333334</v>
      </c>
      <c r="H165" s="265">
        <v>229.98333333333335</v>
      </c>
      <c r="I165" s="265">
        <v>233.01666666666665</v>
      </c>
      <c r="J165" s="265">
        <v>235.13333333333335</v>
      </c>
      <c r="K165" s="263">
        <v>230.9</v>
      </c>
      <c r="L165" s="263">
        <v>225.75</v>
      </c>
      <c r="M165" s="263">
        <v>39.154870000000003</v>
      </c>
    </row>
    <row r="166" spans="1:13">
      <c r="A166" s="282">
        <v>157</v>
      </c>
      <c r="B166" s="263" t="s">
        <v>269</v>
      </c>
      <c r="C166" s="263">
        <v>4470</v>
      </c>
      <c r="D166" s="265">
        <v>4448.6500000000005</v>
      </c>
      <c r="E166" s="265">
        <v>4406.3500000000013</v>
      </c>
      <c r="F166" s="265">
        <v>4342.7000000000007</v>
      </c>
      <c r="G166" s="265">
        <v>4300.4000000000015</v>
      </c>
      <c r="H166" s="265">
        <v>4512.3000000000011</v>
      </c>
      <c r="I166" s="265">
        <v>4554.6000000000004</v>
      </c>
      <c r="J166" s="265">
        <v>4618.2500000000009</v>
      </c>
      <c r="K166" s="263">
        <v>4490.95</v>
      </c>
      <c r="L166" s="263">
        <v>4385</v>
      </c>
      <c r="M166" s="263">
        <v>0.36556</v>
      </c>
    </row>
    <row r="167" spans="1:13">
      <c r="A167" s="282">
        <v>158</v>
      </c>
      <c r="B167" s="263" t="s">
        <v>160</v>
      </c>
      <c r="C167" s="263">
        <v>1826.45</v>
      </c>
      <c r="D167" s="265">
        <v>1824.95</v>
      </c>
      <c r="E167" s="265">
        <v>1811.6000000000001</v>
      </c>
      <c r="F167" s="265">
        <v>1796.75</v>
      </c>
      <c r="G167" s="265">
        <v>1783.4</v>
      </c>
      <c r="H167" s="265">
        <v>1839.8000000000002</v>
      </c>
      <c r="I167" s="265">
        <v>1853.15</v>
      </c>
      <c r="J167" s="265">
        <v>1868.0000000000002</v>
      </c>
      <c r="K167" s="263">
        <v>1838.3</v>
      </c>
      <c r="L167" s="263">
        <v>1810.1</v>
      </c>
      <c r="M167" s="263">
        <v>6.2445399999999998</v>
      </c>
    </row>
    <row r="168" spans="1:13">
      <c r="A168" s="282">
        <v>159</v>
      </c>
      <c r="B168" s="263" t="s">
        <v>157</v>
      </c>
      <c r="C168" s="263">
        <v>1764.7</v>
      </c>
      <c r="D168" s="265">
        <v>1788.1499999999999</v>
      </c>
      <c r="E168" s="265">
        <v>1734.4999999999998</v>
      </c>
      <c r="F168" s="265">
        <v>1704.3</v>
      </c>
      <c r="G168" s="265">
        <v>1650.6499999999999</v>
      </c>
      <c r="H168" s="265">
        <v>1818.3499999999997</v>
      </c>
      <c r="I168" s="265">
        <v>1871.9999999999998</v>
      </c>
      <c r="J168" s="265">
        <v>1902.1999999999996</v>
      </c>
      <c r="K168" s="263">
        <v>1841.8</v>
      </c>
      <c r="L168" s="263">
        <v>1757.95</v>
      </c>
      <c r="M168" s="263">
        <v>10.198079999999999</v>
      </c>
    </row>
    <row r="169" spans="1:13">
      <c r="A169" s="282">
        <v>160</v>
      </c>
      <c r="B169" s="263" t="s">
        <v>461</v>
      </c>
      <c r="C169" s="263">
        <v>1377.65</v>
      </c>
      <c r="D169" s="265">
        <v>1384.1499999999999</v>
      </c>
      <c r="E169" s="265">
        <v>1358.4999999999998</v>
      </c>
      <c r="F169" s="265">
        <v>1339.35</v>
      </c>
      <c r="G169" s="265">
        <v>1313.6999999999998</v>
      </c>
      <c r="H169" s="265">
        <v>1403.2999999999997</v>
      </c>
      <c r="I169" s="265">
        <v>1428.9499999999998</v>
      </c>
      <c r="J169" s="265">
        <v>1448.0999999999997</v>
      </c>
      <c r="K169" s="263">
        <v>1409.8</v>
      </c>
      <c r="L169" s="263">
        <v>1365</v>
      </c>
      <c r="M169" s="263">
        <v>4.4957500000000001</v>
      </c>
    </row>
    <row r="170" spans="1:13">
      <c r="A170" s="282">
        <v>161</v>
      </c>
      <c r="B170" s="263" t="s">
        <v>159</v>
      </c>
      <c r="C170" s="263">
        <v>111.1</v>
      </c>
      <c r="D170" s="265">
        <v>112.56666666666666</v>
      </c>
      <c r="E170" s="265">
        <v>108.73333333333332</v>
      </c>
      <c r="F170" s="265">
        <v>106.36666666666666</v>
      </c>
      <c r="G170" s="265">
        <v>102.53333333333332</v>
      </c>
      <c r="H170" s="265">
        <v>114.93333333333332</v>
      </c>
      <c r="I170" s="265">
        <v>118.76666666666667</v>
      </c>
      <c r="J170" s="265">
        <v>121.13333333333333</v>
      </c>
      <c r="K170" s="263">
        <v>116.4</v>
      </c>
      <c r="L170" s="263">
        <v>110.2</v>
      </c>
      <c r="M170" s="263">
        <v>126.62130999999999</v>
      </c>
    </row>
    <row r="171" spans="1:13">
      <c r="A171" s="282">
        <v>162</v>
      </c>
      <c r="B171" s="263" t="s">
        <v>162</v>
      </c>
      <c r="C171" s="263">
        <v>221.35</v>
      </c>
      <c r="D171" s="265">
        <v>220.14999999999998</v>
      </c>
      <c r="E171" s="265">
        <v>216.59999999999997</v>
      </c>
      <c r="F171" s="265">
        <v>211.85</v>
      </c>
      <c r="G171" s="265">
        <v>208.29999999999998</v>
      </c>
      <c r="H171" s="265">
        <v>224.89999999999995</v>
      </c>
      <c r="I171" s="265">
        <v>228.44999999999996</v>
      </c>
      <c r="J171" s="265">
        <v>233.19999999999993</v>
      </c>
      <c r="K171" s="263">
        <v>223.7</v>
      </c>
      <c r="L171" s="263">
        <v>215.4</v>
      </c>
      <c r="M171" s="263">
        <v>299.97550000000001</v>
      </c>
    </row>
    <row r="172" spans="1:13">
      <c r="A172" s="282">
        <v>163</v>
      </c>
      <c r="B172" s="263" t="s">
        <v>270</v>
      </c>
      <c r="C172" s="263">
        <v>309.14999999999998</v>
      </c>
      <c r="D172" s="265">
        <v>305.21666666666664</v>
      </c>
      <c r="E172" s="265">
        <v>298.43333333333328</v>
      </c>
      <c r="F172" s="265">
        <v>287.71666666666664</v>
      </c>
      <c r="G172" s="265">
        <v>280.93333333333328</v>
      </c>
      <c r="H172" s="265">
        <v>315.93333333333328</v>
      </c>
      <c r="I172" s="265">
        <v>322.7166666666667</v>
      </c>
      <c r="J172" s="265">
        <v>333.43333333333328</v>
      </c>
      <c r="K172" s="263">
        <v>312</v>
      </c>
      <c r="L172" s="263">
        <v>294.5</v>
      </c>
      <c r="M172" s="263">
        <v>4.27081</v>
      </c>
    </row>
    <row r="173" spans="1:13">
      <c r="A173" s="282">
        <v>164</v>
      </c>
      <c r="B173" s="263" t="s">
        <v>271</v>
      </c>
      <c r="C173" s="263">
        <v>12383.1</v>
      </c>
      <c r="D173" s="265">
        <v>12472.699999999999</v>
      </c>
      <c r="E173" s="265">
        <v>12020.399999999998</v>
      </c>
      <c r="F173" s="265">
        <v>11657.699999999999</v>
      </c>
      <c r="G173" s="265">
        <v>11205.399999999998</v>
      </c>
      <c r="H173" s="265">
        <v>12835.399999999998</v>
      </c>
      <c r="I173" s="265">
        <v>13287.699999999997</v>
      </c>
      <c r="J173" s="265">
        <v>13650.399999999998</v>
      </c>
      <c r="K173" s="263">
        <v>12925</v>
      </c>
      <c r="L173" s="263">
        <v>12110</v>
      </c>
      <c r="M173" s="263">
        <v>0.17584</v>
      </c>
    </row>
    <row r="174" spans="1:13">
      <c r="A174" s="282">
        <v>165</v>
      </c>
      <c r="B174" s="263" t="s">
        <v>161</v>
      </c>
      <c r="C174" s="263">
        <v>36.15</v>
      </c>
      <c r="D174" s="265">
        <v>36.216666666666661</v>
      </c>
      <c r="E174" s="265">
        <v>35.73333333333332</v>
      </c>
      <c r="F174" s="265">
        <v>35.316666666666656</v>
      </c>
      <c r="G174" s="265">
        <v>34.833333333333314</v>
      </c>
      <c r="H174" s="265">
        <v>36.633333333333326</v>
      </c>
      <c r="I174" s="265">
        <v>37.11666666666666</v>
      </c>
      <c r="J174" s="265">
        <v>37.533333333333331</v>
      </c>
      <c r="K174" s="263">
        <v>36.700000000000003</v>
      </c>
      <c r="L174" s="263">
        <v>35.799999999999997</v>
      </c>
      <c r="M174" s="263">
        <v>948.92265999999995</v>
      </c>
    </row>
    <row r="175" spans="1:13">
      <c r="A175" s="282">
        <v>166</v>
      </c>
      <c r="B175" s="263" t="s">
        <v>165</v>
      </c>
      <c r="C175" s="263">
        <v>208.05</v>
      </c>
      <c r="D175" s="265">
        <v>209.80000000000004</v>
      </c>
      <c r="E175" s="265">
        <v>205.20000000000007</v>
      </c>
      <c r="F175" s="265">
        <v>202.35000000000002</v>
      </c>
      <c r="G175" s="265">
        <v>197.75000000000006</v>
      </c>
      <c r="H175" s="265">
        <v>212.65000000000009</v>
      </c>
      <c r="I175" s="265">
        <v>217.25000000000006</v>
      </c>
      <c r="J175" s="265">
        <v>220.10000000000011</v>
      </c>
      <c r="K175" s="263">
        <v>214.4</v>
      </c>
      <c r="L175" s="263">
        <v>206.95</v>
      </c>
      <c r="M175" s="263">
        <v>102.98178</v>
      </c>
    </row>
    <row r="176" spans="1:13">
      <c r="A176" s="282">
        <v>167</v>
      </c>
      <c r="B176" s="263" t="s">
        <v>166</v>
      </c>
      <c r="C176" s="263">
        <v>128.55000000000001</v>
      </c>
      <c r="D176" s="265">
        <v>129.81666666666666</v>
      </c>
      <c r="E176" s="265">
        <v>126.53333333333333</v>
      </c>
      <c r="F176" s="265">
        <v>124.51666666666667</v>
      </c>
      <c r="G176" s="265">
        <v>121.23333333333333</v>
      </c>
      <c r="H176" s="265">
        <v>131.83333333333331</v>
      </c>
      <c r="I176" s="265">
        <v>135.11666666666662</v>
      </c>
      <c r="J176" s="265">
        <v>137.13333333333333</v>
      </c>
      <c r="K176" s="263">
        <v>133.1</v>
      </c>
      <c r="L176" s="263">
        <v>127.8</v>
      </c>
      <c r="M176" s="263">
        <v>51.977730000000001</v>
      </c>
    </row>
    <row r="177" spans="1:13">
      <c r="A177" s="282">
        <v>168</v>
      </c>
      <c r="B177" s="263" t="s">
        <v>273</v>
      </c>
      <c r="C177" s="263">
        <v>477.6</v>
      </c>
      <c r="D177" s="265">
        <v>477.86666666666662</v>
      </c>
      <c r="E177" s="265">
        <v>472.73333333333323</v>
      </c>
      <c r="F177" s="265">
        <v>467.86666666666662</v>
      </c>
      <c r="G177" s="265">
        <v>462.73333333333323</v>
      </c>
      <c r="H177" s="265">
        <v>482.73333333333323</v>
      </c>
      <c r="I177" s="265">
        <v>487.86666666666656</v>
      </c>
      <c r="J177" s="265">
        <v>492.73333333333323</v>
      </c>
      <c r="K177" s="263">
        <v>483</v>
      </c>
      <c r="L177" s="263">
        <v>473</v>
      </c>
      <c r="M177" s="263">
        <v>2.2971599999999999</v>
      </c>
    </row>
    <row r="178" spans="1:13">
      <c r="A178" s="282">
        <v>169</v>
      </c>
      <c r="B178" s="263" t="s">
        <v>167</v>
      </c>
      <c r="C178" s="263">
        <v>2029.3</v>
      </c>
      <c r="D178" s="265">
        <v>2023.25</v>
      </c>
      <c r="E178" s="265">
        <v>1997.6</v>
      </c>
      <c r="F178" s="265">
        <v>1965.8999999999999</v>
      </c>
      <c r="G178" s="265">
        <v>1940.2499999999998</v>
      </c>
      <c r="H178" s="265">
        <v>2054.9499999999998</v>
      </c>
      <c r="I178" s="265">
        <v>2080.6000000000004</v>
      </c>
      <c r="J178" s="265">
        <v>2112.3000000000002</v>
      </c>
      <c r="K178" s="263">
        <v>2048.9</v>
      </c>
      <c r="L178" s="263">
        <v>1991.55</v>
      </c>
      <c r="M178" s="263">
        <v>94.338499999999996</v>
      </c>
    </row>
    <row r="179" spans="1:13">
      <c r="A179" s="282">
        <v>170</v>
      </c>
      <c r="B179" s="263" t="s">
        <v>815</v>
      </c>
      <c r="C179" s="263">
        <v>940.7</v>
      </c>
      <c r="D179" s="265">
        <v>942.91666666666663</v>
      </c>
      <c r="E179" s="265">
        <v>930.88333333333321</v>
      </c>
      <c r="F179" s="265">
        <v>921.06666666666661</v>
      </c>
      <c r="G179" s="265">
        <v>909.03333333333319</v>
      </c>
      <c r="H179" s="265">
        <v>952.73333333333323</v>
      </c>
      <c r="I179" s="265">
        <v>964.76666666666677</v>
      </c>
      <c r="J179" s="265">
        <v>974.58333333333326</v>
      </c>
      <c r="K179" s="263">
        <v>954.95</v>
      </c>
      <c r="L179" s="263">
        <v>933.1</v>
      </c>
      <c r="M179" s="263">
        <v>13.65204</v>
      </c>
    </row>
    <row r="180" spans="1:13">
      <c r="A180" s="282">
        <v>171</v>
      </c>
      <c r="B180" s="263" t="s">
        <v>274</v>
      </c>
      <c r="C180" s="263">
        <v>872.15</v>
      </c>
      <c r="D180" s="265">
        <v>873.7166666666667</v>
      </c>
      <c r="E180" s="265">
        <v>866.43333333333339</v>
      </c>
      <c r="F180" s="265">
        <v>860.7166666666667</v>
      </c>
      <c r="G180" s="265">
        <v>853.43333333333339</v>
      </c>
      <c r="H180" s="265">
        <v>879.43333333333339</v>
      </c>
      <c r="I180" s="265">
        <v>886.7166666666667</v>
      </c>
      <c r="J180" s="265">
        <v>892.43333333333339</v>
      </c>
      <c r="K180" s="263">
        <v>881</v>
      </c>
      <c r="L180" s="263">
        <v>868</v>
      </c>
      <c r="M180" s="263">
        <v>12.768470000000001</v>
      </c>
    </row>
    <row r="181" spans="1:13">
      <c r="A181" s="282">
        <v>172</v>
      </c>
      <c r="B181" s="263" t="s">
        <v>172</v>
      </c>
      <c r="C181" s="263">
        <v>5402.25</v>
      </c>
      <c r="D181" s="265">
        <v>5369.6</v>
      </c>
      <c r="E181" s="265">
        <v>5318.2500000000009</v>
      </c>
      <c r="F181" s="265">
        <v>5234.2500000000009</v>
      </c>
      <c r="G181" s="265">
        <v>5182.9000000000015</v>
      </c>
      <c r="H181" s="265">
        <v>5453.6</v>
      </c>
      <c r="I181" s="265">
        <v>5504.9499999999989</v>
      </c>
      <c r="J181" s="265">
        <v>5588.95</v>
      </c>
      <c r="K181" s="263">
        <v>5420.95</v>
      </c>
      <c r="L181" s="263">
        <v>5285.6</v>
      </c>
      <c r="M181" s="263">
        <v>1.5379400000000001</v>
      </c>
    </row>
    <row r="182" spans="1:13">
      <c r="A182" s="282">
        <v>173</v>
      </c>
      <c r="B182" s="263" t="s">
        <v>478</v>
      </c>
      <c r="C182" s="263">
        <v>7877.35</v>
      </c>
      <c r="D182" s="265">
        <v>7905.4333333333334</v>
      </c>
      <c r="E182" s="265">
        <v>7820.916666666667</v>
      </c>
      <c r="F182" s="265">
        <v>7764.4833333333336</v>
      </c>
      <c r="G182" s="265">
        <v>7679.9666666666672</v>
      </c>
      <c r="H182" s="265">
        <v>7961.8666666666668</v>
      </c>
      <c r="I182" s="265">
        <v>8046.3833333333332</v>
      </c>
      <c r="J182" s="265">
        <v>8102.8166666666666</v>
      </c>
      <c r="K182" s="263">
        <v>7989.95</v>
      </c>
      <c r="L182" s="263">
        <v>7849</v>
      </c>
      <c r="M182" s="263">
        <v>0.49557000000000001</v>
      </c>
    </row>
    <row r="183" spans="1:13">
      <c r="A183" s="282">
        <v>174</v>
      </c>
      <c r="B183" s="263" t="s">
        <v>170</v>
      </c>
      <c r="C183" s="263">
        <v>29094.45</v>
      </c>
      <c r="D183" s="265">
        <v>28965.416666666668</v>
      </c>
      <c r="E183" s="265">
        <v>28430.833333333336</v>
      </c>
      <c r="F183" s="265">
        <v>27767.216666666667</v>
      </c>
      <c r="G183" s="265">
        <v>27232.633333333335</v>
      </c>
      <c r="H183" s="265">
        <v>29629.033333333336</v>
      </c>
      <c r="I183" s="265">
        <v>30163.616666666672</v>
      </c>
      <c r="J183" s="265">
        <v>30827.233333333337</v>
      </c>
      <c r="K183" s="263">
        <v>29500</v>
      </c>
      <c r="L183" s="263">
        <v>28301.8</v>
      </c>
      <c r="M183" s="263">
        <v>0.94569999999999999</v>
      </c>
    </row>
    <row r="184" spans="1:13">
      <c r="A184" s="282">
        <v>175</v>
      </c>
      <c r="B184" s="263" t="s">
        <v>173</v>
      </c>
      <c r="C184" s="263">
        <v>1420.6</v>
      </c>
      <c r="D184" s="265">
        <v>1425.5666666666666</v>
      </c>
      <c r="E184" s="265">
        <v>1406.1333333333332</v>
      </c>
      <c r="F184" s="265">
        <v>1391.6666666666665</v>
      </c>
      <c r="G184" s="265">
        <v>1372.2333333333331</v>
      </c>
      <c r="H184" s="265">
        <v>1440.0333333333333</v>
      </c>
      <c r="I184" s="265">
        <v>1459.4666666666667</v>
      </c>
      <c r="J184" s="265">
        <v>1473.9333333333334</v>
      </c>
      <c r="K184" s="263">
        <v>1445</v>
      </c>
      <c r="L184" s="263">
        <v>1411.1</v>
      </c>
      <c r="M184" s="263">
        <v>22.348109999999998</v>
      </c>
    </row>
    <row r="185" spans="1:13">
      <c r="A185" s="282">
        <v>176</v>
      </c>
      <c r="B185" s="263" t="s">
        <v>171</v>
      </c>
      <c r="C185" s="263">
        <v>1832.7</v>
      </c>
      <c r="D185" s="265">
        <v>1835.8666666666668</v>
      </c>
      <c r="E185" s="265">
        <v>1812.0333333333335</v>
      </c>
      <c r="F185" s="265">
        <v>1791.3666666666668</v>
      </c>
      <c r="G185" s="265">
        <v>1767.5333333333335</v>
      </c>
      <c r="H185" s="265">
        <v>1856.5333333333335</v>
      </c>
      <c r="I185" s="265">
        <v>1880.3666666666666</v>
      </c>
      <c r="J185" s="265">
        <v>1901.0333333333335</v>
      </c>
      <c r="K185" s="263">
        <v>1859.7</v>
      </c>
      <c r="L185" s="263">
        <v>1815.2</v>
      </c>
      <c r="M185" s="263">
        <v>2.2957999999999998</v>
      </c>
    </row>
    <row r="186" spans="1:13">
      <c r="A186" s="282">
        <v>177</v>
      </c>
      <c r="B186" s="263" t="s">
        <v>169</v>
      </c>
      <c r="C186" s="263">
        <v>360.8</v>
      </c>
      <c r="D186" s="265">
        <v>360.4666666666667</v>
      </c>
      <c r="E186" s="265">
        <v>356.63333333333338</v>
      </c>
      <c r="F186" s="265">
        <v>352.4666666666667</v>
      </c>
      <c r="G186" s="265">
        <v>348.63333333333338</v>
      </c>
      <c r="H186" s="265">
        <v>364.63333333333338</v>
      </c>
      <c r="I186" s="265">
        <v>368.46666666666664</v>
      </c>
      <c r="J186" s="265">
        <v>372.63333333333338</v>
      </c>
      <c r="K186" s="263">
        <v>364.3</v>
      </c>
      <c r="L186" s="263">
        <v>356.3</v>
      </c>
      <c r="M186" s="263">
        <v>394.07495999999998</v>
      </c>
    </row>
    <row r="187" spans="1:13">
      <c r="A187" s="282">
        <v>178</v>
      </c>
      <c r="B187" s="263" t="s">
        <v>168</v>
      </c>
      <c r="C187" s="263">
        <v>79.150000000000006</v>
      </c>
      <c r="D187" s="265">
        <v>79.38333333333334</v>
      </c>
      <c r="E187" s="265">
        <v>77.76666666666668</v>
      </c>
      <c r="F187" s="265">
        <v>76.38333333333334</v>
      </c>
      <c r="G187" s="265">
        <v>74.76666666666668</v>
      </c>
      <c r="H187" s="265">
        <v>80.76666666666668</v>
      </c>
      <c r="I187" s="265">
        <v>82.383333333333326</v>
      </c>
      <c r="J187" s="265">
        <v>83.76666666666668</v>
      </c>
      <c r="K187" s="263">
        <v>81</v>
      </c>
      <c r="L187" s="263">
        <v>78</v>
      </c>
      <c r="M187" s="263">
        <v>907.02900999999997</v>
      </c>
    </row>
    <row r="188" spans="1:13">
      <c r="A188" s="282">
        <v>179</v>
      </c>
      <c r="B188" s="263" t="s">
        <v>175</v>
      </c>
      <c r="C188" s="263">
        <v>597.70000000000005</v>
      </c>
      <c r="D188" s="265">
        <v>594.65</v>
      </c>
      <c r="E188" s="265">
        <v>590.29999999999995</v>
      </c>
      <c r="F188" s="265">
        <v>582.9</v>
      </c>
      <c r="G188" s="265">
        <v>578.54999999999995</v>
      </c>
      <c r="H188" s="265">
        <v>602.04999999999995</v>
      </c>
      <c r="I188" s="265">
        <v>606.40000000000009</v>
      </c>
      <c r="J188" s="265">
        <v>613.79999999999995</v>
      </c>
      <c r="K188" s="263">
        <v>599</v>
      </c>
      <c r="L188" s="263">
        <v>587.25</v>
      </c>
      <c r="M188" s="263">
        <v>46.378979999999999</v>
      </c>
    </row>
    <row r="189" spans="1:13">
      <c r="A189" s="282">
        <v>180</v>
      </c>
      <c r="B189" s="263" t="s">
        <v>176</v>
      </c>
      <c r="C189" s="263">
        <v>463.9</v>
      </c>
      <c r="D189" s="265">
        <v>463.33333333333331</v>
      </c>
      <c r="E189" s="265">
        <v>456.66666666666663</v>
      </c>
      <c r="F189" s="265">
        <v>449.43333333333334</v>
      </c>
      <c r="G189" s="265">
        <v>442.76666666666665</v>
      </c>
      <c r="H189" s="265">
        <v>470.56666666666661</v>
      </c>
      <c r="I189" s="265">
        <v>477.23333333333323</v>
      </c>
      <c r="J189" s="265">
        <v>484.46666666666658</v>
      </c>
      <c r="K189" s="263">
        <v>470</v>
      </c>
      <c r="L189" s="263">
        <v>456.1</v>
      </c>
      <c r="M189" s="263">
        <v>15.446339999999999</v>
      </c>
    </row>
    <row r="190" spans="1:13">
      <c r="A190" s="282">
        <v>181</v>
      </c>
      <c r="B190" s="263" t="s">
        <v>275</v>
      </c>
      <c r="C190" s="263">
        <v>534.54999999999995</v>
      </c>
      <c r="D190" s="265">
        <v>534.85</v>
      </c>
      <c r="E190" s="265">
        <v>526.75</v>
      </c>
      <c r="F190" s="265">
        <v>518.94999999999993</v>
      </c>
      <c r="G190" s="265">
        <v>510.84999999999991</v>
      </c>
      <c r="H190" s="265">
        <v>542.65000000000009</v>
      </c>
      <c r="I190" s="265">
        <v>550.75000000000023</v>
      </c>
      <c r="J190" s="265">
        <v>558.55000000000018</v>
      </c>
      <c r="K190" s="263">
        <v>542.95000000000005</v>
      </c>
      <c r="L190" s="263">
        <v>527.04999999999995</v>
      </c>
      <c r="M190" s="263">
        <v>3.3649800000000001</v>
      </c>
    </row>
    <row r="191" spans="1:13">
      <c r="A191" s="282">
        <v>182</v>
      </c>
      <c r="B191" s="263" t="s">
        <v>188</v>
      </c>
      <c r="C191" s="263">
        <v>575.20000000000005</v>
      </c>
      <c r="D191" s="265">
        <v>573.58333333333337</v>
      </c>
      <c r="E191" s="265">
        <v>565.31666666666672</v>
      </c>
      <c r="F191" s="265">
        <v>555.43333333333339</v>
      </c>
      <c r="G191" s="265">
        <v>547.16666666666674</v>
      </c>
      <c r="H191" s="265">
        <v>583.4666666666667</v>
      </c>
      <c r="I191" s="265">
        <v>591.73333333333335</v>
      </c>
      <c r="J191" s="265">
        <v>601.61666666666667</v>
      </c>
      <c r="K191" s="263">
        <v>581.85</v>
      </c>
      <c r="L191" s="263">
        <v>563.70000000000005</v>
      </c>
      <c r="M191" s="263">
        <v>21.002669999999998</v>
      </c>
    </row>
    <row r="192" spans="1:13">
      <c r="A192" s="282">
        <v>183</v>
      </c>
      <c r="B192" s="263" t="s">
        <v>177</v>
      </c>
      <c r="C192" s="263">
        <v>752.25</v>
      </c>
      <c r="D192" s="265">
        <v>752.35</v>
      </c>
      <c r="E192" s="265">
        <v>742.95</v>
      </c>
      <c r="F192" s="265">
        <v>733.65</v>
      </c>
      <c r="G192" s="265">
        <v>724.25</v>
      </c>
      <c r="H192" s="265">
        <v>761.65000000000009</v>
      </c>
      <c r="I192" s="265">
        <v>771.05</v>
      </c>
      <c r="J192" s="265">
        <v>780.35000000000014</v>
      </c>
      <c r="K192" s="263">
        <v>761.75</v>
      </c>
      <c r="L192" s="263">
        <v>743.05</v>
      </c>
      <c r="M192" s="263">
        <v>41.617890000000003</v>
      </c>
    </row>
    <row r="193" spans="1:13">
      <c r="A193" s="282">
        <v>184</v>
      </c>
      <c r="B193" s="263" t="s">
        <v>183</v>
      </c>
      <c r="C193" s="263">
        <v>3158.55</v>
      </c>
      <c r="D193" s="265">
        <v>3135.9666666666667</v>
      </c>
      <c r="E193" s="265">
        <v>3083.4833333333336</v>
      </c>
      <c r="F193" s="265">
        <v>3008.416666666667</v>
      </c>
      <c r="G193" s="265">
        <v>2955.9333333333338</v>
      </c>
      <c r="H193" s="265">
        <v>3211.0333333333333</v>
      </c>
      <c r="I193" s="265">
        <v>3263.516666666666</v>
      </c>
      <c r="J193" s="265">
        <v>3338.583333333333</v>
      </c>
      <c r="K193" s="263">
        <v>3188.45</v>
      </c>
      <c r="L193" s="263">
        <v>3060.9</v>
      </c>
      <c r="M193" s="263">
        <v>46.942610000000002</v>
      </c>
    </row>
    <row r="194" spans="1:13">
      <c r="A194" s="282">
        <v>185</v>
      </c>
      <c r="B194" s="263" t="s">
        <v>804</v>
      </c>
      <c r="C194" s="263">
        <v>628.9</v>
      </c>
      <c r="D194" s="265">
        <v>628.01666666666665</v>
      </c>
      <c r="E194" s="265">
        <v>618.43333333333328</v>
      </c>
      <c r="F194" s="265">
        <v>607.96666666666658</v>
      </c>
      <c r="G194" s="265">
        <v>598.38333333333321</v>
      </c>
      <c r="H194" s="265">
        <v>638.48333333333335</v>
      </c>
      <c r="I194" s="265">
        <v>648.06666666666683</v>
      </c>
      <c r="J194" s="265">
        <v>658.53333333333342</v>
      </c>
      <c r="K194" s="263">
        <v>637.6</v>
      </c>
      <c r="L194" s="263">
        <v>617.54999999999995</v>
      </c>
      <c r="M194" s="263">
        <v>198.95352</v>
      </c>
    </row>
    <row r="195" spans="1:13">
      <c r="A195" s="282">
        <v>186</v>
      </c>
      <c r="B195" s="263" t="s">
        <v>179</v>
      </c>
      <c r="C195" s="263">
        <v>297.05</v>
      </c>
      <c r="D195" s="265">
        <v>297.01666666666665</v>
      </c>
      <c r="E195" s="265">
        <v>292.73333333333329</v>
      </c>
      <c r="F195" s="265">
        <v>288.41666666666663</v>
      </c>
      <c r="G195" s="265">
        <v>284.13333333333327</v>
      </c>
      <c r="H195" s="265">
        <v>301.33333333333331</v>
      </c>
      <c r="I195" s="265">
        <v>305.61666666666662</v>
      </c>
      <c r="J195" s="265">
        <v>309.93333333333334</v>
      </c>
      <c r="K195" s="263">
        <v>301.3</v>
      </c>
      <c r="L195" s="263">
        <v>292.7</v>
      </c>
      <c r="M195" s="263">
        <v>452.57627000000002</v>
      </c>
    </row>
    <row r="196" spans="1:13">
      <c r="A196" s="282">
        <v>187</v>
      </c>
      <c r="B196" s="254" t="s">
        <v>181</v>
      </c>
      <c r="C196" s="254">
        <v>103.6</v>
      </c>
      <c r="D196" s="289">
        <v>103.91666666666667</v>
      </c>
      <c r="E196" s="289">
        <v>102.48333333333335</v>
      </c>
      <c r="F196" s="289">
        <v>101.36666666666667</v>
      </c>
      <c r="G196" s="289">
        <v>99.933333333333351</v>
      </c>
      <c r="H196" s="289">
        <v>105.03333333333335</v>
      </c>
      <c r="I196" s="289">
        <v>106.46666666666665</v>
      </c>
      <c r="J196" s="289">
        <v>107.58333333333334</v>
      </c>
      <c r="K196" s="254">
        <v>105.35</v>
      </c>
      <c r="L196" s="254">
        <v>102.8</v>
      </c>
      <c r="M196" s="254">
        <v>474.53372000000002</v>
      </c>
    </row>
    <row r="197" spans="1:13">
      <c r="A197" s="282">
        <v>188</v>
      </c>
      <c r="B197" s="254" t="s">
        <v>182</v>
      </c>
      <c r="C197" s="254">
        <v>800</v>
      </c>
      <c r="D197" s="289">
        <v>795.9666666666667</v>
      </c>
      <c r="E197" s="289">
        <v>781.93333333333339</v>
      </c>
      <c r="F197" s="289">
        <v>763.86666666666667</v>
      </c>
      <c r="G197" s="289">
        <v>749.83333333333337</v>
      </c>
      <c r="H197" s="289">
        <v>814.03333333333342</v>
      </c>
      <c r="I197" s="289">
        <v>828.06666666666672</v>
      </c>
      <c r="J197" s="289">
        <v>846.13333333333344</v>
      </c>
      <c r="K197" s="254">
        <v>810</v>
      </c>
      <c r="L197" s="254">
        <v>777.9</v>
      </c>
      <c r="M197" s="254">
        <v>284.80338</v>
      </c>
    </row>
    <row r="198" spans="1:13">
      <c r="A198" s="282">
        <v>189</v>
      </c>
      <c r="B198" s="254" t="s">
        <v>184</v>
      </c>
      <c r="C198" s="254">
        <v>1016.9</v>
      </c>
      <c r="D198" s="289">
        <v>1009.4</v>
      </c>
      <c r="E198" s="289">
        <v>999</v>
      </c>
      <c r="F198" s="289">
        <v>981.1</v>
      </c>
      <c r="G198" s="289">
        <v>970.7</v>
      </c>
      <c r="H198" s="289">
        <v>1027.3</v>
      </c>
      <c r="I198" s="289">
        <v>1037.6999999999998</v>
      </c>
      <c r="J198" s="289">
        <v>1055.5999999999999</v>
      </c>
      <c r="K198" s="254">
        <v>1019.8</v>
      </c>
      <c r="L198" s="254">
        <v>991.5</v>
      </c>
      <c r="M198" s="254">
        <v>43.030810000000002</v>
      </c>
    </row>
    <row r="199" spans="1:13">
      <c r="A199" s="282">
        <v>190</v>
      </c>
      <c r="B199" s="254" t="s">
        <v>164</v>
      </c>
      <c r="C199" s="254">
        <v>985.7</v>
      </c>
      <c r="D199" s="289">
        <v>978.83333333333337</v>
      </c>
      <c r="E199" s="289">
        <v>965.66666666666674</v>
      </c>
      <c r="F199" s="289">
        <v>945.63333333333333</v>
      </c>
      <c r="G199" s="289">
        <v>932.4666666666667</v>
      </c>
      <c r="H199" s="289">
        <v>998.86666666666679</v>
      </c>
      <c r="I199" s="289">
        <v>1012.0333333333335</v>
      </c>
      <c r="J199" s="289">
        <v>1032.0666666666668</v>
      </c>
      <c r="K199" s="254">
        <v>992</v>
      </c>
      <c r="L199" s="254">
        <v>958.8</v>
      </c>
      <c r="M199" s="254">
        <v>4.3106799999999996</v>
      </c>
    </row>
    <row r="200" spans="1:13">
      <c r="A200" s="282">
        <v>191</v>
      </c>
      <c r="B200" s="254" t="s">
        <v>185</v>
      </c>
      <c r="C200" s="254">
        <v>1552.2</v>
      </c>
      <c r="D200" s="289">
        <v>1541.7333333333333</v>
      </c>
      <c r="E200" s="289">
        <v>1520.4666666666667</v>
      </c>
      <c r="F200" s="289">
        <v>1488.7333333333333</v>
      </c>
      <c r="G200" s="289">
        <v>1467.4666666666667</v>
      </c>
      <c r="H200" s="289">
        <v>1573.4666666666667</v>
      </c>
      <c r="I200" s="289">
        <v>1594.7333333333336</v>
      </c>
      <c r="J200" s="289">
        <v>1626.4666666666667</v>
      </c>
      <c r="K200" s="254">
        <v>1563</v>
      </c>
      <c r="L200" s="254">
        <v>1510</v>
      </c>
      <c r="M200" s="254">
        <v>34.660490000000003</v>
      </c>
    </row>
    <row r="201" spans="1:13">
      <c r="A201" s="282">
        <v>192</v>
      </c>
      <c r="B201" s="254" t="s">
        <v>186</v>
      </c>
      <c r="C201" s="254">
        <v>2529.3000000000002</v>
      </c>
      <c r="D201" s="289">
        <v>2512.2666666666669</v>
      </c>
      <c r="E201" s="289">
        <v>2469.5333333333338</v>
      </c>
      <c r="F201" s="289">
        <v>2409.7666666666669</v>
      </c>
      <c r="G201" s="289">
        <v>2367.0333333333338</v>
      </c>
      <c r="H201" s="289">
        <v>2572.0333333333338</v>
      </c>
      <c r="I201" s="289">
        <v>2614.7666666666664</v>
      </c>
      <c r="J201" s="289">
        <v>2674.5333333333338</v>
      </c>
      <c r="K201" s="254">
        <v>2555</v>
      </c>
      <c r="L201" s="254">
        <v>2452.5</v>
      </c>
      <c r="M201" s="254">
        <v>3.5292400000000002</v>
      </c>
    </row>
    <row r="202" spans="1:13">
      <c r="A202" s="282">
        <v>193</v>
      </c>
      <c r="B202" s="254" t="s">
        <v>187</v>
      </c>
      <c r="C202" s="254">
        <v>421.65</v>
      </c>
      <c r="D202" s="289">
        <v>420.31666666666666</v>
      </c>
      <c r="E202" s="289">
        <v>415.13333333333333</v>
      </c>
      <c r="F202" s="289">
        <v>408.61666666666667</v>
      </c>
      <c r="G202" s="289">
        <v>403.43333333333334</v>
      </c>
      <c r="H202" s="289">
        <v>426.83333333333331</v>
      </c>
      <c r="I202" s="289">
        <v>432.01666666666659</v>
      </c>
      <c r="J202" s="289">
        <v>438.5333333333333</v>
      </c>
      <c r="K202" s="254">
        <v>425.5</v>
      </c>
      <c r="L202" s="254">
        <v>413.8</v>
      </c>
      <c r="M202" s="254">
        <v>9.49709</v>
      </c>
    </row>
    <row r="203" spans="1:13">
      <c r="A203" s="282">
        <v>194</v>
      </c>
      <c r="B203" s="254" t="s">
        <v>510</v>
      </c>
      <c r="C203" s="254">
        <v>760.65</v>
      </c>
      <c r="D203" s="289">
        <v>762.61666666666667</v>
      </c>
      <c r="E203" s="289">
        <v>748.08333333333337</v>
      </c>
      <c r="F203" s="289">
        <v>735.51666666666665</v>
      </c>
      <c r="G203" s="289">
        <v>720.98333333333335</v>
      </c>
      <c r="H203" s="289">
        <v>775.18333333333339</v>
      </c>
      <c r="I203" s="289">
        <v>789.7166666666667</v>
      </c>
      <c r="J203" s="289">
        <v>802.28333333333342</v>
      </c>
      <c r="K203" s="254">
        <v>777.15</v>
      </c>
      <c r="L203" s="254">
        <v>750.05</v>
      </c>
      <c r="M203" s="254">
        <v>6.2841399999999998</v>
      </c>
    </row>
    <row r="204" spans="1:13">
      <c r="A204" s="282">
        <v>195</v>
      </c>
      <c r="B204" s="254" t="s">
        <v>193</v>
      </c>
      <c r="C204" s="254">
        <v>627.95000000000005</v>
      </c>
      <c r="D204" s="289">
        <v>617.86666666666667</v>
      </c>
      <c r="E204" s="289">
        <v>601.08333333333337</v>
      </c>
      <c r="F204" s="289">
        <v>574.2166666666667</v>
      </c>
      <c r="G204" s="289">
        <v>557.43333333333339</v>
      </c>
      <c r="H204" s="289">
        <v>644.73333333333335</v>
      </c>
      <c r="I204" s="289">
        <v>661.51666666666665</v>
      </c>
      <c r="J204" s="289">
        <v>688.38333333333333</v>
      </c>
      <c r="K204" s="254">
        <v>634.65</v>
      </c>
      <c r="L204" s="254">
        <v>591</v>
      </c>
      <c r="M204" s="254">
        <v>146.63830999999999</v>
      </c>
    </row>
    <row r="205" spans="1:13">
      <c r="A205" s="282">
        <v>196</v>
      </c>
      <c r="B205" s="254" t="s">
        <v>191</v>
      </c>
      <c r="C205" s="254">
        <v>6785.6</v>
      </c>
      <c r="D205" s="289">
        <v>6802.2</v>
      </c>
      <c r="E205" s="289">
        <v>6729.4</v>
      </c>
      <c r="F205" s="289">
        <v>6673.2</v>
      </c>
      <c r="G205" s="289">
        <v>6600.4</v>
      </c>
      <c r="H205" s="289">
        <v>6858.4</v>
      </c>
      <c r="I205" s="289">
        <v>6931.2000000000007</v>
      </c>
      <c r="J205" s="289">
        <v>6987.4</v>
      </c>
      <c r="K205" s="254">
        <v>6875</v>
      </c>
      <c r="L205" s="254">
        <v>6746</v>
      </c>
      <c r="M205" s="254">
        <v>4.2244200000000003</v>
      </c>
    </row>
    <row r="206" spans="1:13">
      <c r="A206" s="282">
        <v>197</v>
      </c>
      <c r="B206" s="254" t="s">
        <v>192</v>
      </c>
      <c r="C206" s="254">
        <v>34.1</v>
      </c>
      <c r="D206" s="289">
        <v>34.066666666666663</v>
      </c>
      <c r="E206" s="289">
        <v>33.633333333333326</v>
      </c>
      <c r="F206" s="289">
        <v>33.166666666666664</v>
      </c>
      <c r="G206" s="289">
        <v>32.733333333333327</v>
      </c>
      <c r="H206" s="289">
        <v>34.533333333333324</v>
      </c>
      <c r="I206" s="289">
        <v>34.966666666666661</v>
      </c>
      <c r="J206" s="289">
        <v>35.433333333333323</v>
      </c>
      <c r="K206" s="254">
        <v>34.5</v>
      </c>
      <c r="L206" s="254">
        <v>33.6</v>
      </c>
      <c r="M206" s="254">
        <v>60.637120000000003</v>
      </c>
    </row>
    <row r="207" spans="1:13">
      <c r="A207" s="282">
        <v>198</v>
      </c>
      <c r="B207" s="254" t="s">
        <v>189</v>
      </c>
      <c r="C207" s="254">
        <v>1227.4000000000001</v>
      </c>
      <c r="D207" s="289">
        <v>1235.4166666666667</v>
      </c>
      <c r="E207" s="289">
        <v>1213.7833333333335</v>
      </c>
      <c r="F207" s="289">
        <v>1200.1666666666667</v>
      </c>
      <c r="G207" s="289">
        <v>1178.5333333333335</v>
      </c>
      <c r="H207" s="289">
        <v>1249.0333333333335</v>
      </c>
      <c r="I207" s="289">
        <v>1270.6666666666667</v>
      </c>
      <c r="J207" s="289">
        <v>1284.2833333333335</v>
      </c>
      <c r="K207" s="254">
        <v>1257.05</v>
      </c>
      <c r="L207" s="254">
        <v>1221.8</v>
      </c>
      <c r="M207" s="254">
        <v>1.69608</v>
      </c>
    </row>
    <row r="208" spans="1:13">
      <c r="A208" s="282">
        <v>199</v>
      </c>
      <c r="B208" s="254" t="s">
        <v>141</v>
      </c>
      <c r="C208" s="254">
        <v>552.95000000000005</v>
      </c>
      <c r="D208" s="289">
        <v>554.88333333333333</v>
      </c>
      <c r="E208" s="289">
        <v>548.81666666666661</v>
      </c>
      <c r="F208" s="289">
        <v>544.68333333333328</v>
      </c>
      <c r="G208" s="289">
        <v>538.61666666666656</v>
      </c>
      <c r="H208" s="289">
        <v>559.01666666666665</v>
      </c>
      <c r="I208" s="289">
        <v>565.08333333333348</v>
      </c>
      <c r="J208" s="289">
        <v>569.2166666666667</v>
      </c>
      <c r="K208" s="254">
        <v>560.95000000000005</v>
      </c>
      <c r="L208" s="254">
        <v>550.75</v>
      </c>
      <c r="M208" s="254">
        <v>11.96786</v>
      </c>
    </row>
    <row r="209" spans="1:13">
      <c r="A209" s="282">
        <v>200</v>
      </c>
      <c r="B209" s="254" t="s">
        <v>277</v>
      </c>
      <c r="C209" s="254">
        <v>246.3</v>
      </c>
      <c r="D209" s="289">
        <v>243.35</v>
      </c>
      <c r="E209" s="289">
        <v>236.89999999999998</v>
      </c>
      <c r="F209" s="289">
        <v>227.49999999999997</v>
      </c>
      <c r="G209" s="289">
        <v>221.04999999999995</v>
      </c>
      <c r="H209" s="289">
        <v>252.75</v>
      </c>
      <c r="I209" s="289">
        <v>259.2</v>
      </c>
      <c r="J209" s="289">
        <v>268.60000000000002</v>
      </c>
      <c r="K209" s="254">
        <v>249.8</v>
      </c>
      <c r="L209" s="254">
        <v>233.95</v>
      </c>
      <c r="M209" s="254">
        <v>19.666440000000001</v>
      </c>
    </row>
    <row r="210" spans="1:13">
      <c r="A210" s="282">
        <v>201</v>
      </c>
      <c r="B210" s="254" t="s">
        <v>522</v>
      </c>
      <c r="C210" s="254">
        <v>1015.7</v>
      </c>
      <c r="D210" s="289">
        <v>1009.7833333333333</v>
      </c>
      <c r="E210" s="289">
        <v>999.56666666666661</v>
      </c>
      <c r="F210" s="289">
        <v>983.43333333333328</v>
      </c>
      <c r="G210" s="289">
        <v>973.21666666666658</v>
      </c>
      <c r="H210" s="289">
        <v>1025.9166666666665</v>
      </c>
      <c r="I210" s="289">
        <v>1036.1333333333332</v>
      </c>
      <c r="J210" s="289">
        <v>1052.2666666666667</v>
      </c>
      <c r="K210" s="254">
        <v>1020</v>
      </c>
      <c r="L210" s="254">
        <v>993.65</v>
      </c>
      <c r="M210" s="254">
        <v>2.9177200000000001</v>
      </c>
    </row>
    <row r="211" spans="1:13">
      <c r="A211" s="282">
        <v>202</v>
      </c>
      <c r="B211" s="254" t="s">
        <v>118</v>
      </c>
      <c r="C211" s="254">
        <v>9.1999999999999993</v>
      </c>
      <c r="D211" s="289">
        <v>9.2333333333333325</v>
      </c>
      <c r="E211" s="289">
        <v>8.966666666666665</v>
      </c>
      <c r="F211" s="289">
        <v>8.7333333333333325</v>
      </c>
      <c r="G211" s="289">
        <v>8.466666666666665</v>
      </c>
      <c r="H211" s="289">
        <v>9.466666666666665</v>
      </c>
      <c r="I211" s="289">
        <v>9.7333333333333343</v>
      </c>
      <c r="J211" s="289">
        <v>9.966666666666665</v>
      </c>
      <c r="K211" s="254">
        <v>9.5</v>
      </c>
      <c r="L211" s="254">
        <v>9</v>
      </c>
      <c r="M211" s="254">
        <v>1701.9354599999999</v>
      </c>
    </row>
    <row r="212" spans="1:13">
      <c r="A212" s="282">
        <v>203</v>
      </c>
      <c r="B212" s="254" t="s">
        <v>195</v>
      </c>
      <c r="C212" s="254">
        <v>993.25</v>
      </c>
      <c r="D212" s="289">
        <v>993.44999999999993</v>
      </c>
      <c r="E212" s="289">
        <v>981.89999999999986</v>
      </c>
      <c r="F212" s="289">
        <v>970.55</v>
      </c>
      <c r="G212" s="289">
        <v>958.99999999999989</v>
      </c>
      <c r="H212" s="289">
        <v>1004.7999999999998</v>
      </c>
      <c r="I212" s="289">
        <v>1016.3499999999998</v>
      </c>
      <c r="J212" s="289">
        <v>1027.6999999999998</v>
      </c>
      <c r="K212" s="254">
        <v>1005</v>
      </c>
      <c r="L212" s="254">
        <v>982.1</v>
      </c>
      <c r="M212" s="254">
        <v>15.829599999999999</v>
      </c>
    </row>
    <row r="213" spans="1:13">
      <c r="A213" s="282">
        <v>204</v>
      </c>
      <c r="B213" s="254" t="s">
        <v>528</v>
      </c>
      <c r="C213" s="254">
        <v>2208.3000000000002</v>
      </c>
      <c r="D213" s="289">
        <v>2212.4666666666667</v>
      </c>
      <c r="E213" s="289">
        <v>2176.9333333333334</v>
      </c>
      <c r="F213" s="289">
        <v>2145.5666666666666</v>
      </c>
      <c r="G213" s="289">
        <v>2110.0333333333333</v>
      </c>
      <c r="H213" s="289">
        <v>2243.8333333333335</v>
      </c>
      <c r="I213" s="289">
        <v>2279.3666666666672</v>
      </c>
      <c r="J213" s="289">
        <v>2310.7333333333336</v>
      </c>
      <c r="K213" s="254">
        <v>2248</v>
      </c>
      <c r="L213" s="254">
        <v>2181.1</v>
      </c>
      <c r="M213" s="254">
        <v>1.4016299999999999</v>
      </c>
    </row>
    <row r="214" spans="1:13">
      <c r="A214" s="282">
        <v>205</v>
      </c>
      <c r="B214" s="254" t="s">
        <v>196</v>
      </c>
      <c r="C214" s="289">
        <v>418.1</v>
      </c>
      <c r="D214" s="289">
        <v>414.51666666666665</v>
      </c>
      <c r="E214" s="289">
        <v>408.58333333333331</v>
      </c>
      <c r="F214" s="289">
        <v>399.06666666666666</v>
      </c>
      <c r="G214" s="289">
        <v>393.13333333333333</v>
      </c>
      <c r="H214" s="289">
        <v>424.0333333333333</v>
      </c>
      <c r="I214" s="289">
        <v>429.9666666666667</v>
      </c>
      <c r="J214" s="289">
        <v>439.48333333333329</v>
      </c>
      <c r="K214" s="289">
        <v>420.45</v>
      </c>
      <c r="L214" s="289">
        <v>405</v>
      </c>
      <c r="M214" s="289">
        <v>131.7139</v>
      </c>
    </row>
    <row r="215" spans="1:13">
      <c r="A215" s="282">
        <v>206</v>
      </c>
      <c r="B215" s="254" t="s">
        <v>197</v>
      </c>
      <c r="C215" s="289">
        <v>16.3</v>
      </c>
      <c r="D215" s="289">
        <v>15.716666666666669</v>
      </c>
      <c r="E215" s="289">
        <v>14.583333333333336</v>
      </c>
      <c r="F215" s="289">
        <v>12.866666666666667</v>
      </c>
      <c r="G215" s="289">
        <v>11.733333333333334</v>
      </c>
      <c r="H215" s="289">
        <v>17.433333333333337</v>
      </c>
      <c r="I215" s="289">
        <v>18.56666666666667</v>
      </c>
      <c r="J215" s="289">
        <v>20.283333333333339</v>
      </c>
      <c r="K215" s="289">
        <v>16.850000000000001</v>
      </c>
      <c r="L215" s="289">
        <v>14</v>
      </c>
      <c r="M215" s="289">
        <v>3363.33365</v>
      </c>
    </row>
    <row r="216" spans="1:13">
      <c r="A216" s="282">
        <v>207</v>
      </c>
      <c r="B216" s="254" t="s">
        <v>198</v>
      </c>
      <c r="C216" s="289">
        <v>200.95</v>
      </c>
      <c r="D216" s="289">
        <v>200.96666666666667</v>
      </c>
      <c r="E216" s="289">
        <v>197.93333333333334</v>
      </c>
      <c r="F216" s="289">
        <v>194.91666666666666</v>
      </c>
      <c r="G216" s="289">
        <v>191.88333333333333</v>
      </c>
      <c r="H216" s="289">
        <v>203.98333333333335</v>
      </c>
      <c r="I216" s="289">
        <v>207.01666666666671</v>
      </c>
      <c r="J216" s="289">
        <v>210.03333333333336</v>
      </c>
      <c r="K216" s="289">
        <v>204</v>
      </c>
      <c r="L216" s="289">
        <v>197.95</v>
      </c>
      <c r="M216" s="289">
        <v>81.99118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603"/>
      <c r="B1" s="603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44286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260"/>
      <c r="L9" s="267"/>
      <c r="M9" s="268"/>
    </row>
    <row r="10" spans="1:15" ht="42.75" customHeight="1">
      <c r="A10" s="595"/>
      <c r="B10" s="597"/>
      <c r="C10" s="602" t="s">
        <v>23</v>
      </c>
      <c r="D10" s="602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29723.7</v>
      </c>
      <c r="D11" s="507">
        <v>29591.416666666668</v>
      </c>
      <c r="E11" s="507">
        <v>29152.833333333336</v>
      </c>
      <c r="F11" s="507">
        <v>28581.966666666667</v>
      </c>
      <c r="G11" s="507">
        <v>28143.383333333335</v>
      </c>
      <c r="H11" s="507">
        <v>30162.283333333336</v>
      </c>
      <c r="I11" s="507">
        <v>30600.866666666672</v>
      </c>
      <c r="J11" s="507">
        <v>31171.733333333337</v>
      </c>
      <c r="K11" s="506">
        <v>30030</v>
      </c>
      <c r="L11" s="506">
        <v>29020.55</v>
      </c>
      <c r="M11" s="506">
        <v>0.10407</v>
      </c>
    </row>
    <row r="12" spans="1:15" ht="12" customHeight="1">
      <c r="A12" s="254">
        <v>2</v>
      </c>
      <c r="B12" s="509" t="s">
        <v>785</v>
      </c>
      <c r="C12" s="506">
        <v>1439.35</v>
      </c>
      <c r="D12" s="507">
        <v>1450.6499999999999</v>
      </c>
      <c r="E12" s="507">
        <v>1419.7499999999998</v>
      </c>
      <c r="F12" s="507">
        <v>1400.1499999999999</v>
      </c>
      <c r="G12" s="507">
        <v>1369.2499999999998</v>
      </c>
      <c r="H12" s="507">
        <v>1470.2499999999998</v>
      </c>
      <c r="I12" s="507">
        <v>1501.1499999999999</v>
      </c>
      <c r="J12" s="507">
        <v>1520.7499999999998</v>
      </c>
      <c r="K12" s="506">
        <v>1481.55</v>
      </c>
      <c r="L12" s="506">
        <v>1431.05</v>
      </c>
      <c r="M12" s="506">
        <v>1.35595</v>
      </c>
    </row>
    <row r="13" spans="1:15" ht="12" customHeight="1">
      <c r="A13" s="254">
        <v>3</v>
      </c>
      <c r="B13" s="509" t="s">
        <v>816</v>
      </c>
      <c r="C13" s="506">
        <v>1365.5</v>
      </c>
      <c r="D13" s="507">
        <v>1362.2166666666667</v>
      </c>
      <c r="E13" s="507">
        <v>1344.3833333333334</v>
      </c>
      <c r="F13" s="507">
        <v>1323.2666666666667</v>
      </c>
      <c r="G13" s="507">
        <v>1305.4333333333334</v>
      </c>
      <c r="H13" s="507">
        <v>1383.3333333333335</v>
      </c>
      <c r="I13" s="507">
        <v>1401.1666666666665</v>
      </c>
      <c r="J13" s="507">
        <v>1422.2833333333335</v>
      </c>
      <c r="K13" s="506">
        <v>1380.05</v>
      </c>
      <c r="L13" s="506">
        <v>1341.1</v>
      </c>
      <c r="M13" s="506">
        <v>0.17391000000000001</v>
      </c>
    </row>
    <row r="14" spans="1:15" ht="12" customHeight="1">
      <c r="A14" s="254">
        <v>4</v>
      </c>
      <c r="B14" s="509" t="s">
        <v>38</v>
      </c>
      <c r="C14" s="506">
        <v>1874.05</v>
      </c>
      <c r="D14" s="507">
        <v>1879.0666666666668</v>
      </c>
      <c r="E14" s="507">
        <v>1853.1333333333337</v>
      </c>
      <c r="F14" s="507">
        <v>1832.2166666666669</v>
      </c>
      <c r="G14" s="507">
        <v>1806.2833333333338</v>
      </c>
      <c r="H14" s="507">
        <v>1899.9833333333336</v>
      </c>
      <c r="I14" s="507">
        <v>1925.9166666666665</v>
      </c>
      <c r="J14" s="507">
        <v>1946.8333333333335</v>
      </c>
      <c r="K14" s="506">
        <v>1905</v>
      </c>
      <c r="L14" s="506">
        <v>1858.15</v>
      </c>
      <c r="M14" s="506">
        <v>6.2113500000000004</v>
      </c>
    </row>
    <row r="15" spans="1:15" ht="12" customHeight="1">
      <c r="A15" s="254">
        <v>5</v>
      </c>
      <c r="B15" s="509" t="s">
        <v>285</v>
      </c>
      <c r="C15" s="506">
        <v>1974.6</v>
      </c>
      <c r="D15" s="507">
        <v>1964.8833333333332</v>
      </c>
      <c r="E15" s="507">
        <v>1929.7666666666664</v>
      </c>
      <c r="F15" s="507">
        <v>1884.9333333333332</v>
      </c>
      <c r="G15" s="507">
        <v>1849.8166666666664</v>
      </c>
      <c r="H15" s="507">
        <v>2009.7166666666665</v>
      </c>
      <c r="I15" s="507">
        <v>2044.8333333333333</v>
      </c>
      <c r="J15" s="507">
        <v>2089.6666666666665</v>
      </c>
      <c r="K15" s="506">
        <v>2000</v>
      </c>
      <c r="L15" s="506">
        <v>1920.05</v>
      </c>
      <c r="M15" s="506">
        <v>0.60060000000000002</v>
      </c>
    </row>
    <row r="16" spans="1:15" ht="12" customHeight="1">
      <c r="A16" s="254">
        <v>6</v>
      </c>
      <c r="B16" s="509" t="s">
        <v>286</v>
      </c>
      <c r="C16" s="506">
        <v>1394.1</v>
      </c>
      <c r="D16" s="507">
        <v>1387.0166666666667</v>
      </c>
      <c r="E16" s="507">
        <v>1364.0333333333333</v>
      </c>
      <c r="F16" s="507">
        <v>1333.9666666666667</v>
      </c>
      <c r="G16" s="507">
        <v>1310.9833333333333</v>
      </c>
      <c r="H16" s="507">
        <v>1417.0833333333333</v>
      </c>
      <c r="I16" s="507">
        <v>1440.0666666666664</v>
      </c>
      <c r="J16" s="507">
        <v>1470.1333333333332</v>
      </c>
      <c r="K16" s="506">
        <v>1410</v>
      </c>
      <c r="L16" s="506">
        <v>1356.95</v>
      </c>
      <c r="M16" s="506">
        <v>2.4471099999999999</v>
      </c>
    </row>
    <row r="17" spans="1:13" ht="12" customHeight="1">
      <c r="A17" s="254">
        <v>7</v>
      </c>
      <c r="B17" s="509" t="s">
        <v>222</v>
      </c>
      <c r="C17" s="506">
        <v>1298.9000000000001</v>
      </c>
      <c r="D17" s="507">
        <v>1272.7666666666667</v>
      </c>
      <c r="E17" s="507">
        <v>1191.1333333333332</v>
      </c>
      <c r="F17" s="507">
        <v>1083.3666666666666</v>
      </c>
      <c r="G17" s="507">
        <v>1001.7333333333331</v>
      </c>
      <c r="H17" s="507">
        <v>1380.5333333333333</v>
      </c>
      <c r="I17" s="507">
        <v>1462.166666666667</v>
      </c>
      <c r="J17" s="507">
        <v>1569.9333333333334</v>
      </c>
      <c r="K17" s="506">
        <v>1354.4</v>
      </c>
      <c r="L17" s="506">
        <v>1165</v>
      </c>
      <c r="M17" s="506">
        <v>76.506299999999996</v>
      </c>
    </row>
    <row r="18" spans="1:13" ht="12" customHeight="1">
      <c r="A18" s="254">
        <v>8</v>
      </c>
      <c r="B18" s="509" t="s">
        <v>734</v>
      </c>
      <c r="C18" s="506">
        <v>708.2</v>
      </c>
      <c r="D18" s="507">
        <v>714.05000000000007</v>
      </c>
      <c r="E18" s="507">
        <v>700.10000000000014</v>
      </c>
      <c r="F18" s="507">
        <v>692.00000000000011</v>
      </c>
      <c r="G18" s="507">
        <v>678.05000000000018</v>
      </c>
      <c r="H18" s="507">
        <v>722.15000000000009</v>
      </c>
      <c r="I18" s="507">
        <v>736.10000000000014</v>
      </c>
      <c r="J18" s="507">
        <v>744.2</v>
      </c>
      <c r="K18" s="506">
        <v>728</v>
      </c>
      <c r="L18" s="506">
        <v>705.95</v>
      </c>
      <c r="M18" s="506">
        <v>4.9389799999999999</v>
      </c>
    </row>
    <row r="19" spans="1:13" ht="12" customHeight="1">
      <c r="A19" s="254">
        <v>9</v>
      </c>
      <c r="B19" s="509" t="s">
        <v>735</v>
      </c>
      <c r="C19" s="506">
        <v>1338.7</v>
      </c>
      <c r="D19" s="507">
        <v>1337.35</v>
      </c>
      <c r="E19" s="507">
        <v>1322.6999999999998</v>
      </c>
      <c r="F19" s="507">
        <v>1306.6999999999998</v>
      </c>
      <c r="G19" s="507">
        <v>1292.0499999999997</v>
      </c>
      <c r="H19" s="507">
        <v>1353.35</v>
      </c>
      <c r="I19" s="507">
        <v>1368</v>
      </c>
      <c r="J19" s="507">
        <v>1384</v>
      </c>
      <c r="K19" s="506">
        <v>1352</v>
      </c>
      <c r="L19" s="506">
        <v>1321.35</v>
      </c>
      <c r="M19" s="506">
        <v>2.6569099999999999</v>
      </c>
    </row>
    <row r="20" spans="1:13" ht="12" customHeight="1">
      <c r="A20" s="254">
        <v>10</v>
      </c>
      <c r="B20" s="509" t="s">
        <v>287</v>
      </c>
      <c r="C20" s="506">
        <v>2395.9499999999998</v>
      </c>
      <c r="D20" s="507">
        <v>2377.1499999999996</v>
      </c>
      <c r="E20" s="507">
        <v>2316.9499999999994</v>
      </c>
      <c r="F20" s="507">
        <v>2237.9499999999998</v>
      </c>
      <c r="G20" s="507">
        <v>2177.7499999999995</v>
      </c>
      <c r="H20" s="507">
        <v>2456.1499999999992</v>
      </c>
      <c r="I20" s="507">
        <v>2516.35</v>
      </c>
      <c r="J20" s="507">
        <v>2595.349999999999</v>
      </c>
      <c r="K20" s="506">
        <v>2437.35</v>
      </c>
      <c r="L20" s="506">
        <v>2298.15</v>
      </c>
      <c r="M20" s="506">
        <v>0.54613</v>
      </c>
    </row>
    <row r="21" spans="1:13" ht="12" customHeight="1">
      <c r="A21" s="254">
        <v>11</v>
      </c>
      <c r="B21" s="509" t="s">
        <v>288</v>
      </c>
      <c r="C21" s="506">
        <v>15086.55</v>
      </c>
      <c r="D21" s="507">
        <v>15084.716666666665</v>
      </c>
      <c r="E21" s="507">
        <v>14901.633333333331</v>
      </c>
      <c r="F21" s="507">
        <v>14716.716666666665</v>
      </c>
      <c r="G21" s="507">
        <v>14533.633333333331</v>
      </c>
      <c r="H21" s="507">
        <v>15269.633333333331</v>
      </c>
      <c r="I21" s="507">
        <v>15452.716666666664</v>
      </c>
      <c r="J21" s="507">
        <v>15637.633333333331</v>
      </c>
      <c r="K21" s="506">
        <v>15267.8</v>
      </c>
      <c r="L21" s="506">
        <v>14899.8</v>
      </c>
      <c r="M21" s="506">
        <v>0.21090999999999999</v>
      </c>
    </row>
    <row r="22" spans="1:13" ht="12" customHeight="1">
      <c r="A22" s="254">
        <v>12</v>
      </c>
      <c r="B22" s="509" t="s">
        <v>40</v>
      </c>
      <c r="C22" s="506">
        <v>1031.55</v>
      </c>
      <c r="D22" s="507">
        <v>1020.6666666666666</v>
      </c>
      <c r="E22" s="507">
        <v>998.88333333333321</v>
      </c>
      <c r="F22" s="507">
        <v>966.21666666666658</v>
      </c>
      <c r="G22" s="507">
        <v>944.43333333333317</v>
      </c>
      <c r="H22" s="507">
        <v>1053.3333333333333</v>
      </c>
      <c r="I22" s="507">
        <v>1075.1166666666668</v>
      </c>
      <c r="J22" s="507">
        <v>1107.7833333333333</v>
      </c>
      <c r="K22" s="506">
        <v>1042.45</v>
      </c>
      <c r="L22" s="506">
        <v>988</v>
      </c>
      <c r="M22" s="506">
        <v>104.70731000000001</v>
      </c>
    </row>
    <row r="23" spans="1:13">
      <c r="A23" s="254">
        <v>13</v>
      </c>
      <c r="B23" s="509" t="s">
        <v>289</v>
      </c>
      <c r="C23" s="506">
        <v>1157.6500000000001</v>
      </c>
      <c r="D23" s="507">
        <v>1179.8</v>
      </c>
      <c r="E23" s="507">
        <v>1129.5999999999999</v>
      </c>
      <c r="F23" s="507">
        <v>1101.55</v>
      </c>
      <c r="G23" s="507">
        <v>1051.3499999999999</v>
      </c>
      <c r="H23" s="507">
        <v>1207.8499999999999</v>
      </c>
      <c r="I23" s="507">
        <v>1258.0500000000002</v>
      </c>
      <c r="J23" s="507">
        <v>1286.0999999999999</v>
      </c>
      <c r="K23" s="506">
        <v>1230</v>
      </c>
      <c r="L23" s="506">
        <v>1151.75</v>
      </c>
      <c r="M23" s="506">
        <v>7.3762100000000004</v>
      </c>
    </row>
    <row r="24" spans="1:13">
      <c r="A24" s="254">
        <v>14</v>
      </c>
      <c r="B24" s="509" t="s">
        <v>41</v>
      </c>
      <c r="C24" s="506">
        <v>710.55</v>
      </c>
      <c r="D24" s="507">
        <v>708.61666666666667</v>
      </c>
      <c r="E24" s="507">
        <v>699.23333333333335</v>
      </c>
      <c r="F24" s="507">
        <v>687.91666666666663</v>
      </c>
      <c r="G24" s="507">
        <v>678.5333333333333</v>
      </c>
      <c r="H24" s="507">
        <v>719.93333333333339</v>
      </c>
      <c r="I24" s="507">
        <v>729.31666666666683</v>
      </c>
      <c r="J24" s="507">
        <v>740.63333333333344</v>
      </c>
      <c r="K24" s="506">
        <v>718</v>
      </c>
      <c r="L24" s="506">
        <v>697.3</v>
      </c>
      <c r="M24" s="506">
        <v>91.095050000000001</v>
      </c>
    </row>
    <row r="25" spans="1:13">
      <c r="A25" s="254">
        <v>15</v>
      </c>
      <c r="B25" s="509" t="s">
        <v>832</v>
      </c>
      <c r="C25" s="506">
        <v>910.9</v>
      </c>
      <c r="D25" s="507">
        <v>906.9666666666667</v>
      </c>
      <c r="E25" s="507">
        <v>888.93333333333339</v>
      </c>
      <c r="F25" s="507">
        <v>866.9666666666667</v>
      </c>
      <c r="G25" s="507">
        <v>848.93333333333339</v>
      </c>
      <c r="H25" s="507">
        <v>928.93333333333339</v>
      </c>
      <c r="I25" s="507">
        <v>946.9666666666667</v>
      </c>
      <c r="J25" s="507">
        <v>968.93333333333339</v>
      </c>
      <c r="K25" s="506">
        <v>925</v>
      </c>
      <c r="L25" s="506">
        <v>885</v>
      </c>
      <c r="M25" s="506">
        <v>14.17318</v>
      </c>
    </row>
    <row r="26" spans="1:13">
      <c r="A26" s="254">
        <v>16</v>
      </c>
      <c r="B26" s="509" t="s">
        <v>290</v>
      </c>
      <c r="C26" s="506">
        <v>877.55</v>
      </c>
      <c r="D26" s="507">
        <v>880.30000000000007</v>
      </c>
      <c r="E26" s="507">
        <v>842.60000000000014</v>
      </c>
      <c r="F26" s="507">
        <v>807.65000000000009</v>
      </c>
      <c r="G26" s="507">
        <v>769.95000000000016</v>
      </c>
      <c r="H26" s="507">
        <v>915.25000000000011</v>
      </c>
      <c r="I26" s="507">
        <v>952.95000000000016</v>
      </c>
      <c r="J26" s="507">
        <v>987.90000000000009</v>
      </c>
      <c r="K26" s="506">
        <v>918</v>
      </c>
      <c r="L26" s="506">
        <v>845.35</v>
      </c>
      <c r="M26" s="506">
        <v>15.142049999999999</v>
      </c>
    </row>
    <row r="27" spans="1:13">
      <c r="A27" s="254">
        <v>17</v>
      </c>
      <c r="B27" s="509" t="s">
        <v>223</v>
      </c>
      <c r="C27" s="506">
        <v>119.05</v>
      </c>
      <c r="D27" s="507">
        <v>120.58333333333333</v>
      </c>
      <c r="E27" s="507">
        <v>116.96666666666665</v>
      </c>
      <c r="F27" s="507">
        <v>114.88333333333333</v>
      </c>
      <c r="G27" s="507">
        <v>111.26666666666665</v>
      </c>
      <c r="H27" s="507">
        <v>122.66666666666666</v>
      </c>
      <c r="I27" s="507">
        <v>126.28333333333333</v>
      </c>
      <c r="J27" s="507">
        <v>128.36666666666667</v>
      </c>
      <c r="K27" s="506">
        <v>124.2</v>
      </c>
      <c r="L27" s="506">
        <v>118.5</v>
      </c>
      <c r="M27" s="506">
        <v>27.450790000000001</v>
      </c>
    </row>
    <row r="28" spans="1:13">
      <c r="A28" s="254">
        <v>18</v>
      </c>
      <c r="B28" s="509" t="s">
        <v>224</v>
      </c>
      <c r="C28" s="506">
        <v>203.6</v>
      </c>
      <c r="D28" s="507">
        <v>203.13333333333333</v>
      </c>
      <c r="E28" s="507">
        <v>198.61666666666665</v>
      </c>
      <c r="F28" s="507">
        <v>193.63333333333333</v>
      </c>
      <c r="G28" s="507">
        <v>189.11666666666665</v>
      </c>
      <c r="H28" s="507">
        <v>208.11666666666665</v>
      </c>
      <c r="I28" s="507">
        <v>212.6333333333333</v>
      </c>
      <c r="J28" s="507">
        <v>217.61666666666665</v>
      </c>
      <c r="K28" s="506">
        <v>207.65</v>
      </c>
      <c r="L28" s="506">
        <v>198.15</v>
      </c>
      <c r="M28" s="506">
        <v>19.1889</v>
      </c>
    </row>
    <row r="29" spans="1:13">
      <c r="A29" s="254">
        <v>19</v>
      </c>
      <c r="B29" s="509" t="s">
        <v>291</v>
      </c>
      <c r="C29" s="506">
        <v>351.95</v>
      </c>
      <c r="D29" s="507">
        <v>353.98333333333335</v>
      </c>
      <c r="E29" s="507">
        <v>345.9666666666667</v>
      </c>
      <c r="F29" s="507">
        <v>339.98333333333335</v>
      </c>
      <c r="G29" s="507">
        <v>331.9666666666667</v>
      </c>
      <c r="H29" s="507">
        <v>359.9666666666667</v>
      </c>
      <c r="I29" s="507">
        <v>367.98333333333335</v>
      </c>
      <c r="J29" s="507">
        <v>373.9666666666667</v>
      </c>
      <c r="K29" s="506">
        <v>362</v>
      </c>
      <c r="L29" s="506">
        <v>348</v>
      </c>
      <c r="M29" s="506">
        <v>1.5425800000000001</v>
      </c>
    </row>
    <row r="30" spans="1:13">
      <c r="A30" s="254">
        <v>20</v>
      </c>
      <c r="B30" s="509" t="s">
        <v>292</v>
      </c>
      <c r="C30" s="506">
        <v>289.25</v>
      </c>
      <c r="D30" s="507">
        <v>296.40000000000003</v>
      </c>
      <c r="E30" s="507">
        <v>280.10000000000008</v>
      </c>
      <c r="F30" s="507">
        <v>270.95000000000005</v>
      </c>
      <c r="G30" s="507">
        <v>254.65000000000009</v>
      </c>
      <c r="H30" s="507">
        <v>305.55000000000007</v>
      </c>
      <c r="I30" s="507">
        <v>321.85000000000002</v>
      </c>
      <c r="J30" s="507">
        <v>331.00000000000006</v>
      </c>
      <c r="K30" s="506">
        <v>312.7</v>
      </c>
      <c r="L30" s="506">
        <v>287.25</v>
      </c>
      <c r="M30" s="506">
        <v>3.3610699999999998</v>
      </c>
    </row>
    <row r="31" spans="1:13">
      <c r="A31" s="254">
        <v>21</v>
      </c>
      <c r="B31" s="509" t="s">
        <v>736</v>
      </c>
      <c r="C31" s="506">
        <v>5287.35</v>
      </c>
      <c r="D31" s="507">
        <v>5274.333333333333</v>
      </c>
      <c r="E31" s="507">
        <v>5223.6666666666661</v>
      </c>
      <c r="F31" s="507">
        <v>5159.9833333333327</v>
      </c>
      <c r="G31" s="507">
        <v>5109.3166666666657</v>
      </c>
      <c r="H31" s="507">
        <v>5338.0166666666664</v>
      </c>
      <c r="I31" s="507">
        <v>5388.6833333333325</v>
      </c>
      <c r="J31" s="507">
        <v>5452.3666666666668</v>
      </c>
      <c r="K31" s="506">
        <v>5325</v>
      </c>
      <c r="L31" s="506">
        <v>5210.6499999999996</v>
      </c>
      <c r="M31" s="506">
        <v>0.39399000000000001</v>
      </c>
    </row>
    <row r="32" spans="1:13">
      <c r="A32" s="254">
        <v>22</v>
      </c>
      <c r="B32" s="509" t="s">
        <v>225</v>
      </c>
      <c r="C32" s="506">
        <v>1862.65</v>
      </c>
      <c r="D32" s="507">
        <v>1834.05</v>
      </c>
      <c r="E32" s="507">
        <v>1783.55</v>
      </c>
      <c r="F32" s="507">
        <v>1704.45</v>
      </c>
      <c r="G32" s="507">
        <v>1653.95</v>
      </c>
      <c r="H32" s="507">
        <v>1913.1499999999999</v>
      </c>
      <c r="I32" s="507">
        <v>1963.6499999999999</v>
      </c>
      <c r="J32" s="507">
        <v>2042.7499999999998</v>
      </c>
      <c r="K32" s="506">
        <v>1884.55</v>
      </c>
      <c r="L32" s="506">
        <v>1754.95</v>
      </c>
      <c r="M32" s="506">
        <v>1.1330800000000001</v>
      </c>
    </row>
    <row r="33" spans="1:13">
      <c r="A33" s="254">
        <v>23</v>
      </c>
      <c r="B33" s="509" t="s">
        <v>293</v>
      </c>
      <c r="C33" s="506">
        <v>2282.6999999999998</v>
      </c>
      <c r="D33" s="507">
        <v>2261.2333333333331</v>
      </c>
      <c r="E33" s="507">
        <v>2217.4666666666662</v>
      </c>
      <c r="F33" s="507">
        <v>2152.2333333333331</v>
      </c>
      <c r="G33" s="507">
        <v>2108.4666666666662</v>
      </c>
      <c r="H33" s="507">
        <v>2326.4666666666662</v>
      </c>
      <c r="I33" s="507">
        <v>2370.2333333333336</v>
      </c>
      <c r="J33" s="507">
        <v>2435.4666666666662</v>
      </c>
      <c r="K33" s="506">
        <v>2305</v>
      </c>
      <c r="L33" s="506">
        <v>2196</v>
      </c>
      <c r="M33" s="506">
        <v>0.36784</v>
      </c>
    </row>
    <row r="34" spans="1:13">
      <c r="A34" s="254">
        <v>24</v>
      </c>
      <c r="B34" s="509" t="s">
        <v>737</v>
      </c>
      <c r="C34" s="506">
        <v>101.55</v>
      </c>
      <c r="D34" s="507">
        <v>102.5</v>
      </c>
      <c r="E34" s="507">
        <v>100.3</v>
      </c>
      <c r="F34" s="507">
        <v>99.05</v>
      </c>
      <c r="G34" s="507">
        <v>96.85</v>
      </c>
      <c r="H34" s="507">
        <v>103.75</v>
      </c>
      <c r="I34" s="507">
        <v>105.94999999999999</v>
      </c>
      <c r="J34" s="507">
        <v>107.2</v>
      </c>
      <c r="K34" s="506">
        <v>104.7</v>
      </c>
      <c r="L34" s="506">
        <v>101.25</v>
      </c>
      <c r="M34" s="506">
        <v>4.9458000000000002</v>
      </c>
    </row>
    <row r="35" spans="1:13">
      <c r="A35" s="254">
        <v>25</v>
      </c>
      <c r="B35" s="509" t="s">
        <v>294</v>
      </c>
      <c r="C35" s="506">
        <v>955.5</v>
      </c>
      <c r="D35" s="507">
        <v>954.1</v>
      </c>
      <c r="E35" s="507">
        <v>941.2</v>
      </c>
      <c r="F35" s="507">
        <v>926.9</v>
      </c>
      <c r="G35" s="507">
        <v>914</v>
      </c>
      <c r="H35" s="507">
        <v>968.40000000000009</v>
      </c>
      <c r="I35" s="507">
        <v>981.3</v>
      </c>
      <c r="J35" s="507">
        <v>995.60000000000014</v>
      </c>
      <c r="K35" s="506">
        <v>967</v>
      </c>
      <c r="L35" s="506">
        <v>939.8</v>
      </c>
      <c r="M35" s="506">
        <v>4.0835400000000002</v>
      </c>
    </row>
    <row r="36" spans="1:13">
      <c r="A36" s="254">
        <v>26</v>
      </c>
      <c r="B36" s="509" t="s">
        <v>226</v>
      </c>
      <c r="C36" s="506">
        <v>2739.65</v>
      </c>
      <c r="D36" s="507">
        <v>2716.8333333333335</v>
      </c>
      <c r="E36" s="507">
        <v>2677.8666666666668</v>
      </c>
      <c r="F36" s="507">
        <v>2616.0833333333335</v>
      </c>
      <c r="G36" s="507">
        <v>2577.1166666666668</v>
      </c>
      <c r="H36" s="507">
        <v>2778.6166666666668</v>
      </c>
      <c r="I36" s="507">
        <v>2817.583333333333</v>
      </c>
      <c r="J36" s="507">
        <v>2879.3666666666668</v>
      </c>
      <c r="K36" s="506">
        <v>2755.8</v>
      </c>
      <c r="L36" s="506">
        <v>2655.05</v>
      </c>
      <c r="M36" s="506">
        <v>1.74143</v>
      </c>
    </row>
    <row r="37" spans="1:13">
      <c r="A37" s="254">
        <v>27</v>
      </c>
      <c r="B37" s="509" t="s">
        <v>738</v>
      </c>
      <c r="C37" s="506">
        <v>5653.95</v>
      </c>
      <c r="D37" s="507">
        <v>5614.333333333333</v>
      </c>
      <c r="E37" s="507">
        <v>5489.6666666666661</v>
      </c>
      <c r="F37" s="507">
        <v>5325.3833333333332</v>
      </c>
      <c r="G37" s="507">
        <v>5200.7166666666662</v>
      </c>
      <c r="H37" s="507">
        <v>5778.6166666666659</v>
      </c>
      <c r="I37" s="507">
        <v>5903.2833333333319</v>
      </c>
      <c r="J37" s="507">
        <v>6067.5666666666657</v>
      </c>
      <c r="K37" s="506">
        <v>5739</v>
      </c>
      <c r="L37" s="506">
        <v>5450.05</v>
      </c>
      <c r="M37" s="506">
        <v>0.78034999999999999</v>
      </c>
    </row>
    <row r="38" spans="1:13">
      <c r="A38" s="254">
        <v>28</v>
      </c>
      <c r="B38" s="509" t="s">
        <v>800</v>
      </c>
      <c r="C38" s="506">
        <v>20.3</v>
      </c>
      <c r="D38" s="507">
        <v>20.366666666666667</v>
      </c>
      <c r="E38" s="507">
        <v>20.033333333333335</v>
      </c>
      <c r="F38" s="507">
        <v>19.766666666666669</v>
      </c>
      <c r="G38" s="507">
        <v>19.433333333333337</v>
      </c>
      <c r="H38" s="507">
        <v>20.633333333333333</v>
      </c>
      <c r="I38" s="507">
        <v>20.966666666666661</v>
      </c>
      <c r="J38" s="507">
        <v>21.233333333333331</v>
      </c>
      <c r="K38" s="506">
        <v>20.7</v>
      </c>
      <c r="L38" s="506">
        <v>20.100000000000001</v>
      </c>
      <c r="M38" s="506">
        <v>63.724139999999998</v>
      </c>
    </row>
    <row r="39" spans="1:13">
      <c r="A39" s="254">
        <v>29</v>
      </c>
      <c r="B39" s="509" t="s">
        <v>44</v>
      </c>
      <c r="C39" s="506">
        <v>855.35</v>
      </c>
      <c r="D39" s="507">
        <v>851.83333333333337</v>
      </c>
      <c r="E39" s="507">
        <v>845.66666666666674</v>
      </c>
      <c r="F39" s="507">
        <v>835.98333333333335</v>
      </c>
      <c r="G39" s="507">
        <v>829.81666666666672</v>
      </c>
      <c r="H39" s="507">
        <v>861.51666666666677</v>
      </c>
      <c r="I39" s="507">
        <v>867.68333333333351</v>
      </c>
      <c r="J39" s="507">
        <v>877.36666666666679</v>
      </c>
      <c r="K39" s="506">
        <v>858</v>
      </c>
      <c r="L39" s="506">
        <v>842.15</v>
      </c>
      <c r="M39" s="506">
        <v>4.5146499999999996</v>
      </c>
    </row>
    <row r="40" spans="1:13">
      <c r="A40" s="254">
        <v>30</v>
      </c>
      <c r="B40" s="509" t="s">
        <v>296</v>
      </c>
      <c r="C40" s="506">
        <v>3249.15</v>
      </c>
      <c r="D40" s="507">
        <v>3216.3833333333332</v>
      </c>
      <c r="E40" s="507">
        <v>3137.7666666666664</v>
      </c>
      <c r="F40" s="507">
        <v>3026.3833333333332</v>
      </c>
      <c r="G40" s="507">
        <v>2947.7666666666664</v>
      </c>
      <c r="H40" s="507">
        <v>3327.7666666666664</v>
      </c>
      <c r="I40" s="507">
        <v>3406.3833333333332</v>
      </c>
      <c r="J40" s="507">
        <v>3517.7666666666664</v>
      </c>
      <c r="K40" s="506">
        <v>3295</v>
      </c>
      <c r="L40" s="506">
        <v>3105</v>
      </c>
      <c r="M40" s="506">
        <v>0.73497999999999997</v>
      </c>
    </row>
    <row r="41" spans="1:13">
      <c r="A41" s="254">
        <v>31</v>
      </c>
      <c r="B41" s="509" t="s">
        <v>45</v>
      </c>
      <c r="C41" s="506">
        <v>299.85000000000002</v>
      </c>
      <c r="D41" s="507">
        <v>299.56666666666666</v>
      </c>
      <c r="E41" s="507">
        <v>295.63333333333333</v>
      </c>
      <c r="F41" s="507">
        <v>291.41666666666669</v>
      </c>
      <c r="G41" s="507">
        <v>287.48333333333335</v>
      </c>
      <c r="H41" s="507">
        <v>303.7833333333333</v>
      </c>
      <c r="I41" s="507">
        <v>307.71666666666658</v>
      </c>
      <c r="J41" s="507">
        <v>311.93333333333328</v>
      </c>
      <c r="K41" s="506">
        <v>303.5</v>
      </c>
      <c r="L41" s="506">
        <v>295.35000000000002</v>
      </c>
      <c r="M41" s="506">
        <v>60.890540000000001</v>
      </c>
    </row>
    <row r="42" spans="1:13">
      <c r="A42" s="254">
        <v>32</v>
      </c>
      <c r="B42" s="509" t="s">
        <v>46</v>
      </c>
      <c r="C42" s="506">
        <v>2925.6</v>
      </c>
      <c r="D42" s="507">
        <v>2923.8333333333335</v>
      </c>
      <c r="E42" s="507">
        <v>2876.7666666666669</v>
      </c>
      <c r="F42" s="507">
        <v>2827.9333333333334</v>
      </c>
      <c r="G42" s="507">
        <v>2780.8666666666668</v>
      </c>
      <c r="H42" s="507">
        <v>2972.666666666667</v>
      </c>
      <c r="I42" s="507">
        <v>3019.7333333333336</v>
      </c>
      <c r="J42" s="507">
        <v>3068.5666666666671</v>
      </c>
      <c r="K42" s="506">
        <v>2970.9</v>
      </c>
      <c r="L42" s="506">
        <v>2875</v>
      </c>
      <c r="M42" s="506">
        <v>14.20415</v>
      </c>
    </row>
    <row r="43" spans="1:13">
      <c r="A43" s="254">
        <v>33</v>
      </c>
      <c r="B43" s="509" t="s">
        <v>47</v>
      </c>
      <c r="C43" s="506">
        <v>222.95</v>
      </c>
      <c r="D43" s="507">
        <v>223.48333333333335</v>
      </c>
      <c r="E43" s="507">
        <v>219.16666666666669</v>
      </c>
      <c r="F43" s="507">
        <v>215.38333333333333</v>
      </c>
      <c r="G43" s="507">
        <v>211.06666666666666</v>
      </c>
      <c r="H43" s="507">
        <v>227.26666666666671</v>
      </c>
      <c r="I43" s="507">
        <v>231.58333333333337</v>
      </c>
      <c r="J43" s="507">
        <v>235.36666666666673</v>
      </c>
      <c r="K43" s="506">
        <v>227.8</v>
      </c>
      <c r="L43" s="506">
        <v>219.7</v>
      </c>
      <c r="M43" s="506">
        <v>44.193669999999997</v>
      </c>
    </row>
    <row r="44" spans="1:13">
      <c r="A44" s="254">
        <v>34</v>
      </c>
      <c r="B44" s="509" t="s">
        <v>48</v>
      </c>
      <c r="C44" s="506">
        <v>113.65</v>
      </c>
      <c r="D44" s="507">
        <v>113.7</v>
      </c>
      <c r="E44" s="507">
        <v>111.65</v>
      </c>
      <c r="F44" s="507">
        <v>109.65</v>
      </c>
      <c r="G44" s="507">
        <v>107.60000000000001</v>
      </c>
      <c r="H44" s="507">
        <v>115.7</v>
      </c>
      <c r="I44" s="507">
        <v>117.74999999999999</v>
      </c>
      <c r="J44" s="507">
        <v>119.75</v>
      </c>
      <c r="K44" s="506">
        <v>115.75</v>
      </c>
      <c r="L44" s="506">
        <v>111.7</v>
      </c>
      <c r="M44" s="506">
        <v>169.85617999999999</v>
      </c>
    </row>
    <row r="45" spans="1:13">
      <c r="A45" s="254">
        <v>35</v>
      </c>
      <c r="B45" s="509" t="s">
        <v>297</v>
      </c>
      <c r="C45" s="506">
        <v>101</v>
      </c>
      <c r="D45" s="507">
        <v>99.766666666666666</v>
      </c>
      <c r="E45" s="507">
        <v>96.733333333333334</v>
      </c>
      <c r="F45" s="507">
        <v>92.466666666666669</v>
      </c>
      <c r="G45" s="507">
        <v>89.433333333333337</v>
      </c>
      <c r="H45" s="507">
        <v>104.03333333333333</v>
      </c>
      <c r="I45" s="507">
        <v>107.06666666666666</v>
      </c>
      <c r="J45" s="507">
        <v>111.33333333333333</v>
      </c>
      <c r="K45" s="506">
        <v>102.8</v>
      </c>
      <c r="L45" s="506">
        <v>95.5</v>
      </c>
      <c r="M45" s="506">
        <v>16.17052</v>
      </c>
    </row>
    <row r="46" spans="1:13">
      <c r="A46" s="254">
        <v>36</v>
      </c>
      <c r="B46" s="509" t="s">
        <v>50</v>
      </c>
      <c r="C46" s="506">
        <v>2578.0500000000002</v>
      </c>
      <c r="D46" s="507">
        <v>2561</v>
      </c>
      <c r="E46" s="507">
        <v>2538.5500000000002</v>
      </c>
      <c r="F46" s="507">
        <v>2499.0500000000002</v>
      </c>
      <c r="G46" s="507">
        <v>2476.6000000000004</v>
      </c>
      <c r="H46" s="507">
        <v>2600.5</v>
      </c>
      <c r="I46" s="507">
        <v>2622.95</v>
      </c>
      <c r="J46" s="507">
        <v>2662.45</v>
      </c>
      <c r="K46" s="506">
        <v>2583.4499999999998</v>
      </c>
      <c r="L46" s="506">
        <v>2521.5</v>
      </c>
      <c r="M46" s="506">
        <v>23.334099999999999</v>
      </c>
    </row>
    <row r="47" spans="1:13">
      <c r="A47" s="254">
        <v>37</v>
      </c>
      <c r="B47" s="509" t="s">
        <v>298</v>
      </c>
      <c r="C47" s="506">
        <v>136.80000000000001</v>
      </c>
      <c r="D47" s="507">
        <v>136.41666666666666</v>
      </c>
      <c r="E47" s="507">
        <v>134.33333333333331</v>
      </c>
      <c r="F47" s="507">
        <v>131.86666666666665</v>
      </c>
      <c r="G47" s="507">
        <v>129.7833333333333</v>
      </c>
      <c r="H47" s="507">
        <v>138.88333333333333</v>
      </c>
      <c r="I47" s="507">
        <v>140.96666666666664</v>
      </c>
      <c r="J47" s="507">
        <v>143.43333333333334</v>
      </c>
      <c r="K47" s="506">
        <v>138.5</v>
      </c>
      <c r="L47" s="506">
        <v>133.94999999999999</v>
      </c>
      <c r="M47" s="506">
        <v>1.2047399999999999</v>
      </c>
    </row>
    <row r="48" spans="1:13">
      <c r="A48" s="254">
        <v>38</v>
      </c>
      <c r="B48" s="509" t="s">
        <v>299</v>
      </c>
      <c r="C48" s="506">
        <v>3040.7</v>
      </c>
      <c r="D48" s="507">
        <v>3064.85</v>
      </c>
      <c r="E48" s="507">
        <v>3009.85</v>
      </c>
      <c r="F48" s="507">
        <v>2979</v>
      </c>
      <c r="G48" s="507">
        <v>2924</v>
      </c>
      <c r="H48" s="507">
        <v>3095.7</v>
      </c>
      <c r="I48" s="507">
        <v>3150.7</v>
      </c>
      <c r="J48" s="507">
        <v>3181.5499999999997</v>
      </c>
      <c r="K48" s="506">
        <v>3119.85</v>
      </c>
      <c r="L48" s="506">
        <v>3034</v>
      </c>
      <c r="M48" s="506">
        <v>0.35629</v>
      </c>
    </row>
    <row r="49" spans="1:13">
      <c r="A49" s="254">
        <v>39</v>
      </c>
      <c r="B49" s="509" t="s">
        <v>300</v>
      </c>
      <c r="C49" s="506">
        <v>1591.65</v>
      </c>
      <c r="D49" s="507">
        <v>1597.5</v>
      </c>
      <c r="E49" s="507">
        <v>1540</v>
      </c>
      <c r="F49" s="507">
        <v>1488.35</v>
      </c>
      <c r="G49" s="507">
        <v>1430.85</v>
      </c>
      <c r="H49" s="507">
        <v>1649.15</v>
      </c>
      <c r="I49" s="507">
        <v>1706.65</v>
      </c>
      <c r="J49" s="507">
        <v>1758.3000000000002</v>
      </c>
      <c r="K49" s="506">
        <v>1655</v>
      </c>
      <c r="L49" s="506">
        <v>1545.85</v>
      </c>
      <c r="M49" s="506">
        <v>6.9047099999999997</v>
      </c>
    </row>
    <row r="50" spans="1:13">
      <c r="A50" s="254">
        <v>40</v>
      </c>
      <c r="B50" s="509" t="s">
        <v>301</v>
      </c>
      <c r="C50" s="506">
        <v>7053.1</v>
      </c>
      <c r="D50" s="507">
        <v>7044.3499999999995</v>
      </c>
      <c r="E50" s="507">
        <v>6995.4499999999989</v>
      </c>
      <c r="F50" s="507">
        <v>6937.7999999999993</v>
      </c>
      <c r="G50" s="507">
        <v>6888.8999999999987</v>
      </c>
      <c r="H50" s="507">
        <v>7101.9999999999991</v>
      </c>
      <c r="I50" s="507">
        <v>7150.8999999999987</v>
      </c>
      <c r="J50" s="507">
        <v>7208.5499999999993</v>
      </c>
      <c r="K50" s="506">
        <v>7093.25</v>
      </c>
      <c r="L50" s="506">
        <v>6986.7</v>
      </c>
      <c r="M50" s="506">
        <v>0.17008000000000001</v>
      </c>
    </row>
    <row r="51" spans="1:13">
      <c r="A51" s="254">
        <v>41</v>
      </c>
      <c r="B51" s="509" t="s">
        <v>52</v>
      </c>
      <c r="C51" s="506">
        <v>870.4</v>
      </c>
      <c r="D51" s="507">
        <v>865.25</v>
      </c>
      <c r="E51" s="507">
        <v>857.45</v>
      </c>
      <c r="F51" s="507">
        <v>844.5</v>
      </c>
      <c r="G51" s="507">
        <v>836.7</v>
      </c>
      <c r="H51" s="507">
        <v>878.2</v>
      </c>
      <c r="I51" s="507">
        <v>886</v>
      </c>
      <c r="J51" s="507">
        <v>898.95</v>
      </c>
      <c r="K51" s="506">
        <v>873.05</v>
      </c>
      <c r="L51" s="506">
        <v>852.3</v>
      </c>
      <c r="M51" s="506">
        <v>16.466090000000001</v>
      </c>
    </row>
    <row r="52" spans="1:13">
      <c r="A52" s="254">
        <v>42</v>
      </c>
      <c r="B52" s="509" t="s">
        <v>302</v>
      </c>
      <c r="C52" s="506">
        <v>418.8</v>
      </c>
      <c r="D52" s="507">
        <v>423.43333333333334</v>
      </c>
      <c r="E52" s="507">
        <v>410.86666666666667</v>
      </c>
      <c r="F52" s="507">
        <v>402.93333333333334</v>
      </c>
      <c r="G52" s="507">
        <v>390.36666666666667</v>
      </c>
      <c r="H52" s="507">
        <v>431.36666666666667</v>
      </c>
      <c r="I52" s="507">
        <v>443.93333333333339</v>
      </c>
      <c r="J52" s="507">
        <v>451.86666666666667</v>
      </c>
      <c r="K52" s="506">
        <v>436</v>
      </c>
      <c r="L52" s="506">
        <v>415.5</v>
      </c>
      <c r="M52" s="506">
        <v>4.4563499999999996</v>
      </c>
    </row>
    <row r="53" spans="1:13">
      <c r="A53" s="254">
        <v>43</v>
      </c>
      <c r="B53" s="509" t="s">
        <v>227</v>
      </c>
      <c r="C53" s="506">
        <v>2837.55</v>
      </c>
      <c r="D53" s="507">
        <v>2854.1833333333329</v>
      </c>
      <c r="E53" s="507">
        <v>2790.3666666666659</v>
      </c>
      <c r="F53" s="507">
        <v>2743.1833333333329</v>
      </c>
      <c r="G53" s="507">
        <v>2679.3666666666659</v>
      </c>
      <c r="H53" s="507">
        <v>2901.3666666666659</v>
      </c>
      <c r="I53" s="507">
        <v>2965.1833333333325</v>
      </c>
      <c r="J53" s="507">
        <v>3012.3666666666659</v>
      </c>
      <c r="K53" s="506">
        <v>2918</v>
      </c>
      <c r="L53" s="506">
        <v>2807</v>
      </c>
      <c r="M53" s="506">
        <v>6.9663300000000001</v>
      </c>
    </row>
    <row r="54" spans="1:13">
      <c r="A54" s="254">
        <v>44</v>
      </c>
      <c r="B54" s="509" t="s">
        <v>54</v>
      </c>
      <c r="C54" s="506">
        <v>695.35</v>
      </c>
      <c r="D54" s="507">
        <v>699.88333333333333</v>
      </c>
      <c r="E54" s="507">
        <v>686.4666666666667</v>
      </c>
      <c r="F54" s="507">
        <v>677.58333333333337</v>
      </c>
      <c r="G54" s="507">
        <v>664.16666666666674</v>
      </c>
      <c r="H54" s="507">
        <v>708.76666666666665</v>
      </c>
      <c r="I54" s="507">
        <v>722.18333333333339</v>
      </c>
      <c r="J54" s="507">
        <v>731.06666666666661</v>
      </c>
      <c r="K54" s="506">
        <v>713.3</v>
      </c>
      <c r="L54" s="506">
        <v>691</v>
      </c>
      <c r="M54" s="506">
        <v>259.65742</v>
      </c>
    </row>
    <row r="55" spans="1:13">
      <c r="A55" s="254">
        <v>45</v>
      </c>
      <c r="B55" s="509" t="s">
        <v>303</v>
      </c>
      <c r="C55" s="506">
        <v>2030.3</v>
      </c>
      <c r="D55" s="507">
        <v>2017.4333333333334</v>
      </c>
      <c r="E55" s="507">
        <v>1994.8166666666668</v>
      </c>
      <c r="F55" s="507">
        <v>1959.3333333333335</v>
      </c>
      <c r="G55" s="507">
        <v>1936.7166666666669</v>
      </c>
      <c r="H55" s="507">
        <v>2052.916666666667</v>
      </c>
      <c r="I55" s="507">
        <v>2075.5333333333338</v>
      </c>
      <c r="J55" s="507">
        <v>2111.0166666666664</v>
      </c>
      <c r="K55" s="506">
        <v>2040.05</v>
      </c>
      <c r="L55" s="506">
        <v>1981.95</v>
      </c>
      <c r="M55" s="506">
        <v>0.27134999999999998</v>
      </c>
    </row>
    <row r="56" spans="1:13">
      <c r="A56" s="254">
        <v>46</v>
      </c>
      <c r="B56" s="509" t="s">
        <v>304</v>
      </c>
      <c r="C56" s="506">
        <v>1277.75</v>
      </c>
      <c r="D56" s="507">
        <v>1283.3999999999999</v>
      </c>
      <c r="E56" s="507">
        <v>1259.7999999999997</v>
      </c>
      <c r="F56" s="507">
        <v>1241.8499999999999</v>
      </c>
      <c r="G56" s="507">
        <v>1218.2499999999998</v>
      </c>
      <c r="H56" s="507">
        <v>1301.3499999999997</v>
      </c>
      <c r="I56" s="507">
        <v>1324.9499999999996</v>
      </c>
      <c r="J56" s="507">
        <v>1342.8999999999996</v>
      </c>
      <c r="K56" s="506">
        <v>1307</v>
      </c>
      <c r="L56" s="506">
        <v>1265.45</v>
      </c>
      <c r="M56" s="506">
        <v>3.4408099999999999</v>
      </c>
    </row>
    <row r="57" spans="1:13">
      <c r="A57" s="254">
        <v>47</v>
      </c>
      <c r="B57" s="509" t="s">
        <v>305</v>
      </c>
      <c r="C57" s="506">
        <v>566.15</v>
      </c>
      <c r="D57" s="507">
        <v>564.75</v>
      </c>
      <c r="E57" s="507">
        <v>553.75</v>
      </c>
      <c r="F57" s="507">
        <v>541.35</v>
      </c>
      <c r="G57" s="507">
        <v>530.35</v>
      </c>
      <c r="H57" s="507">
        <v>577.15</v>
      </c>
      <c r="I57" s="507">
        <v>588.15</v>
      </c>
      <c r="J57" s="507">
        <v>600.54999999999995</v>
      </c>
      <c r="K57" s="506">
        <v>575.75</v>
      </c>
      <c r="L57" s="506">
        <v>552.35</v>
      </c>
      <c r="M57" s="506">
        <v>4.0529500000000001</v>
      </c>
    </row>
    <row r="58" spans="1:13">
      <c r="A58" s="254">
        <v>48</v>
      </c>
      <c r="B58" s="509" t="s">
        <v>55</v>
      </c>
      <c r="C58" s="506">
        <v>3666.7</v>
      </c>
      <c r="D58" s="507">
        <v>3640.9333333333329</v>
      </c>
      <c r="E58" s="507">
        <v>3607.1166666666659</v>
      </c>
      <c r="F58" s="507">
        <v>3547.5333333333328</v>
      </c>
      <c r="G58" s="507">
        <v>3513.7166666666658</v>
      </c>
      <c r="H58" s="507">
        <v>3700.516666666666</v>
      </c>
      <c r="I58" s="507">
        <v>3734.3333333333326</v>
      </c>
      <c r="J58" s="507">
        <v>3793.9166666666661</v>
      </c>
      <c r="K58" s="506">
        <v>3674.75</v>
      </c>
      <c r="L58" s="506">
        <v>3581.35</v>
      </c>
      <c r="M58" s="506">
        <v>7.4923000000000002</v>
      </c>
    </row>
    <row r="59" spans="1:13">
      <c r="A59" s="254">
        <v>49</v>
      </c>
      <c r="B59" s="509" t="s">
        <v>306</v>
      </c>
      <c r="C59" s="506">
        <v>261.60000000000002</v>
      </c>
      <c r="D59" s="507">
        <v>262.38333333333338</v>
      </c>
      <c r="E59" s="507">
        <v>257.91666666666674</v>
      </c>
      <c r="F59" s="507">
        <v>254.23333333333335</v>
      </c>
      <c r="G59" s="507">
        <v>249.76666666666671</v>
      </c>
      <c r="H59" s="507">
        <v>266.06666666666678</v>
      </c>
      <c r="I59" s="507">
        <v>270.53333333333336</v>
      </c>
      <c r="J59" s="507">
        <v>274.21666666666681</v>
      </c>
      <c r="K59" s="506">
        <v>266.85000000000002</v>
      </c>
      <c r="L59" s="506">
        <v>258.7</v>
      </c>
      <c r="M59" s="506">
        <v>4.9413600000000004</v>
      </c>
    </row>
    <row r="60" spans="1:13" ht="12" customHeight="1">
      <c r="A60" s="254">
        <v>50</v>
      </c>
      <c r="B60" s="509" t="s">
        <v>307</v>
      </c>
      <c r="C60" s="506">
        <v>987.9</v>
      </c>
      <c r="D60" s="507">
        <v>981.98333333333323</v>
      </c>
      <c r="E60" s="507">
        <v>966.96666666666647</v>
      </c>
      <c r="F60" s="507">
        <v>946.03333333333319</v>
      </c>
      <c r="G60" s="507">
        <v>931.01666666666642</v>
      </c>
      <c r="H60" s="507">
        <v>1002.9166666666665</v>
      </c>
      <c r="I60" s="507">
        <v>1017.9333333333332</v>
      </c>
      <c r="J60" s="507">
        <v>1038.8666666666666</v>
      </c>
      <c r="K60" s="506">
        <v>997</v>
      </c>
      <c r="L60" s="506">
        <v>961.05</v>
      </c>
      <c r="M60" s="506">
        <v>1.36886</v>
      </c>
    </row>
    <row r="61" spans="1:13">
      <c r="A61" s="254">
        <v>51</v>
      </c>
      <c r="B61" s="509" t="s">
        <v>58</v>
      </c>
      <c r="C61" s="506">
        <v>5193.55</v>
      </c>
      <c r="D61" s="507">
        <v>5201.1833333333334</v>
      </c>
      <c r="E61" s="507">
        <v>5142.3666666666668</v>
      </c>
      <c r="F61" s="507">
        <v>5091.1833333333334</v>
      </c>
      <c r="G61" s="507">
        <v>5032.3666666666668</v>
      </c>
      <c r="H61" s="507">
        <v>5252.3666666666668</v>
      </c>
      <c r="I61" s="507">
        <v>5311.1833333333343</v>
      </c>
      <c r="J61" s="507">
        <v>5362.3666666666668</v>
      </c>
      <c r="K61" s="506">
        <v>5260</v>
      </c>
      <c r="L61" s="506">
        <v>5150</v>
      </c>
      <c r="M61" s="506">
        <v>18.45391</v>
      </c>
    </row>
    <row r="62" spans="1:13">
      <c r="A62" s="254">
        <v>52</v>
      </c>
      <c r="B62" s="509" t="s">
        <v>57</v>
      </c>
      <c r="C62" s="506">
        <v>9502.35</v>
      </c>
      <c r="D62" s="507">
        <v>9529.1333333333332</v>
      </c>
      <c r="E62" s="507">
        <v>9413.2666666666664</v>
      </c>
      <c r="F62" s="507">
        <v>9324.1833333333325</v>
      </c>
      <c r="G62" s="507">
        <v>9208.3166666666657</v>
      </c>
      <c r="H62" s="507">
        <v>9618.2166666666672</v>
      </c>
      <c r="I62" s="507">
        <v>9734.0833333333321</v>
      </c>
      <c r="J62" s="507">
        <v>9823.1666666666679</v>
      </c>
      <c r="K62" s="506">
        <v>9645</v>
      </c>
      <c r="L62" s="506">
        <v>9440.0499999999993</v>
      </c>
      <c r="M62" s="506">
        <v>3.5651600000000001</v>
      </c>
    </row>
    <row r="63" spans="1:13">
      <c r="A63" s="254">
        <v>53</v>
      </c>
      <c r="B63" s="509" t="s">
        <v>228</v>
      </c>
      <c r="C63" s="506">
        <v>3197.2</v>
      </c>
      <c r="D63" s="507">
        <v>3235.15</v>
      </c>
      <c r="E63" s="507">
        <v>3103.05</v>
      </c>
      <c r="F63" s="507">
        <v>3008.9</v>
      </c>
      <c r="G63" s="507">
        <v>2876.8</v>
      </c>
      <c r="H63" s="507">
        <v>3329.3</v>
      </c>
      <c r="I63" s="507">
        <v>3461.3999999999996</v>
      </c>
      <c r="J63" s="507">
        <v>3555.55</v>
      </c>
      <c r="K63" s="506">
        <v>3367.25</v>
      </c>
      <c r="L63" s="506">
        <v>3141</v>
      </c>
      <c r="M63" s="506">
        <v>1.45669</v>
      </c>
    </row>
    <row r="64" spans="1:13">
      <c r="A64" s="254">
        <v>54</v>
      </c>
      <c r="B64" s="509" t="s">
        <v>59</v>
      </c>
      <c r="C64" s="506">
        <v>1658.1</v>
      </c>
      <c r="D64" s="507">
        <v>1657.4666666666665</v>
      </c>
      <c r="E64" s="507">
        <v>1644.9333333333329</v>
      </c>
      <c r="F64" s="507">
        <v>1631.7666666666664</v>
      </c>
      <c r="G64" s="507">
        <v>1619.2333333333329</v>
      </c>
      <c r="H64" s="507">
        <v>1670.633333333333</v>
      </c>
      <c r="I64" s="507">
        <v>1683.1666666666663</v>
      </c>
      <c r="J64" s="507">
        <v>1696.333333333333</v>
      </c>
      <c r="K64" s="506">
        <v>1670</v>
      </c>
      <c r="L64" s="506">
        <v>1644.3</v>
      </c>
      <c r="M64" s="506">
        <v>2.8703799999999999</v>
      </c>
    </row>
    <row r="65" spans="1:13">
      <c r="A65" s="254">
        <v>55</v>
      </c>
      <c r="B65" s="509" t="s">
        <v>308</v>
      </c>
      <c r="C65" s="506">
        <v>126.2</v>
      </c>
      <c r="D65" s="507">
        <v>127.23333333333333</v>
      </c>
      <c r="E65" s="507">
        <v>124.46666666666667</v>
      </c>
      <c r="F65" s="507">
        <v>122.73333333333333</v>
      </c>
      <c r="G65" s="507">
        <v>119.96666666666667</v>
      </c>
      <c r="H65" s="507">
        <v>128.96666666666667</v>
      </c>
      <c r="I65" s="507">
        <v>131.73333333333335</v>
      </c>
      <c r="J65" s="507">
        <v>133.46666666666667</v>
      </c>
      <c r="K65" s="506">
        <v>130</v>
      </c>
      <c r="L65" s="506">
        <v>125.5</v>
      </c>
      <c r="M65" s="506">
        <v>3.6937099999999998</v>
      </c>
    </row>
    <row r="66" spans="1:13">
      <c r="A66" s="254">
        <v>56</v>
      </c>
      <c r="B66" s="509" t="s">
        <v>309</v>
      </c>
      <c r="C66" s="506">
        <v>206.15</v>
      </c>
      <c r="D66" s="507">
        <v>208.16666666666666</v>
      </c>
      <c r="E66" s="507">
        <v>201.98333333333332</v>
      </c>
      <c r="F66" s="507">
        <v>197.81666666666666</v>
      </c>
      <c r="G66" s="507">
        <v>191.63333333333333</v>
      </c>
      <c r="H66" s="507">
        <v>212.33333333333331</v>
      </c>
      <c r="I66" s="507">
        <v>218.51666666666665</v>
      </c>
      <c r="J66" s="507">
        <v>222.68333333333331</v>
      </c>
      <c r="K66" s="506">
        <v>214.35</v>
      </c>
      <c r="L66" s="506">
        <v>204</v>
      </c>
      <c r="M66" s="506">
        <v>18.230740000000001</v>
      </c>
    </row>
    <row r="67" spans="1:13">
      <c r="A67" s="254">
        <v>57</v>
      </c>
      <c r="B67" s="509" t="s">
        <v>229</v>
      </c>
      <c r="C67" s="506">
        <v>336.45</v>
      </c>
      <c r="D67" s="507">
        <v>341.3</v>
      </c>
      <c r="E67" s="507">
        <v>330.3</v>
      </c>
      <c r="F67" s="507">
        <v>324.14999999999998</v>
      </c>
      <c r="G67" s="507">
        <v>313.14999999999998</v>
      </c>
      <c r="H67" s="507">
        <v>347.45000000000005</v>
      </c>
      <c r="I67" s="507">
        <v>358.45000000000005</v>
      </c>
      <c r="J67" s="507">
        <v>364.60000000000008</v>
      </c>
      <c r="K67" s="506">
        <v>352.3</v>
      </c>
      <c r="L67" s="506">
        <v>335.15</v>
      </c>
      <c r="M67" s="506">
        <v>82.378219999999999</v>
      </c>
    </row>
    <row r="68" spans="1:13">
      <c r="A68" s="254">
        <v>58</v>
      </c>
      <c r="B68" s="509" t="s">
        <v>60</v>
      </c>
      <c r="C68" s="506">
        <v>72.25</v>
      </c>
      <c r="D68" s="507">
        <v>72.433333333333323</v>
      </c>
      <c r="E68" s="507">
        <v>70.666666666666643</v>
      </c>
      <c r="F68" s="507">
        <v>69.083333333333314</v>
      </c>
      <c r="G68" s="507">
        <v>67.316666666666634</v>
      </c>
      <c r="H68" s="507">
        <v>74.016666666666652</v>
      </c>
      <c r="I68" s="507">
        <v>75.783333333333331</v>
      </c>
      <c r="J68" s="507">
        <v>77.36666666666666</v>
      </c>
      <c r="K68" s="506">
        <v>74.2</v>
      </c>
      <c r="L68" s="506">
        <v>70.849999999999994</v>
      </c>
      <c r="M68" s="506">
        <v>837.91985999999997</v>
      </c>
    </row>
    <row r="69" spans="1:13">
      <c r="A69" s="254">
        <v>59</v>
      </c>
      <c r="B69" s="509" t="s">
        <v>61</v>
      </c>
      <c r="C69" s="506">
        <v>69.75</v>
      </c>
      <c r="D69" s="507">
        <v>69.716666666666669</v>
      </c>
      <c r="E69" s="507">
        <v>69.13333333333334</v>
      </c>
      <c r="F69" s="507">
        <v>68.516666666666666</v>
      </c>
      <c r="G69" s="507">
        <v>67.933333333333337</v>
      </c>
      <c r="H69" s="507">
        <v>70.333333333333343</v>
      </c>
      <c r="I69" s="507">
        <v>70.916666666666657</v>
      </c>
      <c r="J69" s="507">
        <v>71.533333333333346</v>
      </c>
      <c r="K69" s="506">
        <v>70.3</v>
      </c>
      <c r="L69" s="506">
        <v>69.099999999999994</v>
      </c>
      <c r="M69" s="506">
        <v>31.78425</v>
      </c>
    </row>
    <row r="70" spans="1:13">
      <c r="A70" s="254">
        <v>60</v>
      </c>
      <c r="B70" s="509" t="s">
        <v>310</v>
      </c>
      <c r="C70" s="506">
        <v>20.75</v>
      </c>
      <c r="D70" s="507">
        <v>20.7</v>
      </c>
      <c r="E70" s="507">
        <v>20.2</v>
      </c>
      <c r="F70" s="507">
        <v>19.649999999999999</v>
      </c>
      <c r="G70" s="507">
        <v>19.149999999999999</v>
      </c>
      <c r="H70" s="507">
        <v>21.25</v>
      </c>
      <c r="I70" s="507">
        <v>21.75</v>
      </c>
      <c r="J70" s="507">
        <v>22.3</v>
      </c>
      <c r="K70" s="506">
        <v>21.2</v>
      </c>
      <c r="L70" s="506">
        <v>20.149999999999999</v>
      </c>
      <c r="M70" s="506">
        <v>45.030299999999997</v>
      </c>
    </row>
    <row r="71" spans="1:13">
      <c r="A71" s="254">
        <v>61</v>
      </c>
      <c r="B71" s="509" t="s">
        <v>62</v>
      </c>
      <c r="C71" s="506">
        <v>1404.25</v>
      </c>
      <c r="D71" s="507">
        <v>1410.9166666666667</v>
      </c>
      <c r="E71" s="507">
        <v>1389.8333333333335</v>
      </c>
      <c r="F71" s="507">
        <v>1375.4166666666667</v>
      </c>
      <c r="G71" s="507">
        <v>1354.3333333333335</v>
      </c>
      <c r="H71" s="507">
        <v>1425.3333333333335</v>
      </c>
      <c r="I71" s="507">
        <v>1446.416666666667</v>
      </c>
      <c r="J71" s="507">
        <v>1460.8333333333335</v>
      </c>
      <c r="K71" s="506">
        <v>1432</v>
      </c>
      <c r="L71" s="506">
        <v>1396.5</v>
      </c>
      <c r="M71" s="506">
        <v>4.7831900000000003</v>
      </c>
    </row>
    <row r="72" spans="1:13">
      <c r="A72" s="254">
        <v>62</v>
      </c>
      <c r="B72" s="509" t="s">
        <v>311</v>
      </c>
      <c r="C72" s="506">
        <v>5191.8500000000004</v>
      </c>
      <c r="D72" s="507">
        <v>5127.2833333333338</v>
      </c>
      <c r="E72" s="507">
        <v>5029.5666666666675</v>
      </c>
      <c r="F72" s="507">
        <v>4867.2833333333338</v>
      </c>
      <c r="G72" s="507">
        <v>4769.5666666666675</v>
      </c>
      <c r="H72" s="507">
        <v>5289.5666666666675</v>
      </c>
      <c r="I72" s="507">
        <v>5387.2833333333328</v>
      </c>
      <c r="J72" s="507">
        <v>5549.5666666666675</v>
      </c>
      <c r="K72" s="506">
        <v>5225</v>
      </c>
      <c r="L72" s="506">
        <v>4965</v>
      </c>
      <c r="M72" s="506">
        <v>0.31083</v>
      </c>
    </row>
    <row r="73" spans="1:13">
      <c r="A73" s="254">
        <v>63</v>
      </c>
      <c r="B73" s="509" t="s">
        <v>65</v>
      </c>
      <c r="C73" s="506">
        <v>759.8</v>
      </c>
      <c r="D73" s="507">
        <v>762.93333333333339</v>
      </c>
      <c r="E73" s="507">
        <v>753.86666666666679</v>
      </c>
      <c r="F73" s="507">
        <v>747.93333333333339</v>
      </c>
      <c r="G73" s="507">
        <v>738.86666666666679</v>
      </c>
      <c r="H73" s="507">
        <v>768.86666666666679</v>
      </c>
      <c r="I73" s="507">
        <v>777.93333333333339</v>
      </c>
      <c r="J73" s="507">
        <v>783.86666666666679</v>
      </c>
      <c r="K73" s="506">
        <v>772</v>
      </c>
      <c r="L73" s="506">
        <v>757</v>
      </c>
      <c r="M73" s="506">
        <v>16.256170000000001</v>
      </c>
    </row>
    <row r="74" spans="1:13">
      <c r="A74" s="254">
        <v>64</v>
      </c>
      <c r="B74" s="509" t="s">
        <v>312</v>
      </c>
      <c r="C74" s="506">
        <v>336.45</v>
      </c>
      <c r="D74" s="507">
        <v>338.66666666666669</v>
      </c>
      <c r="E74" s="507">
        <v>332.33333333333337</v>
      </c>
      <c r="F74" s="507">
        <v>328.2166666666667</v>
      </c>
      <c r="G74" s="507">
        <v>321.88333333333338</v>
      </c>
      <c r="H74" s="507">
        <v>342.78333333333336</v>
      </c>
      <c r="I74" s="507">
        <v>349.11666666666673</v>
      </c>
      <c r="J74" s="507">
        <v>353.23333333333335</v>
      </c>
      <c r="K74" s="506">
        <v>345</v>
      </c>
      <c r="L74" s="506">
        <v>334.55</v>
      </c>
      <c r="M74" s="506">
        <v>1.9789000000000001</v>
      </c>
    </row>
    <row r="75" spans="1:13">
      <c r="A75" s="254">
        <v>65</v>
      </c>
      <c r="B75" s="509" t="s">
        <v>64</v>
      </c>
      <c r="C75" s="506">
        <v>125.8</v>
      </c>
      <c r="D75" s="507">
        <v>125.21666666666665</v>
      </c>
      <c r="E75" s="507">
        <v>123.48333333333331</v>
      </c>
      <c r="F75" s="507">
        <v>121.16666666666666</v>
      </c>
      <c r="G75" s="507">
        <v>119.43333333333331</v>
      </c>
      <c r="H75" s="507">
        <v>127.5333333333333</v>
      </c>
      <c r="I75" s="507">
        <v>129.26666666666665</v>
      </c>
      <c r="J75" s="507">
        <v>131.58333333333331</v>
      </c>
      <c r="K75" s="506">
        <v>126.95</v>
      </c>
      <c r="L75" s="506">
        <v>122.9</v>
      </c>
      <c r="M75" s="506">
        <v>142.3272</v>
      </c>
    </row>
    <row r="76" spans="1:13" s="13" customFormat="1">
      <c r="A76" s="254">
        <v>66</v>
      </c>
      <c r="B76" s="509" t="s">
        <v>66</v>
      </c>
      <c r="C76" s="506">
        <v>590.65</v>
      </c>
      <c r="D76" s="507">
        <v>593.15</v>
      </c>
      <c r="E76" s="507">
        <v>585.84999999999991</v>
      </c>
      <c r="F76" s="507">
        <v>581.04999999999995</v>
      </c>
      <c r="G76" s="507">
        <v>573.74999999999989</v>
      </c>
      <c r="H76" s="507">
        <v>597.94999999999993</v>
      </c>
      <c r="I76" s="507">
        <v>605.24999999999989</v>
      </c>
      <c r="J76" s="507">
        <v>610.04999999999995</v>
      </c>
      <c r="K76" s="506">
        <v>600.45000000000005</v>
      </c>
      <c r="L76" s="506">
        <v>588.35</v>
      </c>
      <c r="M76" s="506">
        <v>9.3352500000000003</v>
      </c>
    </row>
    <row r="77" spans="1:13" s="13" customFormat="1">
      <c r="A77" s="254">
        <v>67</v>
      </c>
      <c r="B77" s="509" t="s">
        <v>69</v>
      </c>
      <c r="C77" s="506">
        <v>48.95</v>
      </c>
      <c r="D77" s="507">
        <v>48.95000000000001</v>
      </c>
      <c r="E77" s="507">
        <v>48.300000000000018</v>
      </c>
      <c r="F77" s="507">
        <v>47.650000000000006</v>
      </c>
      <c r="G77" s="507">
        <v>47.000000000000014</v>
      </c>
      <c r="H77" s="507">
        <v>49.600000000000023</v>
      </c>
      <c r="I77" s="507">
        <v>50.250000000000014</v>
      </c>
      <c r="J77" s="507">
        <v>50.900000000000027</v>
      </c>
      <c r="K77" s="506">
        <v>49.6</v>
      </c>
      <c r="L77" s="506">
        <v>48.3</v>
      </c>
      <c r="M77" s="506">
        <v>417.00664</v>
      </c>
    </row>
    <row r="78" spans="1:13" s="13" customFormat="1">
      <c r="A78" s="254">
        <v>68</v>
      </c>
      <c r="B78" s="509" t="s">
        <v>73</v>
      </c>
      <c r="C78" s="506">
        <v>430.8</v>
      </c>
      <c r="D78" s="507">
        <v>428.73333333333335</v>
      </c>
      <c r="E78" s="507">
        <v>423.56666666666672</v>
      </c>
      <c r="F78" s="507">
        <v>416.33333333333337</v>
      </c>
      <c r="G78" s="507">
        <v>411.16666666666674</v>
      </c>
      <c r="H78" s="507">
        <v>435.9666666666667</v>
      </c>
      <c r="I78" s="507">
        <v>441.13333333333333</v>
      </c>
      <c r="J78" s="507">
        <v>448.36666666666667</v>
      </c>
      <c r="K78" s="506">
        <v>433.9</v>
      </c>
      <c r="L78" s="506">
        <v>421.5</v>
      </c>
      <c r="M78" s="506">
        <v>85.769040000000004</v>
      </c>
    </row>
    <row r="79" spans="1:13" s="13" customFormat="1">
      <c r="A79" s="254">
        <v>69</v>
      </c>
      <c r="B79" s="509" t="s">
        <v>739</v>
      </c>
      <c r="C79" s="506">
        <v>9330.75</v>
      </c>
      <c r="D79" s="507">
        <v>9339.5166666666664</v>
      </c>
      <c r="E79" s="507">
        <v>9264.5333333333328</v>
      </c>
      <c r="F79" s="507">
        <v>9198.3166666666657</v>
      </c>
      <c r="G79" s="507">
        <v>9123.3333333333321</v>
      </c>
      <c r="H79" s="507">
        <v>9405.7333333333336</v>
      </c>
      <c r="I79" s="507">
        <v>9480.7166666666672</v>
      </c>
      <c r="J79" s="507">
        <v>9546.9333333333343</v>
      </c>
      <c r="K79" s="506">
        <v>9414.5</v>
      </c>
      <c r="L79" s="506">
        <v>9273.2999999999993</v>
      </c>
      <c r="M79" s="506">
        <v>1.3089999999999999E-2</v>
      </c>
    </row>
    <row r="80" spans="1:13" s="13" customFormat="1">
      <c r="A80" s="254">
        <v>70</v>
      </c>
      <c r="B80" s="509" t="s">
        <v>68</v>
      </c>
      <c r="C80" s="506">
        <v>521.5</v>
      </c>
      <c r="D80" s="507">
        <v>521.88333333333333</v>
      </c>
      <c r="E80" s="507">
        <v>515.86666666666667</v>
      </c>
      <c r="F80" s="507">
        <v>510.23333333333335</v>
      </c>
      <c r="G80" s="507">
        <v>504.2166666666667</v>
      </c>
      <c r="H80" s="507">
        <v>527.51666666666665</v>
      </c>
      <c r="I80" s="507">
        <v>533.5333333333333</v>
      </c>
      <c r="J80" s="507">
        <v>539.16666666666663</v>
      </c>
      <c r="K80" s="506">
        <v>527.9</v>
      </c>
      <c r="L80" s="506">
        <v>516.25</v>
      </c>
      <c r="M80" s="506">
        <v>104.94794</v>
      </c>
    </row>
    <row r="81" spans="1:13" s="13" customFormat="1">
      <c r="A81" s="254">
        <v>71</v>
      </c>
      <c r="B81" s="509" t="s">
        <v>70</v>
      </c>
      <c r="C81" s="506">
        <v>408.45</v>
      </c>
      <c r="D81" s="507">
        <v>405.66666666666669</v>
      </c>
      <c r="E81" s="507">
        <v>401.83333333333337</v>
      </c>
      <c r="F81" s="507">
        <v>395.2166666666667</v>
      </c>
      <c r="G81" s="507">
        <v>391.38333333333338</v>
      </c>
      <c r="H81" s="507">
        <v>412.28333333333336</v>
      </c>
      <c r="I81" s="507">
        <v>416.11666666666673</v>
      </c>
      <c r="J81" s="507">
        <v>422.73333333333335</v>
      </c>
      <c r="K81" s="506">
        <v>409.5</v>
      </c>
      <c r="L81" s="506">
        <v>399.05</v>
      </c>
      <c r="M81" s="506">
        <v>41.931489999999997</v>
      </c>
    </row>
    <row r="82" spans="1:13" s="13" customFormat="1">
      <c r="A82" s="254">
        <v>72</v>
      </c>
      <c r="B82" s="509" t="s">
        <v>313</v>
      </c>
      <c r="C82" s="506">
        <v>899.4</v>
      </c>
      <c r="D82" s="507">
        <v>903.85</v>
      </c>
      <c r="E82" s="507">
        <v>884.55000000000007</v>
      </c>
      <c r="F82" s="507">
        <v>869.7</v>
      </c>
      <c r="G82" s="507">
        <v>850.40000000000009</v>
      </c>
      <c r="H82" s="507">
        <v>918.7</v>
      </c>
      <c r="I82" s="507">
        <v>938</v>
      </c>
      <c r="J82" s="507">
        <v>952.85</v>
      </c>
      <c r="K82" s="506">
        <v>923.15</v>
      </c>
      <c r="L82" s="506">
        <v>889</v>
      </c>
      <c r="M82" s="506">
        <v>1.89177</v>
      </c>
    </row>
    <row r="83" spans="1:13" s="13" customFormat="1">
      <c r="A83" s="254">
        <v>73</v>
      </c>
      <c r="B83" s="509" t="s">
        <v>314</v>
      </c>
      <c r="C83" s="506">
        <v>252.75</v>
      </c>
      <c r="D83" s="507">
        <v>252.33333333333334</v>
      </c>
      <c r="E83" s="507">
        <v>249.76666666666668</v>
      </c>
      <c r="F83" s="507">
        <v>246.78333333333333</v>
      </c>
      <c r="G83" s="507">
        <v>244.21666666666667</v>
      </c>
      <c r="H83" s="507">
        <v>255.31666666666669</v>
      </c>
      <c r="I83" s="507">
        <v>257.88333333333333</v>
      </c>
      <c r="J83" s="507">
        <v>260.86666666666667</v>
      </c>
      <c r="K83" s="506">
        <v>254.9</v>
      </c>
      <c r="L83" s="506">
        <v>249.35</v>
      </c>
      <c r="M83" s="506">
        <v>13.067130000000001</v>
      </c>
    </row>
    <row r="84" spans="1:13" s="13" customFormat="1">
      <c r="A84" s="254">
        <v>74</v>
      </c>
      <c r="B84" s="509" t="s">
        <v>315</v>
      </c>
      <c r="C84" s="506">
        <v>100.4</v>
      </c>
      <c r="D84" s="507">
        <v>101.36666666666667</v>
      </c>
      <c r="E84" s="507">
        <v>98.933333333333351</v>
      </c>
      <c r="F84" s="507">
        <v>97.466666666666683</v>
      </c>
      <c r="G84" s="507">
        <v>95.03333333333336</v>
      </c>
      <c r="H84" s="507">
        <v>102.83333333333334</v>
      </c>
      <c r="I84" s="507">
        <v>105.26666666666668</v>
      </c>
      <c r="J84" s="507">
        <v>106.73333333333333</v>
      </c>
      <c r="K84" s="506">
        <v>103.8</v>
      </c>
      <c r="L84" s="506">
        <v>99.9</v>
      </c>
      <c r="M84" s="506">
        <v>2.9674</v>
      </c>
    </row>
    <row r="85" spans="1:13" s="13" customFormat="1">
      <c r="A85" s="254">
        <v>75</v>
      </c>
      <c r="B85" s="509" t="s">
        <v>316</v>
      </c>
      <c r="C85" s="506">
        <v>5589.95</v>
      </c>
      <c r="D85" s="507">
        <v>5523.2833333333328</v>
      </c>
      <c r="E85" s="507">
        <v>5306.5666666666657</v>
      </c>
      <c r="F85" s="507">
        <v>5023.1833333333325</v>
      </c>
      <c r="G85" s="507">
        <v>4806.4666666666653</v>
      </c>
      <c r="H85" s="507">
        <v>5806.6666666666661</v>
      </c>
      <c r="I85" s="507">
        <v>6023.3833333333332</v>
      </c>
      <c r="J85" s="507">
        <v>6306.7666666666664</v>
      </c>
      <c r="K85" s="506">
        <v>5740</v>
      </c>
      <c r="L85" s="506">
        <v>5239.8999999999996</v>
      </c>
      <c r="M85" s="506">
        <v>0.82882</v>
      </c>
    </row>
    <row r="86" spans="1:13" s="13" customFormat="1">
      <c r="A86" s="254">
        <v>76</v>
      </c>
      <c r="B86" s="509" t="s">
        <v>317</v>
      </c>
      <c r="C86" s="506">
        <v>909.9</v>
      </c>
      <c r="D86" s="507">
        <v>911.30000000000007</v>
      </c>
      <c r="E86" s="507">
        <v>897.60000000000014</v>
      </c>
      <c r="F86" s="507">
        <v>885.30000000000007</v>
      </c>
      <c r="G86" s="507">
        <v>871.60000000000014</v>
      </c>
      <c r="H86" s="507">
        <v>923.60000000000014</v>
      </c>
      <c r="I86" s="507">
        <v>937.30000000000018</v>
      </c>
      <c r="J86" s="507">
        <v>949.60000000000014</v>
      </c>
      <c r="K86" s="506">
        <v>925</v>
      </c>
      <c r="L86" s="506">
        <v>899</v>
      </c>
      <c r="M86" s="506">
        <v>1.4362999999999999</v>
      </c>
    </row>
    <row r="87" spans="1:13" s="13" customFormat="1">
      <c r="A87" s="254">
        <v>77</v>
      </c>
      <c r="B87" s="509" t="s">
        <v>230</v>
      </c>
      <c r="C87" s="506">
        <v>1121.7</v>
      </c>
      <c r="D87" s="507">
        <v>1121.2333333333333</v>
      </c>
      <c r="E87" s="507">
        <v>1114.4666666666667</v>
      </c>
      <c r="F87" s="507">
        <v>1107.2333333333333</v>
      </c>
      <c r="G87" s="507">
        <v>1100.4666666666667</v>
      </c>
      <c r="H87" s="507">
        <v>1128.4666666666667</v>
      </c>
      <c r="I87" s="507">
        <v>1135.2333333333336</v>
      </c>
      <c r="J87" s="507">
        <v>1142.4666666666667</v>
      </c>
      <c r="K87" s="506">
        <v>1128</v>
      </c>
      <c r="L87" s="506">
        <v>1114</v>
      </c>
      <c r="M87" s="506">
        <v>0.35399000000000003</v>
      </c>
    </row>
    <row r="88" spans="1:13" s="13" customFormat="1">
      <c r="A88" s="254">
        <v>78</v>
      </c>
      <c r="B88" s="509" t="s">
        <v>318</v>
      </c>
      <c r="C88" s="506">
        <v>71.3</v>
      </c>
      <c r="D88" s="507">
        <v>71.716666666666654</v>
      </c>
      <c r="E88" s="507">
        <v>70.633333333333312</v>
      </c>
      <c r="F88" s="507">
        <v>69.966666666666654</v>
      </c>
      <c r="G88" s="507">
        <v>68.883333333333312</v>
      </c>
      <c r="H88" s="507">
        <v>72.383333333333312</v>
      </c>
      <c r="I88" s="507">
        <v>73.466666666666654</v>
      </c>
      <c r="J88" s="507">
        <v>74.133333333333312</v>
      </c>
      <c r="K88" s="506">
        <v>72.8</v>
      </c>
      <c r="L88" s="506">
        <v>71.05</v>
      </c>
      <c r="M88" s="506">
        <v>14.439450000000001</v>
      </c>
    </row>
    <row r="89" spans="1:13" s="13" customFormat="1">
      <c r="A89" s="254">
        <v>79</v>
      </c>
      <c r="B89" s="509" t="s">
        <v>71</v>
      </c>
      <c r="C89" s="506">
        <v>14256.6</v>
      </c>
      <c r="D89" s="507">
        <v>14131.466666666667</v>
      </c>
      <c r="E89" s="507">
        <v>13891.083333333334</v>
      </c>
      <c r="F89" s="507">
        <v>13525.566666666668</v>
      </c>
      <c r="G89" s="507">
        <v>13285.183333333334</v>
      </c>
      <c r="H89" s="507">
        <v>14496.983333333334</v>
      </c>
      <c r="I89" s="507">
        <v>14737.366666666665</v>
      </c>
      <c r="J89" s="507">
        <v>15102.883333333333</v>
      </c>
      <c r="K89" s="506">
        <v>14371.85</v>
      </c>
      <c r="L89" s="506">
        <v>13765.95</v>
      </c>
      <c r="M89" s="506">
        <v>0.55183000000000004</v>
      </c>
    </row>
    <row r="90" spans="1:13" s="13" customFormat="1">
      <c r="A90" s="254">
        <v>80</v>
      </c>
      <c r="B90" s="509" t="s">
        <v>319</v>
      </c>
      <c r="C90" s="506">
        <v>282.45</v>
      </c>
      <c r="D90" s="507">
        <v>279.28333333333336</v>
      </c>
      <c r="E90" s="507">
        <v>255.26666666666671</v>
      </c>
      <c r="F90" s="507">
        <v>228.08333333333334</v>
      </c>
      <c r="G90" s="507">
        <v>204.06666666666669</v>
      </c>
      <c r="H90" s="507">
        <v>306.4666666666667</v>
      </c>
      <c r="I90" s="507">
        <v>330.48333333333335</v>
      </c>
      <c r="J90" s="507">
        <v>357.66666666666674</v>
      </c>
      <c r="K90" s="506">
        <v>303.3</v>
      </c>
      <c r="L90" s="506">
        <v>252.1</v>
      </c>
      <c r="M90" s="506">
        <v>3.1821600000000001</v>
      </c>
    </row>
    <row r="91" spans="1:13" s="13" customFormat="1">
      <c r="A91" s="254">
        <v>81</v>
      </c>
      <c r="B91" s="509" t="s">
        <v>74</v>
      </c>
      <c r="C91" s="506">
        <v>3616</v>
      </c>
      <c r="D91" s="507">
        <v>3583.6833333333329</v>
      </c>
      <c r="E91" s="507">
        <v>3542.3666666666659</v>
      </c>
      <c r="F91" s="507">
        <v>3468.7333333333331</v>
      </c>
      <c r="G91" s="507">
        <v>3427.4166666666661</v>
      </c>
      <c r="H91" s="507">
        <v>3657.3166666666657</v>
      </c>
      <c r="I91" s="507">
        <v>3698.6333333333323</v>
      </c>
      <c r="J91" s="507">
        <v>3772.2666666666655</v>
      </c>
      <c r="K91" s="506">
        <v>3625</v>
      </c>
      <c r="L91" s="506">
        <v>3510.05</v>
      </c>
      <c r="M91" s="506">
        <v>5.6745000000000001</v>
      </c>
    </row>
    <row r="92" spans="1:13" s="13" customFormat="1">
      <c r="A92" s="254">
        <v>82</v>
      </c>
      <c r="B92" s="509" t="s">
        <v>320</v>
      </c>
      <c r="C92" s="506">
        <v>415.65</v>
      </c>
      <c r="D92" s="507">
        <v>419.06666666666666</v>
      </c>
      <c r="E92" s="507">
        <v>411.08333333333331</v>
      </c>
      <c r="F92" s="507">
        <v>406.51666666666665</v>
      </c>
      <c r="G92" s="507">
        <v>398.5333333333333</v>
      </c>
      <c r="H92" s="507">
        <v>423.63333333333333</v>
      </c>
      <c r="I92" s="507">
        <v>431.61666666666667</v>
      </c>
      <c r="J92" s="507">
        <v>436.18333333333334</v>
      </c>
      <c r="K92" s="506">
        <v>427.05</v>
      </c>
      <c r="L92" s="506">
        <v>414.5</v>
      </c>
      <c r="M92" s="506">
        <v>1.26796</v>
      </c>
    </row>
    <row r="93" spans="1:13" s="13" customFormat="1">
      <c r="A93" s="254">
        <v>83</v>
      </c>
      <c r="B93" s="509" t="s">
        <v>321</v>
      </c>
      <c r="C93" s="506">
        <v>238.7</v>
      </c>
      <c r="D93" s="507">
        <v>239.13333333333335</v>
      </c>
      <c r="E93" s="507">
        <v>233.3666666666667</v>
      </c>
      <c r="F93" s="507">
        <v>228.03333333333336</v>
      </c>
      <c r="G93" s="507">
        <v>222.26666666666671</v>
      </c>
      <c r="H93" s="507">
        <v>244.4666666666667</v>
      </c>
      <c r="I93" s="507">
        <v>250.23333333333335</v>
      </c>
      <c r="J93" s="507">
        <v>255.56666666666669</v>
      </c>
      <c r="K93" s="506">
        <v>244.9</v>
      </c>
      <c r="L93" s="506">
        <v>233.8</v>
      </c>
      <c r="M93" s="506">
        <v>1.6464799999999999</v>
      </c>
    </row>
    <row r="94" spans="1:13" s="13" customFormat="1">
      <c r="A94" s="254">
        <v>84</v>
      </c>
      <c r="B94" s="509" t="s">
        <v>80</v>
      </c>
      <c r="C94" s="506">
        <v>595.79999999999995</v>
      </c>
      <c r="D94" s="507">
        <v>599.94999999999993</v>
      </c>
      <c r="E94" s="507">
        <v>586.94999999999982</v>
      </c>
      <c r="F94" s="507">
        <v>578.09999999999991</v>
      </c>
      <c r="G94" s="507">
        <v>565.0999999999998</v>
      </c>
      <c r="H94" s="507">
        <v>608.79999999999984</v>
      </c>
      <c r="I94" s="507">
        <v>621.80000000000007</v>
      </c>
      <c r="J94" s="507">
        <v>630.64999999999986</v>
      </c>
      <c r="K94" s="506">
        <v>612.95000000000005</v>
      </c>
      <c r="L94" s="506">
        <v>591.1</v>
      </c>
      <c r="M94" s="506">
        <v>2.9956299999999998</v>
      </c>
    </row>
    <row r="95" spans="1:13" s="13" customFormat="1">
      <c r="A95" s="254">
        <v>85</v>
      </c>
      <c r="B95" s="509" t="s">
        <v>322</v>
      </c>
      <c r="C95" s="506">
        <v>1888.7</v>
      </c>
      <c r="D95" s="507">
        <v>1885.9833333333333</v>
      </c>
      <c r="E95" s="507">
        <v>1873.9166666666667</v>
      </c>
      <c r="F95" s="507">
        <v>1859.1333333333334</v>
      </c>
      <c r="G95" s="507">
        <v>1847.0666666666668</v>
      </c>
      <c r="H95" s="507">
        <v>1900.7666666666667</v>
      </c>
      <c r="I95" s="507">
        <v>1912.8333333333333</v>
      </c>
      <c r="J95" s="507">
        <v>1927.6166666666666</v>
      </c>
      <c r="K95" s="506">
        <v>1898.05</v>
      </c>
      <c r="L95" s="506">
        <v>1871.2</v>
      </c>
      <c r="M95" s="506">
        <v>0.19070999999999999</v>
      </c>
    </row>
    <row r="96" spans="1:13" s="13" customFormat="1">
      <c r="A96" s="254">
        <v>86</v>
      </c>
      <c r="B96" s="509" t="s">
        <v>783</v>
      </c>
      <c r="C96" s="506">
        <v>237.5</v>
      </c>
      <c r="D96" s="507">
        <v>237.88333333333335</v>
      </c>
      <c r="E96" s="507">
        <v>233.16666666666671</v>
      </c>
      <c r="F96" s="507">
        <v>228.83333333333337</v>
      </c>
      <c r="G96" s="507">
        <v>224.11666666666673</v>
      </c>
      <c r="H96" s="507">
        <v>242.2166666666667</v>
      </c>
      <c r="I96" s="507">
        <v>246.93333333333334</v>
      </c>
      <c r="J96" s="507">
        <v>251.26666666666668</v>
      </c>
      <c r="K96" s="506">
        <v>242.6</v>
      </c>
      <c r="L96" s="506">
        <v>233.55</v>
      </c>
      <c r="M96" s="506">
        <v>2.27779</v>
      </c>
    </row>
    <row r="97" spans="1:13" s="13" customFormat="1">
      <c r="A97" s="254">
        <v>87</v>
      </c>
      <c r="B97" s="509" t="s">
        <v>75</v>
      </c>
      <c r="C97" s="506">
        <v>434.55</v>
      </c>
      <c r="D97" s="507">
        <v>431.0333333333333</v>
      </c>
      <c r="E97" s="507">
        <v>425.76666666666659</v>
      </c>
      <c r="F97" s="507">
        <v>416.98333333333329</v>
      </c>
      <c r="G97" s="507">
        <v>411.71666666666658</v>
      </c>
      <c r="H97" s="507">
        <v>439.81666666666661</v>
      </c>
      <c r="I97" s="507">
        <v>445.08333333333326</v>
      </c>
      <c r="J97" s="507">
        <v>453.86666666666662</v>
      </c>
      <c r="K97" s="506">
        <v>436.3</v>
      </c>
      <c r="L97" s="506">
        <v>422.25</v>
      </c>
      <c r="M97" s="506">
        <v>19.973890000000001</v>
      </c>
    </row>
    <row r="98" spans="1:13" s="13" customFormat="1">
      <c r="A98" s="254">
        <v>88</v>
      </c>
      <c r="B98" s="509" t="s">
        <v>323</v>
      </c>
      <c r="C98" s="506">
        <v>600.4</v>
      </c>
      <c r="D98" s="507">
        <v>594.9</v>
      </c>
      <c r="E98" s="507">
        <v>585.5</v>
      </c>
      <c r="F98" s="507">
        <v>570.6</v>
      </c>
      <c r="G98" s="507">
        <v>561.20000000000005</v>
      </c>
      <c r="H98" s="507">
        <v>609.79999999999995</v>
      </c>
      <c r="I98" s="507">
        <v>619.19999999999982</v>
      </c>
      <c r="J98" s="507">
        <v>634.09999999999991</v>
      </c>
      <c r="K98" s="506">
        <v>604.29999999999995</v>
      </c>
      <c r="L98" s="506">
        <v>580</v>
      </c>
      <c r="M98" s="506">
        <v>4.2422899999999997</v>
      </c>
    </row>
    <row r="99" spans="1:13" s="13" customFormat="1">
      <c r="A99" s="254">
        <v>89</v>
      </c>
      <c r="B99" s="509" t="s">
        <v>76</v>
      </c>
      <c r="C99" s="506">
        <v>147.05000000000001</v>
      </c>
      <c r="D99" s="507">
        <v>147.11666666666667</v>
      </c>
      <c r="E99" s="507">
        <v>144.73333333333335</v>
      </c>
      <c r="F99" s="507">
        <v>142.41666666666669</v>
      </c>
      <c r="G99" s="507">
        <v>140.03333333333336</v>
      </c>
      <c r="H99" s="507">
        <v>149.43333333333334</v>
      </c>
      <c r="I99" s="507">
        <v>151.81666666666666</v>
      </c>
      <c r="J99" s="507">
        <v>154.13333333333333</v>
      </c>
      <c r="K99" s="506">
        <v>149.5</v>
      </c>
      <c r="L99" s="506">
        <v>144.80000000000001</v>
      </c>
      <c r="M99" s="506">
        <v>130.91155000000001</v>
      </c>
    </row>
    <row r="100" spans="1:13" s="13" customFormat="1">
      <c r="A100" s="254">
        <v>90</v>
      </c>
      <c r="B100" s="509" t="s">
        <v>324</v>
      </c>
      <c r="C100" s="506">
        <v>411.1</v>
      </c>
      <c r="D100" s="507">
        <v>414.0333333333333</v>
      </c>
      <c r="E100" s="507">
        <v>407.06666666666661</v>
      </c>
      <c r="F100" s="507">
        <v>403.0333333333333</v>
      </c>
      <c r="G100" s="507">
        <v>396.06666666666661</v>
      </c>
      <c r="H100" s="507">
        <v>418.06666666666661</v>
      </c>
      <c r="I100" s="507">
        <v>425.0333333333333</v>
      </c>
      <c r="J100" s="507">
        <v>429.06666666666661</v>
      </c>
      <c r="K100" s="506">
        <v>421</v>
      </c>
      <c r="L100" s="506">
        <v>410</v>
      </c>
      <c r="M100" s="506">
        <v>1.2093100000000001</v>
      </c>
    </row>
    <row r="101" spans="1:13">
      <c r="A101" s="254">
        <v>91</v>
      </c>
      <c r="B101" s="509" t="s">
        <v>325</v>
      </c>
      <c r="C101" s="506">
        <v>381.7</v>
      </c>
      <c r="D101" s="507">
        <v>373.7833333333333</v>
      </c>
      <c r="E101" s="507">
        <v>360.06666666666661</v>
      </c>
      <c r="F101" s="507">
        <v>338.43333333333328</v>
      </c>
      <c r="G101" s="507">
        <v>324.71666666666658</v>
      </c>
      <c r="H101" s="507">
        <v>395.41666666666663</v>
      </c>
      <c r="I101" s="507">
        <v>409.13333333333333</v>
      </c>
      <c r="J101" s="507">
        <v>430.76666666666665</v>
      </c>
      <c r="K101" s="506">
        <v>387.5</v>
      </c>
      <c r="L101" s="506">
        <v>352.15</v>
      </c>
      <c r="M101" s="506">
        <v>1.7012100000000001</v>
      </c>
    </row>
    <row r="102" spans="1:13">
      <c r="A102" s="254">
        <v>92</v>
      </c>
      <c r="B102" s="509" t="s">
        <v>326</v>
      </c>
      <c r="C102" s="506">
        <v>489.55</v>
      </c>
      <c r="D102" s="507">
        <v>486.18333333333334</v>
      </c>
      <c r="E102" s="507">
        <v>478.36666666666667</v>
      </c>
      <c r="F102" s="507">
        <v>467.18333333333334</v>
      </c>
      <c r="G102" s="507">
        <v>459.36666666666667</v>
      </c>
      <c r="H102" s="507">
        <v>497.36666666666667</v>
      </c>
      <c r="I102" s="507">
        <v>505.18333333333339</v>
      </c>
      <c r="J102" s="507">
        <v>516.36666666666667</v>
      </c>
      <c r="K102" s="506">
        <v>494</v>
      </c>
      <c r="L102" s="506">
        <v>475</v>
      </c>
      <c r="M102" s="506">
        <v>2.1385299999999998</v>
      </c>
    </row>
    <row r="103" spans="1:13">
      <c r="A103" s="254">
        <v>93</v>
      </c>
      <c r="B103" s="509" t="s">
        <v>77</v>
      </c>
      <c r="C103" s="506">
        <v>124.8</v>
      </c>
      <c r="D103" s="507">
        <v>124.36666666666666</v>
      </c>
      <c r="E103" s="507">
        <v>123.38333333333333</v>
      </c>
      <c r="F103" s="507">
        <v>121.96666666666667</v>
      </c>
      <c r="G103" s="507">
        <v>120.98333333333333</v>
      </c>
      <c r="H103" s="507">
        <v>125.78333333333332</v>
      </c>
      <c r="I103" s="507">
        <v>126.76666666666664</v>
      </c>
      <c r="J103" s="507">
        <v>128.18333333333331</v>
      </c>
      <c r="K103" s="506">
        <v>125.35</v>
      </c>
      <c r="L103" s="506">
        <v>122.95</v>
      </c>
      <c r="M103" s="506">
        <v>6.6105499999999999</v>
      </c>
    </row>
    <row r="104" spans="1:13">
      <c r="A104" s="254">
        <v>94</v>
      </c>
      <c r="B104" s="509" t="s">
        <v>327</v>
      </c>
      <c r="C104" s="506">
        <v>1548.3</v>
      </c>
      <c r="D104" s="507">
        <v>1540.5</v>
      </c>
      <c r="E104" s="507">
        <v>1506</v>
      </c>
      <c r="F104" s="507">
        <v>1463.7</v>
      </c>
      <c r="G104" s="507">
        <v>1429.2</v>
      </c>
      <c r="H104" s="507">
        <v>1582.8</v>
      </c>
      <c r="I104" s="507">
        <v>1617.3</v>
      </c>
      <c r="J104" s="507">
        <v>1659.6</v>
      </c>
      <c r="K104" s="506">
        <v>1575</v>
      </c>
      <c r="L104" s="506">
        <v>1498.2</v>
      </c>
      <c r="M104" s="506">
        <v>1.0581700000000001</v>
      </c>
    </row>
    <row r="105" spans="1:13">
      <c r="A105" s="254">
        <v>95</v>
      </c>
      <c r="B105" s="509" t="s">
        <v>328</v>
      </c>
      <c r="C105" s="506">
        <v>16.25</v>
      </c>
      <c r="D105" s="507">
        <v>16.266666666666666</v>
      </c>
      <c r="E105" s="507">
        <v>15.983333333333331</v>
      </c>
      <c r="F105" s="507">
        <v>15.716666666666665</v>
      </c>
      <c r="G105" s="507">
        <v>15.43333333333333</v>
      </c>
      <c r="H105" s="507">
        <v>16.533333333333331</v>
      </c>
      <c r="I105" s="507">
        <v>16.816666666666663</v>
      </c>
      <c r="J105" s="507">
        <v>17.083333333333332</v>
      </c>
      <c r="K105" s="506">
        <v>16.55</v>
      </c>
      <c r="L105" s="506">
        <v>16</v>
      </c>
      <c r="M105" s="506">
        <v>51.628149999999998</v>
      </c>
    </row>
    <row r="106" spans="1:13">
      <c r="A106" s="254">
        <v>96</v>
      </c>
      <c r="B106" s="509" t="s">
        <v>329</v>
      </c>
      <c r="C106" s="506">
        <v>653.4</v>
      </c>
      <c r="D106" s="507">
        <v>653.4666666666667</v>
      </c>
      <c r="E106" s="507">
        <v>644.93333333333339</v>
      </c>
      <c r="F106" s="507">
        <v>636.4666666666667</v>
      </c>
      <c r="G106" s="507">
        <v>627.93333333333339</v>
      </c>
      <c r="H106" s="507">
        <v>661.93333333333339</v>
      </c>
      <c r="I106" s="507">
        <v>670.4666666666667</v>
      </c>
      <c r="J106" s="507">
        <v>678.93333333333339</v>
      </c>
      <c r="K106" s="506">
        <v>662</v>
      </c>
      <c r="L106" s="506">
        <v>645</v>
      </c>
      <c r="M106" s="506">
        <v>6.4018600000000001</v>
      </c>
    </row>
    <row r="107" spans="1:13">
      <c r="A107" s="254">
        <v>97</v>
      </c>
      <c r="B107" s="509" t="s">
        <v>330</v>
      </c>
      <c r="C107" s="506">
        <v>314.55</v>
      </c>
      <c r="D107" s="507">
        <v>311.5</v>
      </c>
      <c r="E107" s="507">
        <v>306.10000000000002</v>
      </c>
      <c r="F107" s="507">
        <v>297.65000000000003</v>
      </c>
      <c r="G107" s="507">
        <v>292.25000000000006</v>
      </c>
      <c r="H107" s="507">
        <v>319.95</v>
      </c>
      <c r="I107" s="507">
        <v>325.34999999999997</v>
      </c>
      <c r="J107" s="507">
        <v>333.79999999999995</v>
      </c>
      <c r="K107" s="506">
        <v>316.89999999999998</v>
      </c>
      <c r="L107" s="506">
        <v>303.05</v>
      </c>
      <c r="M107" s="506">
        <v>2.0153300000000001</v>
      </c>
    </row>
    <row r="108" spans="1:13">
      <c r="A108" s="254">
        <v>98</v>
      </c>
      <c r="B108" s="509" t="s">
        <v>79</v>
      </c>
      <c r="C108" s="506">
        <v>459.4</v>
      </c>
      <c r="D108" s="507">
        <v>462.7</v>
      </c>
      <c r="E108" s="507">
        <v>451.2</v>
      </c>
      <c r="F108" s="507">
        <v>443</v>
      </c>
      <c r="G108" s="507">
        <v>431.5</v>
      </c>
      <c r="H108" s="507">
        <v>470.9</v>
      </c>
      <c r="I108" s="507">
        <v>482.4</v>
      </c>
      <c r="J108" s="507">
        <v>490.59999999999997</v>
      </c>
      <c r="K108" s="506">
        <v>474.2</v>
      </c>
      <c r="L108" s="506">
        <v>454.5</v>
      </c>
      <c r="M108" s="506">
        <v>5.5047300000000003</v>
      </c>
    </row>
    <row r="109" spans="1:13">
      <c r="A109" s="254">
        <v>99</v>
      </c>
      <c r="B109" s="509" t="s">
        <v>331</v>
      </c>
      <c r="C109" s="506">
        <v>3915.75</v>
      </c>
      <c r="D109" s="507">
        <v>3903.2666666666664</v>
      </c>
      <c r="E109" s="507">
        <v>3866.5333333333328</v>
      </c>
      <c r="F109" s="507">
        <v>3817.3166666666666</v>
      </c>
      <c r="G109" s="507">
        <v>3780.583333333333</v>
      </c>
      <c r="H109" s="507">
        <v>3952.4833333333327</v>
      </c>
      <c r="I109" s="507">
        <v>3989.2166666666662</v>
      </c>
      <c r="J109" s="507">
        <v>4038.4333333333325</v>
      </c>
      <c r="K109" s="506">
        <v>3940</v>
      </c>
      <c r="L109" s="506">
        <v>3854.05</v>
      </c>
      <c r="M109" s="506">
        <v>0.15683</v>
      </c>
    </row>
    <row r="110" spans="1:13">
      <c r="A110" s="254">
        <v>100</v>
      </c>
      <c r="B110" s="509" t="s">
        <v>332</v>
      </c>
      <c r="C110" s="506">
        <v>149.5</v>
      </c>
      <c r="D110" s="507">
        <v>150.25</v>
      </c>
      <c r="E110" s="507">
        <v>146.4</v>
      </c>
      <c r="F110" s="507">
        <v>143.30000000000001</v>
      </c>
      <c r="G110" s="507">
        <v>139.45000000000002</v>
      </c>
      <c r="H110" s="507">
        <v>153.35</v>
      </c>
      <c r="I110" s="507">
        <v>157.20000000000002</v>
      </c>
      <c r="J110" s="507">
        <v>160.29999999999998</v>
      </c>
      <c r="K110" s="506">
        <v>154.1</v>
      </c>
      <c r="L110" s="506">
        <v>147.15</v>
      </c>
      <c r="M110" s="506">
        <v>1.84358</v>
      </c>
    </row>
    <row r="111" spans="1:13">
      <c r="A111" s="254">
        <v>101</v>
      </c>
      <c r="B111" s="509" t="s">
        <v>333</v>
      </c>
      <c r="C111" s="506">
        <v>225.85</v>
      </c>
      <c r="D111" s="507">
        <v>225.61666666666667</v>
      </c>
      <c r="E111" s="507">
        <v>221.23333333333335</v>
      </c>
      <c r="F111" s="507">
        <v>216.61666666666667</v>
      </c>
      <c r="G111" s="507">
        <v>212.23333333333335</v>
      </c>
      <c r="H111" s="507">
        <v>230.23333333333335</v>
      </c>
      <c r="I111" s="507">
        <v>234.61666666666667</v>
      </c>
      <c r="J111" s="507">
        <v>239.23333333333335</v>
      </c>
      <c r="K111" s="506">
        <v>230</v>
      </c>
      <c r="L111" s="506">
        <v>221</v>
      </c>
      <c r="M111" s="506">
        <v>5.2931600000000003</v>
      </c>
    </row>
    <row r="112" spans="1:13">
      <c r="A112" s="254">
        <v>102</v>
      </c>
      <c r="B112" s="509" t="s">
        <v>334</v>
      </c>
      <c r="C112" s="506">
        <v>96.45</v>
      </c>
      <c r="D112" s="507">
        <v>97.016666666666666</v>
      </c>
      <c r="E112" s="507">
        <v>95.433333333333337</v>
      </c>
      <c r="F112" s="507">
        <v>94.416666666666671</v>
      </c>
      <c r="G112" s="507">
        <v>92.833333333333343</v>
      </c>
      <c r="H112" s="507">
        <v>98.033333333333331</v>
      </c>
      <c r="I112" s="507">
        <v>99.616666666666674</v>
      </c>
      <c r="J112" s="507">
        <v>100.63333333333333</v>
      </c>
      <c r="K112" s="506">
        <v>98.6</v>
      </c>
      <c r="L112" s="506">
        <v>96</v>
      </c>
      <c r="M112" s="506">
        <v>4.08005</v>
      </c>
    </row>
    <row r="113" spans="1:13">
      <c r="A113" s="254">
        <v>103</v>
      </c>
      <c r="B113" s="509" t="s">
        <v>335</v>
      </c>
      <c r="C113" s="506">
        <v>597.29999999999995</v>
      </c>
      <c r="D113" s="507">
        <v>596.13333333333333</v>
      </c>
      <c r="E113" s="507">
        <v>589.26666666666665</v>
      </c>
      <c r="F113" s="507">
        <v>581.23333333333335</v>
      </c>
      <c r="G113" s="507">
        <v>574.36666666666667</v>
      </c>
      <c r="H113" s="507">
        <v>604.16666666666663</v>
      </c>
      <c r="I113" s="507">
        <v>611.03333333333319</v>
      </c>
      <c r="J113" s="507">
        <v>619.06666666666661</v>
      </c>
      <c r="K113" s="506">
        <v>603</v>
      </c>
      <c r="L113" s="506">
        <v>588.1</v>
      </c>
      <c r="M113" s="506">
        <v>0.51000999999999996</v>
      </c>
    </row>
    <row r="114" spans="1:13">
      <c r="A114" s="254">
        <v>104</v>
      </c>
      <c r="B114" s="509" t="s">
        <v>81</v>
      </c>
      <c r="C114" s="506">
        <v>555.29999999999995</v>
      </c>
      <c r="D114" s="507">
        <v>556.33333333333337</v>
      </c>
      <c r="E114" s="507">
        <v>548.36666666666679</v>
      </c>
      <c r="F114" s="507">
        <v>541.43333333333339</v>
      </c>
      <c r="G114" s="507">
        <v>533.46666666666681</v>
      </c>
      <c r="H114" s="507">
        <v>563.26666666666677</v>
      </c>
      <c r="I114" s="507">
        <v>571.23333333333323</v>
      </c>
      <c r="J114" s="507">
        <v>578.16666666666674</v>
      </c>
      <c r="K114" s="506">
        <v>564.29999999999995</v>
      </c>
      <c r="L114" s="506">
        <v>549.4</v>
      </c>
      <c r="M114" s="506">
        <v>19.567699999999999</v>
      </c>
    </row>
    <row r="115" spans="1:13">
      <c r="A115" s="254">
        <v>105</v>
      </c>
      <c r="B115" s="509" t="s">
        <v>82</v>
      </c>
      <c r="C115" s="506">
        <v>812.2</v>
      </c>
      <c r="D115" s="507">
        <v>806.11666666666667</v>
      </c>
      <c r="E115" s="507">
        <v>796.33333333333337</v>
      </c>
      <c r="F115" s="507">
        <v>780.4666666666667</v>
      </c>
      <c r="G115" s="507">
        <v>770.68333333333339</v>
      </c>
      <c r="H115" s="507">
        <v>821.98333333333335</v>
      </c>
      <c r="I115" s="507">
        <v>831.76666666666665</v>
      </c>
      <c r="J115" s="507">
        <v>847.63333333333333</v>
      </c>
      <c r="K115" s="506">
        <v>815.9</v>
      </c>
      <c r="L115" s="506">
        <v>790.25</v>
      </c>
      <c r="M115" s="506">
        <v>44.53933</v>
      </c>
    </row>
    <row r="116" spans="1:13">
      <c r="A116" s="254">
        <v>106</v>
      </c>
      <c r="B116" s="509" t="s">
        <v>231</v>
      </c>
      <c r="C116" s="506">
        <v>153.9</v>
      </c>
      <c r="D116" s="507">
        <v>155.29999999999998</v>
      </c>
      <c r="E116" s="507">
        <v>148.59999999999997</v>
      </c>
      <c r="F116" s="507">
        <v>143.29999999999998</v>
      </c>
      <c r="G116" s="507">
        <v>136.59999999999997</v>
      </c>
      <c r="H116" s="507">
        <v>160.59999999999997</v>
      </c>
      <c r="I116" s="507">
        <v>167.29999999999995</v>
      </c>
      <c r="J116" s="507">
        <v>172.59999999999997</v>
      </c>
      <c r="K116" s="506">
        <v>162</v>
      </c>
      <c r="L116" s="506">
        <v>150</v>
      </c>
      <c r="M116" s="506">
        <v>55.104750000000003</v>
      </c>
    </row>
    <row r="117" spans="1:13">
      <c r="A117" s="254">
        <v>107</v>
      </c>
      <c r="B117" s="509" t="s">
        <v>83</v>
      </c>
      <c r="C117" s="506">
        <v>132.94999999999999</v>
      </c>
      <c r="D117" s="507">
        <v>132.51666666666665</v>
      </c>
      <c r="E117" s="507">
        <v>130.58333333333331</v>
      </c>
      <c r="F117" s="507">
        <v>128.21666666666667</v>
      </c>
      <c r="G117" s="507">
        <v>126.28333333333333</v>
      </c>
      <c r="H117" s="507">
        <v>134.8833333333333</v>
      </c>
      <c r="I117" s="507">
        <v>136.81666666666663</v>
      </c>
      <c r="J117" s="507">
        <v>139.18333333333328</v>
      </c>
      <c r="K117" s="506">
        <v>134.44999999999999</v>
      </c>
      <c r="L117" s="506">
        <v>130.15</v>
      </c>
      <c r="M117" s="506">
        <v>205.84678</v>
      </c>
    </row>
    <row r="118" spans="1:13">
      <c r="A118" s="254">
        <v>108</v>
      </c>
      <c r="B118" s="509" t="s">
        <v>336</v>
      </c>
      <c r="C118" s="506">
        <v>369.3</v>
      </c>
      <c r="D118" s="507">
        <v>367.61666666666662</v>
      </c>
      <c r="E118" s="507">
        <v>353.68333333333322</v>
      </c>
      <c r="F118" s="507">
        <v>338.06666666666661</v>
      </c>
      <c r="G118" s="507">
        <v>324.13333333333321</v>
      </c>
      <c r="H118" s="507">
        <v>383.23333333333323</v>
      </c>
      <c r="I118" s="507">
        <v>397.16666666666663</v>
      </c>
      <c r="J118" s="507">
        <v>412.78333333333325</v>
      </c>
      <c r="K118" s="506">
        <v>381.55</v>
      </c>
      <c r="L118" s="506">
        <v>352</v>
      </c>
      <c r="M118" s="506">
        <v>3.3357100000000002</v>
      </c>
    </row>
    <row r="119" spans="1:13">
      <c r="A119" s="254">
        <v>109</v>
      </c>
      <c r="B119" s="509" t="s">
        <v>823</v>
      </c>
      <c r="C119" s="506">
        <v>2960.1</v>
      </c>
      <c r="D119" s="507">
        <v>2908.1333333333337</v>
      </c>
      <c r="E119" s="507">
        <v>2828.2666666666673</v>
      </c>
      <c r="F119" s="507">
        <v>2696.4333333333338</v>
      </c>
      <c r="G119" s="507">
        <v>2616.5666666666675</v>
      </c>
      <c r="H119" s="507">
        <v>3039.9666666666672</v>
      </c>
      <c r="I119" s="507">
        <v>3119.833333333333</v>
      </c>
      <c r="J119" s="507">
        <v>3251.666666666667</v>
      </c>
      <c r="K119" s="506">
        <v>2988</v>
      </c>
      <c r="L119" s="506">
        <v>2776.3</v>
      </c>
      <c r="M119" s="506">
        <v>7.0648499999999999</v>
      </c>
    </row>
    <row r="120" spans="1:13">
      <c r="A120" s="254">
        <v>110</v>
      </c>
      <c r="B120" s="509" t="s">
        <v>84</v>
      </c>
      <c r="C120" s="506">
        <v>1552.7</v>
      </c>
      <c r="D120" s="507">
        <v>1548.0999999999997</v>
      </c>
      <c r="E120" s="507">
        <v>1534.4499999999994</v>
      </c>
      <c r="F120" s="507">
        <v>1516.1999999999996</v>
      </c>
      <c r="G120" s="507">
        <v>1502.5499999999993</v>
      </c>
      <c r="H120" s="507">
        <v>1566.3499999999995</v>
      </c>
      <c r="I120" s="507">
        <v>1579.9999999999995</v>
      </c>
      <c r="J120" s="507">
        <v>1598.2499999999995</v>
      </c>
      <c r="K120" s="506">
        <v>1561.75</v>
      </c>
      <c r="L120" s="506">
        <v>1529.85</v>
      </c>
      <c r="M120" s="506">
        <v>5.0987499999999999</v>
      </c>
    </row>
    <row r="121" spans="1:13">
      <c r="A121" s="254">
        <v>111</v>
      </c>
      <c r="B121" s="509" t="s">
        <v>85</v>
      </c>
      <c r="C121" s="506">
        <v>597.79999999999995</v>
      </c>
      <c r="D121" s="507">
        <v>598.48333333333323</v>
      </c>
      <c r="E121" s="507">
        <v>586.81666666666649</v>
      </c>
      <c r="F121" s="507">
        <v>575.83333333333326</v>
      </c>
      <c r="G121" s="507">
        <v>564.16666666666652</v>
      </c>
      <c r="H121" s="507">
        <v>609.46666666666647</v>
      </c>
      <c r="I121" s="507">
        <v>621.13333333333321</v>
      </c>
      <c r="J121" s="507">
        <v>632.11666666666645</v>
      </c>
      <c r="K121" s="506">
        <v>610.15</v>
      </c>
      <c r="L121" s="506">
        <v>587.5</v>
      </c>
      <c r="M121" s="506">
        <v>68.134630000000001</v>
      </c>
    </row>
    <row r="122" spans="1:13">
      <c r="A122" s="254">
        <v>112</v>
      </c>
      <c r="B122" s="509" t="s">
        <v>232</v>
      </c>
      <c r="C122" s="506">
        <v>769.7</v>
      </c>
      <c r="D122" s="507">
        <v>765.91666666666663</v>
      </c>
      <c r="E122" s="507">
        <v>758.7833333333333</v>
      </c>
      <c r="F122" s="507">
        <v>747.86666666666667</v>
      </c>
      <c r="G122" s="507">
        <v>740.73333333333335</v>
      </c>
      <c r="H122" s="507">
        <v>776.83333333333326</v>
      </c>
      <c r="I122" s="507">
        <v>783.9666666666667</v>
      </c>
      <c r="J122" s="507">
        <v>794.88333333333321</v>
      </c>
      <c r="K122" s="506">
        <v>773.05</v>
      </c>
      <c r="L122" s="506">
        <v>755</v>
      </c>
      <c r="M122" s="506">
        <v>2.8120500000000002</v>
      </c>
    </row>
    <row r="123" spans="1:13">
      <c r="A123" s="254">
        <v>113</v>
      </c>
      <c r="B123" s="509" t="s">
        <v>337</v>
      </c>
      <c r="C123" s="506">
        <v>679.6</v>
      </c>
      <c r="D123" s="507">
        <v>668.88333333333333</v>
      </c>
      <c r="E123" s="507">
        <v>650.76666666666665</v>
      </c>
      <c r="F123" s="507">
        <v>621.93333333333328</v>
      </c>
      <c r="G123" s="507">
        <v>603.81666666666661</v>
      </c>
      <c r="H123" s="507">
        <v>697.7166666666667</v>
      </c>
      <c r="I123" s="507">
        <v>715.83333333333326</v>
      </c>
      <c r="J123" s="507">
        <v>744.66666666666674</v>
      </c>
      <c r="K123" s="506">
        <v>687</v>
      </c>
      <c r="L123" s="506">
        <v>640.04999999999995</v>
      </c>
      <c r="M123" s="506">
        <v>1.92231</v>
      </c>
    </row>
    <row r="124" spans="1:13">
      <c r="A124" s="254">
        <v>114</v>
      </c>
      <c r="B124" s="509" t="s">
        <v>233</v>
      </c>
      <c r="C124" s="506">
        <v>385.85</v>
      </c>
      <c r="D124" s="507">
        <v>383.48333333333335</v>
      </c>
      <c r="E124" s="507">
        <v>377.9666666666667</v>
      </c>
      <c r="F124" s="507">
        <v>370.08333333333337</v>
      </c>
      <c r="G124" s="507">
        <v>364.56666666666672</v>
      </c>
      <c r="H124" s="507">
        <v>391.36666666666667</v>
      </c>
      <c r="I124" s="507">
        <v>396.88333333333333</v>
      </c>
      <c r="J124" s="507">
        <v>404.76666666666665</v>
      </c>
      <c r="K124" s="506">
        <v>389</v>
      </c>
      <c r="L124" s="506">
        <v>375.6</v>
      </c>
      <c r="M124" s="506">
        <v>14.97268</v>
      </c>
    </row>
    <row r="125" spans="1:13">
      <c r="A125" s="254">
        <v>115</v>
      </c>
      <c r="B125" s="509" t="s">
        <v>86</v>
      </c>
      <c r="C125" s="506">
        <v>897.9</v>
      </c>
      <c r="D125" s="507">
        <v>891.18333333333339</v>
      </c>
      <c r="E125" s="507">
        <v>874.46666666666681</v>
      </c>
      <c r="F125" s="507">
        <v>851.03333333333342</v>
      </c>
      <c r="G125" s="507">
        <v>834.31666666666683</v>
      </c>
      <c r="H125" s="507">
        <v>914.61666666666679</v>
      </c>
      <c r="I125" s="507">
        <v>931.33333333333348</v>
      </c>
      <c r="J125" s="507">
        <v>954.76666666666677</v>
      </c>
      <c r="K125" s="506">
        <v>907.9</v>
      </c>
      <c r="L125" s="506">
        <v>867.75</v>
      </c>
      <c r="M125" s="506">
        <v>14.135770000000001</v>
      </c>
    </row>
    <row r="126" spans="1:13">
      <c r="A126" s="254">
        <v>116</v>
      </c>
      <c r="B126" s="509" t="s">
        <v>338</v>
      </c>
      <c r="C126" s="506">
        <v>643.6</v>
      </c>
      <c r="D126" s="507">
        <v>637.93333333333339</v>
      </c>
      <c r="E126" s="507">
        <v>626.91666666666674</v>
      </c>
      <c r="F126" s="507">
        <v>610.23333333333335</v>
      </c>
      <c r="G126" s="507">
        <v>599.2166666666667</v>
      </c>
      <c r="H126" s="507">
        <v>654.61666666666679</v>
      </c>
      <c r="I126" s="507">
        <v>665.63333333333344</v>
      </c>
      <c r="J126" s="507">
        <v>682.31666666666683</v>
      </c>
      <c r="K126" s="506">
        <v>648.95000000000005</v>
      </c>
      <c r="L126" s="506">
        <v>621.25</v>
      </c>
      <c r="M126" s="506">
        <v>4.2491000000000003</v>
      </c>
    </row>
    <row r="127" spans="1:13">
      <c r="A127" s="254">
        <v>117</v>
      </c>
      <c r="B127" s="509" t="s">
        <v>339</v>
      </c>
      <c r="C127" s="506">
        <v>92.4</v>
      </c>
      <c r="D127" s="507">
        <v>92.25</v>
      </c>
      <c r="E127" s="507">
        <v>90.25</v>
      </c>
      <c r="F127" s="507">
        <v>88.1</v>
      </c>
      <c r="G127" s="507">
        <v>86.1</v>
      </c>
      <c r="H127" s="507">
        <v>94.4</v>
      </c>
      <c r="I127" s="507">
        <v>96.4</v>
      </c>
      <c r="J127" s="507">
        <v>98.550000000000011</v>
      </c>
      <c r="K127" s="506">
        <v>94.25</v>
      </c>
      <c r="L127" s="506">
        <v>90.1</v>
      </c>
      <c r="M127" s="506">
        <v>3.2856700000000001</v>
      </c>
    </row>
    <row r="128" spans="1:13">
      <c r="A128" s="254">
        <v>118</v>
      </c>
      <c r="B128" s="509" t="s">
        <v>340</v>
      </c>
      <c r="C128" s="506">
        <v>105.9</v>
      </c>
      <c r="D128" s="507">
        <v>105.05</v>
      </c>
      <c r="E128" s="507">
        <v>103.6</v>
      </c>
      <c r="F128" s="507">
        <v>101.3</v>
      </c>
      <c r="G128" s="507">
        <v>99.85</v>
      </c>
      <c r="H128" s="507">
        <v>107.35</v>
      </c>
      <c r="I128" s="507">
        <v>108.80000000000001</v>
      </c>
      <c r="J128" s="507">
        <v>111.1</v>
      </c>
      <c r="K128" s="506">
        <v>106.5</v>
      </c>
      <c r="L128" s="506">
        <v>102.75</v>
      </c>
      <c r="M128" s="506">
        <v>12.13973</v>
      </c>
    </row>
    <row r="129" spans="1:13">
      <c r="A129" s="254">
        <v>119</v>
      </c>
      <c r="B129" s="509" t="s">
        <v>341</v>
      </c>
      <c r="C129" s="506">
        <v>493.4</v>
      </c>
      <c r="D129" s="507">
        <v>495.7</v>
      </c>
      <c r="E129" s="507">
        <v>485.7</v>
      </c>
      <c r="F129" s="507">
        <v>478</v>
      </c>
      <c r="G129" s="507">
        <v>468</v>
      </c>
      <c r="H129" s="507">
        <v>503.4</v>
      </c>
      <c r="I129" s="507">
        <v>513.4</v>
      </c>
      <c r="J129" s="507">
        <v>521.09999999999991</v>
      </c>
      <c r="K129" s="506">
        <v>505.7</v>
      </c>
      <c r="L129" s="506">
        <v>488</v>
      </c>
      <c r="M129" s="506">
        <v>0.77722999999999998</v>
      </c>
    </row>
    <row r="130" spans="1:13">
      <c r="A130" s="254">
        <v>120</v>
      </c>
      <c r="B130" s="509" t="s">
        <v>92</v>
      </c>
      <c r="C130" s="506">
        <v>279.3</v>
      </c>
      <c r="D130" s="507">
        <v>279.41666666666669</v>
      </c>
      <c r="E130" s="507">
        <v>274.38333333333338</v>
      </c>
      <c r="F130" s="507">
        <v>269.4666666666667</v>
      </c>
      <c r="G130" s="507">
        <v>264.43333333333339</v>
      </c>
      <c r="H130" s="507">
        <v>284.33333333333337</v>
      </c>
      <c r="I130" s="507">
        <v>289.36666666666667</v>
      </c>
      <c r="J130" s="507">
        <v>294.28333333333336</v>
      </c>
      <c r="K130" s="506">
        <v>284.45</v>
      </c>
      <c r="L130" s="506">
        <v>274.5</v>
      </c>
      <c r="M130" s="506">
        <v>77.303600000000003</v>
      </c>
    </row>
    <row r="131" spans="1:13">
      <c r="A131" s="254">
        <v>121</v>
      </c>
      <c r="B131" s="509" t="s">
        <v>87</v>
      </c>
      <c r="C131" s="506">
        <v>538</v>
      </c>
      <c r="D131" s="507">
        <v>537.06666666666672</v>
      </c>
      <c r="E131" s="507">
        <v>532.93333333333339</v>
      </c>
      <c r="F131" s="507">
        <v>527.86666666666667</v>
      </c>
      <c r="G131" s="507">
        <v>523.73333333333335</v>
      </c>
      <c r="H131" s="507">
        <v>542.13333333333344</v>
      </c>
      <c r="I131" s="507">
        <v>546.26666666666688</v>
      </c>
      <c r="J131" s="507">
        <v>551.33333333333348</v>
      </c>
      <c r="K131" s="506">
        <v>541.20000000000005</v>
      </c>
      <c r="L131" s="506">
        <v>532</v>
      </c>
      <c r="M131" s="506">
        <v>26.43994</v>
      </c>
    </row>
    <row r="132" spans="1:13">
      <c r="A132" s="254">
        <v>122</v>
      </c>
      <c r="B132" s="509" t="s">
        <v>234</v>
      </c>
      <c r="C132" s="506">
        <v>1584</v>
      </c>
      <c r="D132" s="507">
        <v>1575.6833333333334</v>
      </c>
      <c r="E132" s="507">
        <v>1545.4666666666667</v>
      </c>
      <c r="F132" s="507">
        <v>1506.9333333333334</v>
      </c>
      <c r="G132" s="507">
        <v>1476.7166666666667</v>
      </c>
      <c r="H132" s="507">
        <v>1614.2166666666667</v>
      </c>
      <c r="I132" s="507">
        <v>1644.4333333333334</v>
      </c>
      <c r="J132" s="507">
        <v>1682.9666666666667</v>
      </c>
      <c r="K132" s="506">
        <v>1605.9</v>
      </c>
      <c r="L132" s="506">
        <v>1537.15</v>
      </c>
      <c r="M132" s="506">
        <v>1.2448600000000001</v>
      </c>
    </row>
    <row r="133" spans="1:13">
      <c r="A133" s="254">
        <v>123</v>
      </c>
      <c r="B133" s="509" t="s">
        <v>342</v>
      </c>
      <c r="C133" s="506">
        <v>1626.1</v>
      </c>
      <c r="D133" s="507">
        <v>1603.3833333333332</v>
      </c>
      <c r="E133" s="507">
        <v>1568.8166666666664</v>
      </c>
      <c r="F133" s="507">
        <v>1511.5333333333331</v>
      </c>
      <c r="G133" s="507">
        <v>1476.9666666666662</v>
      </c>
      <c r="H133" s="507">
        <v>1660.6666666666665</v>
      </c>
      <c r="I133" s="507">
        <v>1695.2333333333331</v>
      </c>
      <c r="J133" s="507">
        <v>1752.5166666666667</v>
      </c>
      <c r="K133" s="506">
        <v>1637.95</v>
      </c>
      <c r="L133" s="506">
        <v>1546.1</v>
      </c>
      <c r="M133" s="506">
        <v>19.483470000000001</v>
      </c>
    </row>
    <row r="134" spans="1:13">
      <c r="A134" s="254">
        <v>124</v>
      </c>
      <c r="B134" s="509" t="s">
        <v>343</v>
      </c>
      <c r="C134" s="506">
        <v>165.15</v>
      </c>
      <c r="D134" s="507">
        <v>169.04999999999998</v>
      </c>
      <c r="E134" s="507">
        <v>160.09999999999997</v>
      </c>
      <c r="F134" s="507">
        <v>155.04999999999998</v>
      </c>
      <c r="G134" s="507">
        <v>146.09999999999997</v>
      </c>
      <c r="H134" s="507">
        <v>174.09999999999997</v>
      </c>
      <c r="I134" s="507">
        <v>183.04999999999995</v>
      </c>
      <c r="J134" s="507">
        <v>188.09999999999997</v>
      </c>
      <c r="K134" s="506">
        <v>178</v>
      </c>
      <c r="L134" s="506">
        <v>164</v>
      </c>
      <c r="M134" s="506">
        <v>53.982340000000001</v>
      </c>
    </row>
    <row r="135" spans="1:13">
      <c r="A135" s="254">
        <v>125</v>
      </c>
      <c r="B135" s="509" t="s">
        <v>834</v>
      </c>
      <c r="C135" s="506">
        <v>186.75</v>
      </c>
      <c r="D135" s="507">
        <v>195.58333333333334</v>
      </c>
      <c r="E135" s="507">
        <v>171.4666666666667</v>
      </c>
      <c r="F135" s="507">
        <v>156.18333333333337</v>
      </c>
      <c r="G135" s="507">
        <v>132.06666666666672</v>
      </c>
      <c r="H135" s="507">
        <v>210.86666666666667</v>
      </c>
      <c r="I135" s="507">
        <v>234.98333333333329</v>
      </c>
      <c r="J135" s="507">
        <v>250.26666666666665</v>
      </c>
      <c r="K135" s="506">
        <v>219.7</v>
      </c>
      <c r="L135" s="506">
        <v>180.3</v>
      </c>
      <c r="M135" s="506">
        <v>70.787189999999995</v>
      </c>
    </row>
    <row r="136" spans="1:13">
      <c r="A136" s="254">
        <v>126</v>
      </c>
      <c r="B136" s="509" t="s">
        <v>740</v>
      </c>
      <c r="C136" s="506">
        <v>679.05</v>
      </c>
      <c r="D136" s="507">
        <v>682.38333333333333</v>
      </c>
      <c r="E136" s="507">
        <v>668.76666666666665</v>
      </c>
      <c r="F136" s="507">
        <v>658.48333333333335</v>
      </c>
      <c r="G136" s="507">
        <v>644.86666666666667</v>
      </c>
      <c r="H136" s="507">
        <v>692.66666666666663</v>
      </c>
      <c r="I136" s="507">
        <v>706.28333333333319</v>
      </c>
      <c r="J136" s="507">
        <v>716.56666666666661</v>
      </c>
      <c r="K136" s="506">
        <v>696</v>
      </c>
      <c r="L136" s="506">
        <v>672.1</v>
      </c>
      <c r="M136" s="506">
        <v>0.56449000000000005</v>
      </c>
    </row>
    <row r="137" spans="1:13">
      <c r="A137" s="254">
        <v>127</v>
      </c>
      <c r="B137" s="509" t="s">
        <v>345</v>
      </c>
      <c r="C137" s="506">
        <v>584.15</v>
      </c>
      <c r="D137" s="507">
        <v>579.7166666666667</v>
      </c>
      <c r="E137" s="507">
        <v>568.43333333333339</v>
      </c>
      <c r="F137" s="507">
        <v>552.7166666666667</v>
      </c>
      <c r="G137" s="507">
        <v>541.43333333333339</v>
      </c>
      <c r="H137" s="507">
        <v>595.43333333333339</v>
      </c>
      <c r="I137" s="507">
        <v>606.7166666666667</v>
      </c>
      <c r="J137" s="507">
        <v>622.43333333333339</v>
      </c>
      <c r="K137" s="506">
        <v>591</v>
      </c>
      <c r="L137" s="506">
        <v>564</v>
      </c>
      <c r="M137" s="506">
        <v>4.0789200000000001</v>
      </c>
    </row>
    <row r="138" spans="1:13">
      <c r="A138" s="254">
        <v>128</v>
      </c>
      <c r="B138" s="509" t="s">
        <v>89</v>
      </c>
      <c r="C138" s="506">
        <v>9.35</v>
      </c>
      <c r="D138" s="507">
        <v>9.4166666666666661</v>
      </c>
      <c r="E138" s="507">
        <v>9.1833333333333318</v>
      </c>
      <c r="F138" s="507">
        <v>9.0166666666666657</v>
      </c>
      <c r="G138" s="507">
        <v>8.7833333333333314</v>
      </c>
      <c r="H138" s="507">
        <v>9.5833333333333321</v>
      </c>
      <c r="I138" s="507">
        <v>9.8166666666666664</v>
      </c>
      <c r="J138" s="507">
        <v>9.9833333333333325</v>
      </c>
      <c r="K138" s="506">
        <v>9.65</v>
      </c>
      <c r="L138" s="506">
        <v>9.25</v>
      </c>
      <c r="M138" s="506">
        <v>76.648049999999998</v>
      </c>
    </row>
    <row r="139" spans="1:13">
      <c r="A139" s="254">
        <v>129</v>
      </c>
      <c r="B139" s="509" t="s">
        <v>346</v>
      </c>
      <c r="C139" s="506">
        <v>108.35</v>
      </c>
      <c r="D139" s="507">
        <v>108.98333333333333</v>
      </c>
      <c r="E139" s="507">
        <v>106.16666666666667</v>
      </c>
      <c r="F139" s="507">
        <v>103.98333333333333</v>
      </c>
      <c r="G139" s="507">
        <v>101.16666666666667</v>
      </c>
      <c r="H139" s="507">
        <v>111.16666666666667</v>
      </c>
      <c r="I139" s="507">
        <v>113.98333333333333</v>
      </c>
      <c r="J139" s="507">
        <v>116.16666666666667</v>
      </c>
      <c r="K139" s="506">
        <v>111.8</v>
      </c>
      <c r="L139" s="506">
        <v>106.8</v>
      </c>
      <c r="M139" s="506">
        <v>5.5134699999999999</v>
      </c>
    </row>
    <row r="140" spans="1:13">
      <c r="A140" s="254">
        <v>130</v>
      </c>
      <c r="B140" s="509" t="s">
        <v>90</v>
      </c>
      <c r="C140" s="506">
        <v>3584.25</v>
      </c>
      <c r="D140" s="507">
        <v>3554.7666666666664</v>
      </c>
      <c r="E140" s="507">
        <v>3509.5333333333328</v>
      </c>
      <c r="F140" s="507">
        <v>3434.8166666666666</v>
      </c>
      <c r="G140" s="507">
        <v>3389.583333333333</v>
      </c>
      <c r="H140" s="507">
        <v>3629.4833333333327</v>
      </c>
      <c r="I140" s="507">
        <v>3674.7166666666662</v>
      </c>
      <c r="J140" s="507">
        <v>3749.4333333333325</v>
      </c>
      <c r="K140" s="506">
        <v>3600</v>
      </c>
      <c r="L140" s="506">
        <v>3480.05</v>
      </c>
      <c r="M140" s="506">
        <v>7.3260899999999998</v>
      </c>
    </row>
    <row r="141" spans="1:13">
      <c r="A141" s="254">
        <v>131</v>
      </c>
      <c r="B141" s="509" t="s">
        <v>347</v>
      </c>
      <c r="C141" s="506">
        <v>3635.55</v>
      </c>
      <c r="D141" s="507">
        <v>3673.5166666666664</v>
      </c>
      <c r="E141" s="507">
        <v>3582.0333333333328</v>
      </c>
      <c r="F141" s="507">
        <v>3528.5166666666664</v>
      </c>
      <c r="G141" s="507">
        <v>3437.0333333333328</v>
      </c>
      <c r="H141" s="507">
        <v>3727.0333333333328</v>
      </c>
      <c r="I141" s="507">
        <v>3818.5166666666664</v>
      </c>
      <c r="J141" s="507">
        <v>3872.0333333333328</v>
      </c>
      <c r="K141" s="506">
        <v>3765</v>
      </c>
      <c r="L141" s="506">
        <v>3620</v>
      </c>
      <c r="M141" s="506">
        <v>4.2186700000000004</v>
      </c>
    </row>
    <row r="142" spans="1:13">
      <c r="A142" s="254">
        <v>132</v>
      </c>
      <c r="B142" s="509" t="s">
        <v>348</v>
      </c>
      <c r="C142" s="506">
        <v>2614.8000000000002</v>
      </c>
      <c r="D142" s="507">
        <v>2631.2333333333336</v>
      </c>
      <c r="E142" s="507">
        <v>2572.9666666666672</v>
      </c>
      <c r="F142" s="507">
        <v>2531.1333333333337</v>
      </c>
      <c r="G142" s="507">
        <v>2472.8666666666672</v>
      </c>
      <c r="H142" s="507">
        <v>2673.0666666666671</v>
      </c>
      <c r="I142" s="507">
        <v>2731.3333333333335</v>
      </c>
      <c r="J142" s="507">
        <v>2773.166666666667</v>
      </c>
      <c r="K142" s="506">
        <v>2689.5</v>
      </c>
      <c r="L142" s="506">
        <v>2589.4</v>
      </c>
      <c r="M142" s="506">
        <v>3.5551699999999999</v>
      </c>
    </row>
    <row r="143" spans="1:13">
      <c r="A143" s="254">
        <v>133</v>
      </c>
      <c r="B143" s="509" t="s">
        <v>93</v>
      </c>
      <c r="C143" s="506">
        <v>4518.2</v>
      </c>
      <c r="D143" s="507">
        <v>4488.9000000000005</v>
      </c>
      <c r="E143" s="507">
        <v>4450.3500000000013</v>
      </c>
      <c r="F143" s="507">
        <v>4382.5000000000009</v>
      </c>
      <c r="G143" s="507">
        <v>4343.9500000000016</v>
      </c>
      <c r="H143" s="507">
        <v>4556.7500000000009</v>
      </c>
      <c r="I143" s="507">
        <v>4595.3</v>
      </c>
      <c r="J143" s="507">
        <v>4663.1500000000005</v>
      </c>
      <c r="K143" s="506">
        <v>4527.45</v>
      </c>
      <c r="L143" s="506">
        <v>4421.05</v>
      </c>
      <c r="M143" s="506">
        <v>8.6635000000000009</v>
      </c>
    </row>
    <row r="144" spans="1:13">
      <c r="A144" s="254">
        <v>134</v>
      </c>
      <c r="B144" s="509" t="s">
        <v>349</v>
      </c>
      <c r="C144" s="506">
        <v>324.5</v>
      </c>
      <c r="D144" s="507">
        <v>325.9666666666667</v>
      </c>
      <c r="E144" s="507">
        <v>319.98333333333341</v>
      </c>
      <c r="F144" s="507">
        <v>315.4666666666667</v>
      </c>
      <c r="G144" s="507">
        <v>309.48333333333341</v>
      </c>
      <c r="H144" s="507">
        <v>330.48333333333341</v>
      </c>
      <c r="I144" s="507">
        <v>336.46666666666675</v>
      </c>
      <c r="J144" s="507">
        <v>340.98333333333341</v>
      </c>
      <c r="K144" s="506">
        <v>331.95</v>
      </c>
      <c r="L144" s="506">
        <v>321.45</v>
      </c>
      <c r="M144" s="506">
        <v>1.1989799999999999</v>
      </c>
    </row>
    <row r="145" spans="1:13">
      <c r="A145" s="254">
        <v>135</v>
      </c>
      <c r="B145" s="509" t="s">
        <v>350</v>
      </c>
      <c r="C145" s="506">
        <v>92.95</v>
      </c>
      <c r="D145" s="507">
        <v>93.316666666666663</v>
      </c>
      <c r="E145" s="507">
        <v>90.083333333333329</v>
      </c>
      <c r="F145" s="507">
        <v>87.216666666666669</v>
      </c>
      <c r="G145" s="507">
        <v>83.983333333333334</v>
      </c>
      <c r="H145" s="507">
        <v>96.183333333333323</v>
      </c>
      <c r="I145" s="507">
        <v>99.416666666666671</v>
      </c>
      <c r="J145" s="507">
        <v>102.28333333333332</v>
      </c>
      <c r="K145" s="506">
        <v>96.55</v>
      </c>
      <c r="L145" s="506">
        <v>90.45</v>
      </c>
      <c r="M145" s="506">
        <v>7.2425600000000001</v>
      </c>
    </row>
    <row r="146" spans="1:13">
      <c r="A146" s="254">
        <v>136</v>
      </c>
      <c r="B146" s="509" t="s">
        <v>835</v>
      </c>
      <c r="C146" s="506">
        <v>230.75</v>
      </c>
      <c r="D146" s="507">
        <v>228.96666666666667</v>
      </c>
      <c r="E146" s="507">
        <v>225.93333333333334</v>
      </c>
      <c r="F146" s="507">
        <v>221.11666666666667</v>
      </c>
      <c r="G146" s="507">
        <v>218.08333333333334</v>
      </c>
      <c r="H146" s="507">
        <v>233.78333333333333</v>
      </c>
      <c r="I146" s="507">
        <v>236.81666666666669</v>
      </c>
      <c r="J146" s="507">
        <v>241.63333333333333</v>
      </c>
      <c r="K146" s="506">
        <v>232</v>
      </c>
      <c r="L146" s="506">
        <v>224.15</v>
      </c>
      <c r="M146" s="506">
        <v>13.624610000000001</v>
      </c>
    </row>
    <row r="147" spans="1:13">
      <c r="A147" s="254">
        <v>137</v>
      </c>
      <c r="B147" s="509" t="s">
        <v>742</v>
      </c>
      <c r="C147" s="506">
        <v>1795.3</v>
      </c>
      <c r="D147" s="507">
        <v>1802.8833333333332</v>
      </c>
      <c r="E147" s="507">
        <v>1772.4166666666665</v>
      </c>
      <c r="F147" s="507">
        <v>1749.5333333333333</v>
      </c>
      <c r="G147" s="507">
        <v>1719.0666666666666</v>
      </c>
      <c r="H147" s="507">
        <v>1825.7666666666664</v>
      </c>
      <c r="I147" s="507">
        <v>1856.2333333333331</v>
      </c>
      <c r="J147" s="507">
        <v>1879.1166666666663</v>
      </c>
      <c r="K147" s="506">
        <v>1833.35</v>
      </c>
      <c r="L147" s="506">
        <v>1780</v>
      </c>
      <c r="M147" s="506">
        <v>5.679E-2</v>
      </c>
    </row>
    <row r="148" spans="1:13">
      <c r="A148" s="254">
        <v>138</v>
      </c>
      <c r="B148" s="509" t="s">
        <v>235</v>
      </c>
      <c r="C148" s="506">
        <v>66.599999999999994</v>
      </c>
      <c r="D148" s="507">
        <v>67.899999999999991</v>
      </c>
      <c r="E148" s="507">
        <v>65.299999999999983</v>
      </c>
      <c r="F148" s="507">
        <v>63.999999999999986</v>
      </c>
      <c r="G148" s="507">
        <v>61.399999999999977</v>
      </c>
      <c r="H148" s="507">
        <v>69.199999999999989</v>
      </c>
      <c r="I148" s="507">
        <v>71.799999999999983</v>
      </c>
      <c r="J148" s="507">
        <v>73.099999999999994</v>
      </c>
      <c r="K148" s="506">
        <v>70.5</v>
      </c>
      <c r="L148" s="506">
        <v>66.599999999999994</v>
      </c>
      <c r="M148" s="506">
        <v>21.96913</v>
      </c>
    </row>
    <row r="149" spans="1:13">
      <c r="A149" s="254">
        <v>139</v>
      </c>
      <c r="B149" s="509" t="s">
        <v>94</v>
      </c>
      <c r="C149" s="506">
        <v>2639.95</v>
      </c>
      <c r="D149" s="507">
        <v>2618.3333333333335</v>
      </c>
      <c r="E149" s="507">
        <v>2582.9666666666672</v>
      </c>
      <c r="F149" s="507">
        <v>2525.9833333333336</v>
      </c>
      <c r="G149" s="507">
        <v>2490.6166666666672</v>
      </c>
      <c r="H149" s="507">
        <v>2675.3166666666671</v>
      </c>
      <c r="I149" s="507">
        <v>2710.6833333333329</v>
      </c>
      <c r="J149" s="507">
        <v>2767.666666666667</v>
      </c>
      <c r="K149" s="506">
        <v>2653.7</v>
      </c>
      <c r="L149" s="506">
        <v>2561.35</v>
      </c>
      <c r="M149" s="506">
        <v>9.8034099999999995</v>
      </c>
    </row>
    <row r="150" spans="1:13">
      <c r="A150" s="254">
        <v>140</v>
      </c>
      <c r="B150" s="509" t="s">
        <v>351</v>
      </c>
      <c r="C150" s="506">
        <v>183.8</v>
      </c>
      <c r="D150" s="507">
        <v>183.96666666666667</v>
      </c>
      <c r="E150" s="507">
        <v>181.23333333333335</v>
      </c>
      <c r="F150" s="507">
        <v>178.66666666666669</v>
      </c>
      <c r="G150" s="507">
        <v>175.93333333333337</v>
      </c>
      <c r="H150" s="507">
        <v>186.53333333333333</v>
      </c>
      <c r="I150" s="507">
        <v>189.26666666666662</v>
      </c>
      <c r="J150" s="507">
        <v>191.83333333333331</v>
      </c>
      <c r="K150" s="506">
        <v>186.7</v>
      </c>
      <c r="L150" s="506">
        <v>181.4</v>
      </c>
      <c r="M150" s="506">
        <v>0.44850000000000001</v>
      </c>
    </row>
    <row r="151" spans="1:13">
      <c r="A151" s="254">
        <v>141</v>
      </c>
      <c r="B151" s="509" t="s">
        <v>236</v>
      </c>
      <c r="C151" s="506">
        <v>493.35</v>
      </c>
      <c r="D151" s="507">
        <v>489.15000000000003</v>
      </c>
      <c r="E151" s="507">
        <v>477.20000000000005</v>
      </c>
      <c r="F151" s="507">
        <v>461.05</v>
      </c>
      <c r="G151" s="507">
        <v>449.1</v>
      </c>
      <c r="H151" s="507">
        <v>505.30000000000007</v>
      </c>
      <c r="I151" s="507">
        <v>517.25</v>
      </c>
      <c r="J151" s="507">
        <v>533.40000000000009</v>
      </c>
      <c r="K151" s="506">
        <v>501.1</v>
      </c>
      <c r="L151" s="506">
        <v>473</v>
      </c>
      <c r="M151" s="506">
        <v>7.8531399999999998</v>
      </c>
    </row>
    <row r="152" spans="1:13">
      <c r="A152" s="254">
        <v>142</v>
      </c>
      <c r="B152" s="509" t="s">
        <v>237</v>
      </c>
      <c r="C152" s="506">
        <v>1464.15</v>
      </c>
      <c r="D152" s="507">
        <v>1457.3999999999999</v>
      </c>
      <c r="E152" s="507">
        <v>1434.7999999999997</v>
      </c>
      <c r="F152" s="507">
        <v>1405.4499999999998</v>
      </c>
      <c r="G152" s="507">
        <v>1382.8499999999997</v>
      </c>
      <c r="H152" s="507">
        <v>1486.7499999999998</v>
      </c>
      <c r="I152" s="507">
        <v>1509.3499999999997</v>
      </c>
      <c r="J152" s="507">
        <v>1538.6999999999998</v>
      </c>
      <c r="K152" s="506">
        <v>1480</v>
      </c>
      <c r="L152" s="506">
        <v>1428.05</v>
      </c>
      <c r="M152" s="506">
        <v>1.1059600000000001</v>
      </c>
    </row>
    <row r="153" spans="1:13">
      <c r="A153" s="254">
        <v>143</v>
      </c>
      <c r="B153" s="509" t="s">
        <v>238</v>
      </c>
      <c r="C153" s="506">
        <v>76.849999999999994</v>
      </c>
      <c r="D153" s="507">
        <v>76.316666666666677</v>
      </c>
      <c r="E153" s="507">
        <v>73.933333333333351</v>
      </c>
      <c r="F153" s="507">
        <v>71.01666666666668</v>
      </c>
      <c r="G153" s="507">
        <v>68.633333333333354</v>
      </c>
      <c r="H153" s="507">
        <v>79.233333333333348</v>
      </c>
      <c r="I153" s="507">
        <v>81.616666666666674</v>
      </c>
      <c r="J153" s="507">
        <v>84.533333333333346</v>
      </c>
      <c r="K153" s="506">
        <v>78.7</v>
      </c>
      <c r="L153" s="506">
        <v>73.400000000000006</v>
      </c>
      <c r="M153" s="506">
        <v>65.605260000000001</v>
      </c>
    </row>
    <row r="154" spans="1:13">
      <c r="A154" s="254">
        <v>144</v>
      </c>
      <c r="B154" s="509" t="s">
        <v>95</v>
      </c>
      <c r="C154" s="506">
        <v>85.9</v>
      </c>
      <c r="D154" s="507">
        <v>86.833333333333329</v>
      </c>
      <c r="E154" s="507">
        <v>83.86666666666666</v>
      </c>
      <c r="F154" s="507">
        <v>81.833333333333329</v>
      </c>
      <c r="G154" s="507">
        <v>78.86666666666666</v>
      </c>
      <c r="H154" s="507">
        <v>88.86666666666666</v>
      </c>
      <c r="I154" s="507">
        <v>91.833333333333329</v>
      </c>
      <c r="J154" s="507">
        <v>93.86666666666666</v>
      </c>
      <c r="K154" s="506">
        <v>89.8</v>
      </c>
      <c r="L154" s="506">
        <v>84.8</v>
      </c>
      <c r="M154" s="506">
        <v>23.990770000000001</v>
      </c>
    </row>
    <row r="155" spans="1:13">
      <c r="A155" s="254">
        <v>145</v>
      </c>
      <c r="B155" s="509" t="s">
        <v>352</v>
      </c>
      <c r="C155" s="506">
        <v>609.85</v>
      </c>
      <c r="D155" s="507">
        <v>608.36666666666667</v>
      </c>
      <c r="E155" s="507">
        <v>596.73333333333335</v>
      </c>
      <c r="F155" s="507">
        <v>583.61666666666667</v>
      </c>
      <c r="G155" s="507">
        <v>571.98333333333335</v>
      </c>
      <c r="H155" s="507">
        <v>621.48333333333335</v>
      </c>
      <c r="I155" s="507">
        <v>633.11666666666679</v>
      </c>
      <c r="J155" s="507">
        <v>646.23333333333335</v>
      </c>
      <c r="K155" s="506">
        <v>620</v>
      </c>
      <c r="L155" s="506">
        <v>595.25</v>
      </c>
      <c r="M155" s="506">
        <v>1.61429</v>
      </c>
    </row>
    <row r="156" spans="1:13">
      <c r="A156" s="254">
        <v>146</v>
      </c>
      <c r="B156" s="509" t="s">
        <v>96</v>
      </c>
      <c r="C156" s="506">
        <v>1274.3499999999999</v>
      </c>
      <c r="D156" s="507">
        <v>1276.25</v>
      </c>
      <c r="E156" s="507">
        <v>1260.55</v>
      </c>
      <c r="F156" s="507">
        <v>1246.75</v>
      </c>
      <c r="G156" s="507">
        <v>1231.05</v>
      </c>
      <c r="H156" s="507">
        <v>1290.05</v>
      </c>
      <c r="I156" s="507">
        <v>1305.7499999999998</v>
      </c>
      <c r="J156" s="507">
        <v>1319.55</v>
      </c>
      <c r="K156" s="506">
        <v>1291.95</v>
      </c>
      <c r="L156" s="506">
        <v>1262.45</v>
      </c>
      <c r="M156" s="506">
        <v>5.5308000000000002</v>
      </c>
    </row>
    <row r="157" spans="1:13">
      <c r="A157" s="254">
        <v>147</v>
      </c>
      <c r="B157" s="509" t="s">
        <v>97</v>
      </c>
      <c r="C157" s="506">
        <v>186.2</v>
      </c>
      <c r="D157" s="507">
        <v>185.29999999999998</v>
      </c>
      <c r="E157" s="507">
        <v>183.74999999999997</v>
      </c>
      <c r="F157" s="507">
        <v>181.29999999999998</v>
      </c>
      <c r="G157" s="507">
        <v>179.74999999999997</v>
      </c>
      <c r="H157" s="507">
        <v>187.74999999999997</v>
      </c>
      <c r="I157" s="507">
        <v>189.29999999999998</v>
      </c>
      <c r="J157" s="507">
        <v>191.74999999999997</v>
      </c>
      <c r="K157" s="506">
        <v>186.85</v>
      </c>
      <c r="L157" s="506">
        <v>182.85</v>
      </c>
      <c r="M157" s="506">
        <v>39.11551</v>
      </c>
    </row>
    <row r="158" spans="1:13">
      <c r="A158" s="254">
        <v>148</v>
      </c>
      <c r="B158" s="509" t="s">
        <v>354</v>
      </c>
      <c r="C158" s="506">
        <v>281</v>
      </c>
      <c r="D158" s="507">
        <v>280.08333333333331</v>
      </c>
      <c r="E158" s="507">
        <v>276.91666666666663</v>
      </c>
      <c r="F158" s="507">
        <v>272.83333333333331</v>
      </c>
      <c r="G158" s="507">
        <v>269.66666666666663</v>
      </c>
      <c r="H158" s="507">
        <v>284.16666666666663</v>
      </c>
      <c r="I158" s="507">
        <v>287.33333333333326</v>
      </c>
      <c r="J158" s="507">
        <v>291.41666666666663</v>
      </c>
      <c r="K158" s="506">
        <v>283.25</v>
      </c>
      <c r="L158" s="506">
        <v>276</v>
      </c>
      <c r="M158" s="506">
        <v>1.2906500000000001</v>
      </c>
    </row>
    <row r="159" spans="1:13">
      <c r="A159" s="254">
        <v>149</v>
      </c>
      <c r="B159" s="509" t="s">
        <v>98</v>
      </c>
      <c r="C159" s="506">
        <v>75.8</v>
      </c>
      <c r="D159" s="507">
        <v>76.516666666666666</v>
      </c>
      <c r="E159" s="507">
        <v>74.833333333333329</v>
      </c>
      <c r="F159" s="507">
        <v>73.86666666666666</v>
      </c>
      <c r="G159" s="507">
        <v>72.183333333333323</v>
      </c>
      <c r="H159" s="507">
        <v>77.483333333333334</v>
      </c>
      <c r="I159" s="507">
        <v>79.166666666666671</v>
      </c>
      <c r="J159" s="507">
        <v>80.13333333333334</v>
      </c>
      <c r="K159" s="506">
        <v>78.2</v>
      </c>
      <c r="L159" s="506">
        <v>75.55</v>
      </c>
      <c r="M159" s="506">
        <v>207.29626999999999</v>
      </c>
    </row>
    <row r="160" spans="1:13">
      <c r="A160" s="254">
        <v>150</v>
      </c>
      <c r="B160" s="509" t="s">
        <v>355</v>
      </c>
      <c r="C160" s="506">
        <v>2279.1</v>
      </c>
      <c r="D160" s="507">
        <v>2285.3833333333337</v>
      </c>
      <c r="E160" s="507">
        <v>2254.7666666666673</v>
      </c>
      <c r="F160" s="507">
        <v>2230.4333333333338</v>
      </c>
      <c r="G160" s="507">
        <v>2199.8166666666675</v>
      </c>
      <c r="H160" s="507">
        <v>2309.7166666666672</v>
      </c>
      <c r="I160" s="507">
        <v>2340.333333333333</v>
      </c>
      <c r="J160" s="507">
        <v>2364.666666666667</v>
      </c>
      <c r="K160" s="506">
        <v>2316</v>
      </c>
      <c r="L160" s="506">
        <v>2261.0500000000002</v>
      </c>
      <c r="M160" s="506">
        <v>0.42792000000000002</v>
      </c>
    </row>
    <row r="161" spans="1:13">
      <c r="A161" s="254">
        <v>151</v>
      </c>
      <c r="B161" s="509" t="s">
        <v>356</v>
      </c>
      <c r="C161" s="506">
        <v>389.25</v>
      </c>
      <c r="D161" s="507">
        <v>387.25</v>
      </c>
      <c r="E161" s="507">
        <v>382.75</v>
      </c>
      <c r="F161" s="507">
        <v>376.25</v>
      </c>
      <c r="G161" s="507">
        <v>371.75</v>
      </c>
      <c r="H161" s="507">
        <v>393.75</v>
      </c>
      <c r="I161" s="507">
        <v>398.25</v>
      </c>
      <c r="J161" s="507">
        <v>404.75</v>
      </c>
      <c r="K161" s="506">
        <v>391.75</v>
      </c>
      <c r="L161" s="506">
        <v>380.75</v>
      </c>
      <c r="M161" s="506">
        <v>3.1495500000000001</v>
      </c>
    </row>
    <row r="162" spans="1:13">
      <c r="A162" s="254">
        <v>152</v>
      </c>
      <c r="B162" s="509" t="s">
        <v>357</v>
      </c>
      <c r="C162" s="506">
        <v>613.04999999999995</v>
      </c>
      <c r="D162" s="507">
        <v>613.83333333333337</v>
      </c>
      <c r="E162" s="507">
        <v>605.66666666666674</v>
      </c>
      <c r="F162" s="507">
        <v>598.28333333333342</v>
      </c>
      <c r="G162" s="507">
        <v>590.11666666666679</v>
      </c>
      <c r="H162" s="507">
        <v>621.2166666666667</v>
      </c>
      <c r="I162" s="507">
        <v>629.38333333333344</v>
      </c>
      <c r="J162" s="507">
        <v>636.76666666666665</v>
      </c>
      <c r="K162" s="506">
        <v>622</v>
      </c>
      <c r="L162" s="506">
        <v>606.45000000000005</v>
      </c>
      <c r="M162" s="506">
        <v>0.84023000000000003</v>
      </c>
    </row>
    <row r="163" spans="1:13">
      <c r="A163" s="254">
        <v>153</v>
      </c>
      <c r="B163" s="509" t="s">
        <v>358</v>
      </c>
      <c r="C163" s="506">
        <v>110.8</v>
      </c>
      <c r="D163" s="507">
        <v>110</v>
      </c>
      <c r="E163" s="507">
        <v>108.1</v>
      </c>
      <c r="F163" s="507">
        <v>105.39999999999999</v>
      </c>
      <c r="G163" s="507">
        <v>103.49999999999999</v>
      </c>
      <c r="H163" s="507">
        <v>112.7</v>
      </c>
      <c r="I163" s="507">
        <v>114.60000000000001</v>
      </c>
      <c r="J163" s="507">
        <v>117.30000000000001</v>
      </c>
      <c r="K163" s="506">
        <v>111.9</v>
      </c>
      <c r="L163" s="506">
        <v>107.3</v>
      </c>
      <c r="M163" s="506">
        <v>27.489909999999998</v>
      </c>
    </row>
    <row r="164" spans="1:13">
      <c r="A164" s="254">
        <v>154</v>
      </c>
      <c r="B164" s="509" t="s">
        <v>359</v>
      </c>
      <c r="C164" s="506">
        <v>200.6</v>
      </c>
      <c r="D164" s="507">
        <v>201.25</v>
      </c>
      <c r="E164" s="507">
        <v>196.85</v>
      </c>
      <c r="F164" s="507">
        <v>193.1</v>
      </c>
      <c r="G164" s="507">
        <v>188.7</v>
      </c>
      <c r="H164" s="507">
        <v>205</v>
      </c>
      <c r="I164" s="507">
        <v>209.39999999999998</v>
      </c>
      <c r="J164" s="507">
        <v>213.15</v>
      </c>
      <c r="K164" s="506">
        <v>205.65</v>
      </c>
      <c r="L164" s="506">
        <v>197.5</v>
      </c>
      <c r="M164" s="506">
        <v>26.513069999999999</v>
      </c>
    </row>
    <row r="165" spans="1:13">
      <c r="A165" s="254">
        <v>155</v>
      </c>
      <c r="B165" s="509" t="s">
        <v>239</v>
      </c>
      <c r="C165" s="506">
        <v>6.1</v>
      </c>
      <c r="D165" s="507">
        <v>6.2666666666666666</v>
      </c>
      <c r="E165" s="507">
        <v>5.833333333333333</v>
      </c>
      <c r="F165" s="507">
        <v>5.5666666666666664</v>
      </c>
      <c r="G165" s="507">
        <v>5.1333333333333329</v>
      </c>
      <c r="H165" s="507">
        <v>6.5333333333333332</v>
      </c>
      <c r="I165" s="507">
        <v>6.9666666666666668</v>
      </c>
      <c r="J165" s="507">
        <v>7.2333333333333334</v>
      </c>
      <c r="K165" s="506">
        <v>6.7</v>
      </c>
      <c r="L165" s="506">
        <v>6</v>
      </c>
      <c r="M165" s="506">
        <v>96.144329999999997</v>
      </c>
    </row>
    <row r="166" spans="1:13">
      <c r="A166" s="254">
        <v>156</v>
      </c>
      <c r="B166" s="509" t="s">
        <v>240</v>
      </c>
      <c r="C166" s="506">
        <v>44.85</v>
      </c>
      <c r="D166" s="507">
        <v>45.733333333333327</v>
      </c>
      <c r="E166" s="507">
        <v>43.966666666666654</v>
      </c>
      <c r="F166" s="507">
        <v>43.083333333333329</v>
      </c>
      <c r="G166" s="507">
        <v>41.316666666666656</v>
      </c>
      <c r="H166" s="507">
        <v>46.616666666666653</v>
      </c>
      <c r="I166" s="507">
        <v>48.383333333333319</v>
      </c>
      <c r="J166" s="507">
        <v>49.266666666666652</v>
      </c>
      <c r="K166" s="506">
        <v>47.5</v>
      </c>
      <c r="L166" s="506">
        <v>44.85</v>
      </c>
      <c r="M166" s="506">
        <v>38.355060000000002</v>
      </c>
    </row>
    <row r="167" spans="1:13">
      <c r="A167" s="254">
        <v>157</v>
      </c>
      <c r="B167" s="509" t="s">
        <v>99</v>
      </c>
      <c r="C167" s="506">
        <v>132.35</v>
      </c>
      <c r="D167" s="507">
        <v>133.46666666666667</v>
      </c>
      <c r="E167" s="507">
        <v>129.68333333333334</v>
      </c>
      <c r="F167" s="507">
        <v>127.01666666666668</v>
      </c>
      <c r="G167" s="507">
        <v>123.23333333333335</v>
      </c>
      <c r="H167" s="507">
        <v>136.13333333333333</v>
      </c>
      <c r="I167" s="507">
        <v>139.91666666666669</v>
      </c>
      <c r="J167" s="507">
        <v>142.58333333333331</v>
      </c>
      <c r="K167" s="506">
        <v>137.25</v>
      </c>
      <c r="L167" s="506">
        <v>130.80000000000001</v>
      </c>
      <c r="M167" s="506">
        <v>718.58399999999995</v>
      </c>
    </row>
    <row r="168" spans="1:13">
      <c r="A168" s="254">
        <v>158</v>
      </c>
      <c r="B168" s="509" t="s">
        <v>360</v>
      </c>
      <c r="C168" s="506">
        <v>279.95</v>
      </c>
      <c r="D168" s="507">
        <v>278.2</v>
      </c>
      <c r="E168" s="507">
        <v>272.34999999999997</v>
      </c>
      <c r="F168" s="507">
        <v>264.75</v>
      </c>
      <c r="G168" s="507">
        <v>258.89999999999998</v>
      </c>
      <c r="H168" s="507">
        <v>285.79999999999995</v>
      </c>
      <c r="I168" s="507">
        <v>291.64999999999998</v>
      </c>
      <c r="J168" s="507">
        <v>299.24999999999994</v>
      </c>
      <c r="K168" s="506">
        <v>284.05</v>
      </c>
      <c r="L168" s="506">
        <v>270.60000000000002</v>
      </c>
      <c r="M168" s="506">
        <v>1.00952</v>
      </c>
    </row>
    <row r="169" spans="1:13">
      <c r="A169" s="254">
        <v>159</v>
      </c>
      <c r="B169" s="509" t="s">
        <v>361</v>
      </c>
      <c r="C169" s="506">
        <v>226.55</v>
      </c>
      <c r="D169" s="507">
        <v>223.96666666666667</v>
      </c>
      <c r="E169" s="507">
        <v>219.93333333333334</v>
      </c>
      <c r="F169" s="507">
        <v>213.31666666666666</v>
      </c>
      <c r="G169" s="507">
        <v>209.28333333333333</v>
      </c>
      <c r="H169" s="507">
        <v>230.58333333333334</v>
      </c>
      <c r="I169" s="507">
        <v>234.6166666666667</v>
      </c>
      <c r="J169" s="507">
        <v>241.23333333333335</v>
      </c>
      <c r="K169" s="506">
        <v>228</v>
      </c>
      <c r="L169" s="506">
        <v>217.35</v>
      </c>
      <c r="M169" s="506">
        <v>1.9841599999999999</v>
      </c>
    </row>
    <row r="170" spans="1:13">
      <c r="A170" s="254">
        <v>160</v>
      </c>
      <c r="B170" s="509" t="s">
        <v>744</v>
      </c>
      <c r="C170" s="506">
        <v>4188.8</v>
      </c>
      <c r="D170" s="507">
        <v>4176.2666666666664</v>
      </c>
      <c r="E170" s="507">
        <v>4122.5333333333328</v>
      </c>
      <c r="F170" s="507">
        <v>4056.2666666666664</v>
      </c>
      <c r="G170" s="507">
        <v>4002.5333333333328</v>
      </c>
      <c r="H170" s="507">
        <v>4242.5333333333328</v>
      </c>
      <c r="I170" s="507">
        <v>4296.2666666666664</v>
      </c>
      <c r="J170" s="507">
        <v>4362.5333333333328</v>
      </c>
      <c r="K170" s="506">
        <v>4230</v>
      </c>
      <c r="L170" s="506">
        <v>4110</v>
      </c>
      <c r="M170" s="506">
        <v>0.33825</v>
      </c>
    </row>
    <row r="171" spans="1:13">
      <c r="A171" s="254">
        <v>161</v>
      </c>
      <c r="B171" s="509" t="s">
        <v>102</v>
      </c>
      <c r="C171" s="506">
        <v>24.4</v>
      </c>
      <c r="D171" s="507">
        <v>25.099999999999998</v>
      </c>
      <c r="E171" s="507">
        <v>23.599999999999994</v>
      </c>
      <c r="F171" s="507">
        <v>22.799999999999997</v>
      </c>
      <c r="G171" s="507">
        <v>21.299999999999994</v>
      </c>
      <c r="H171" s="507">
        <v>25.899999999999995</v>
      </c>
      <c r="I171" s="507">
        <v>27.400000000000002</v>
      </c>
      <c r="J171" s="507">
        <v>28.199999999999996</v>
      </c>
      <c r="K171" s="506">
        <v>26.6</v>
      </c>
      <c r="L171" s="506">
        <v>24.3</v>
      </c>
      <c r="M171" s="506">
        <v>171.58582000000001</v>
      </c>
    </row>
    <row r="172" spans="1:13">
      <c r="A172" s="254">
        <v>162</v>
      </c>
      <c r="B172" s="509" t="s">
        <v>362</v>
      </c>
      <c r="C172" s="506">
        <v>2446.1999999999998</v>
      </c>
      <c r="D172" s="507">
        <v>2436.4166666666665</v>
      </c>
      <c r="E172" s="507">
        <v>2412.833333333333</v>
      </c>
      <c r="F172" s="507">
        <v>2379.4666666666667</v>
      </c>
      <c r="G172" s="507">
        <v>2355.8833333333332</v>
      </c>
      <c r="H172" s="507">
        <v>2469.7833333333328</v>
      </c>
      <c r="I172" s="507">
        <v>2493.3666666666659</v>
      </c>
      <c r="J172" s="507">
        <v>2526.7333333333327</v>
      </c>
      <c r="K172" s="506">
        <v>2460</v>
      </c>
      <c r="L172" s="506">
        <v>2403.0500000000002</v>
      </c>
      <c r="M172" s="506">
        <v>0.19023000000000001</v>
      </c>
    </row>
    <row r="173" spans="1:13">
      <c r="A173" s="254">
        <v>163</v>
      </c>
      <c r="B173" s="509" t="s">
        <v>745</v>
      </c>
      <c r="C173" s="506">
        <v>186.55</v>
      </c>
      <c r="D173" s="507">
        <v>188.44999999999996</v>
      </c>
      <c r="E173" s="507">
        <v>183.79999999999993</v>
      </c>
      <c r="F173" s="507">
        <v>181.04999999999995</v>
      </c>
      <c r="G173" s="507">
        <v>176.39999999999992</v>
      </c>
      <c r="H173" s="507">
        <v>191.19999999999993</v>
      </c>
      <c r="I173" s="507">
        <v>195.84999999999997</v>
      </c>
      <c r="J173" s="507">
        <v>198.59999999999994</v>
      </c>
      <c r="K173" s="506">
        <v>193.1</v>
      </c>
      <c r="L173" s="506">
        <v>185.7</v>
      </c>
      <c r="M173" s="506">
        <v>1.19482</v>
      </c>
    </row>
    <row r="174" spans="1:13">
      <c r="A174" s="254">
        <v>164</v>
      </c>
      <c r="B174" s="509" t="s">
        <v>363</v>
      </c>
      <c r="C174" s="506">
        <v>2496.9</v>
      </c>
      <c r="D174" s="507">
        <v>2481.5333333333333</v>
      </c>
      <c r="E174" s="507">
        <v>2415.3666666666668</v>
      </c>
      <c r="F174" s="507">
        <v>2333.8333333333335</v>
      </c>
      <c r="G174" s="507">
        <v>2267.666666666667</v>
      </c>
      <c r="H174" s="507">
        <v>2563.0666666666666</v>
      </c>
      <c r="I174" s="507">
        <v>2629.2333333333336</v>
      </c>
      <c r="J174" s="507">
        <v>2710.7666666666664</v>
      </c>
      <c r="K174" s="506">
        <v>2547.6999999999998</v>
      </c>
      <c r="L174" s="506">
        <v>2400</v>
      </c>
      <c r="M174" s="506">
        <v>0.20785000000000001</v>
      </c>
    </row>
    <row r="175" spans="1:13">
      <c r="A175" s="254">
        <v>165</v>
      </c>
      <c r="B175" s="509" t="s">
        <v>241</v>
      </c>
      <c r="C175" s="506">
        <v>183.7</v>
      </c>
      <c r="D175" s="507">
        <v>190.73333333333335</v>
      </c>
      <c r="E175" s="507">
        <v>175.56666666666669</v>
      </c>
      <c r="F175" s="507">
        <v>167.43333333333334</v>
      </c>
      <c r="G175" s="507">
        <v>152.26666666666668</v>
      </c>
      <c r="H175" s="507">
        <v>198.8666666666667</v>
      </c>
      <c r="I175" s="507">
        <v>214.03333333333333</v>
      </c>
      <c r="J175" s="507">
        <v>222.16666666666671</v>
      </c>
      <c r="K175" s="506">
        <v>205.9</v>
      </c>
      <c r="L175" s="506">
        <v>182.6</v>
      </c>
      <c r="M175" s="506">
        <v>23.89997</v>
      </c>
    </row>
    <row r="176" spans="1:13">
      <c r="A176" s="254">
        <v>166</v>
      </c>
      <c r="B176" s="509" t="s">
        <v>364</v>
      </c>
      <c r="C176" s="506">
        <v>5835.7</v>
      </c>
      <c r="D176" s="507">
        <v>5768.5666666666666</v>
      </c>
      <c r="E176" s="507">
        <v>5638.1333333333332</v>
      </c>
      <c r="F176" s="507">
        <v>5440.5666666666666</v>
      </c>
      <c r="G176" s="507">
        <v>5310.1333333333332</v>
      </c>
      <c r="H176" s="507">
        <v>5966.1333333333332</v>
      </c>
      <c r="I176" s="507">
        <v>6096.5666666666657</v>
      </c>
      <c r="J176" s="507">
        <v>6294.1333333333332</v>
      </c>
      <c r="K176" s="506">
        <v>5899</v>
      </c>
      <c r="L176" s="506">
        <v>5571</v>
      </c>
      <c r="M176" s="506">
        <v>0.19514999999999999</v>
      </c>
    </row>
    <row r="177" spans="1:13">
      <c r="A177" s="254">
        <v>167</v>
      </c>
      <c r="B177" s="509" t="s">
        <v>365</v>
      </c>
      <c r="C177" s="506">
        <v>1426.2</v>
      </c>
      <c r="D177" s="507">
        <v>1422.1166666666668</v>
      </c>
      <c r="E177" s="507">
        <v>1414.5333333333335</v>
      </c>
      <c r="F177" s="507">
        <v>1402.8666666666668</v>
      </c>
      <c r="G177" s="507">
        <v>1395.2833333333335</v>
      </c>
      <c r="H177" s="507">
        <v>1433.7833333333335</v>
      </c>
      <c r="I177" s="507">
        <v>1441.3666666666666</v>
      </c>
      <c r="J177" s="507">
        <v>1453.0333333333335</v>
      </c>
      <c r="K177" s="506">
        <v>1429.7</v>
      </c>
      <c r="L177" s="506">
        <v>1410.45</v>
      </c>
      <c r="M177" s="506">
        <v>0.23835999999999999</v>
      </c>
    </row>
    <row r="178" spans="1:13">
      <c r="A178" s="254">
        <v>168</v>
      </c>
      <c r="B178" s="509" t="s">
        <v>100</v>
      </c>
      <c r="C178" s="506">
        <v>461.9</v>
      </c>
      <c r="D178" s="507">
        <v>459.05</v>
      </c>
      <c r="E178" s="507">
        <v>454.85</v>
      </c>
      <c r="F178" s="507">
        <v>447.8</v>
      </c>
      <c r="G178" s="507">
        <v>443.6</v>
      </c>
      <c r="H178" s="507">
        <v>466.1</v>
      </c>
      <c r="I178" s="507">
        <v>470.29999999999995</v>
      </c>
      <c r="J178" s="507">
        <v>477.35</v>
      </c>
      <c r="K178" s="506">
        <v>463.25</v>
      </c>
      <c r="L178" s="506">
        <v>452</v>
      </c>
      <c r="M178" s="506">
        <v>10.86346</v>
      </c>
    </row>
    <row r="179" spans="1:13">
      <c r="A179" s="254">
        <v>169</v>
      </c>
      <c r="B179" s="509" t="s">
        <v>366</v>
      </c>
      <c r="C179" s="506">
        <v>895.75</v>
      </c>
      <c r="D179" s="507">
        <v>892.36666666666679</v>
      </c>
      <c r="E179" s="507">
        <v>884.8333333333336</v>
      </c>
      <c r="F179" s="507">
        <v>873.91666666666686</v>
      </c>
      <c r="G179" s="507">
        <v>866.38333333333367</v>
      </c>
      <c r="H179" s="507">
        <v>903.28333333333353</v>
      </c>
      <c r="I179" s="507">
        <v>910.81666666666683</v>
      </c>
      <c r="J179" s="507">
        <v>921.73333333333346</v>
      </c>
      <c r="K179" s="506">
        <v>899.9</v>
      </c>
      <c r="L179" s="506">
        <v>881.45</v>
      </c>
      <c r="M179" s="506">
        <v>0.72874000000000005</v>
      </c>
    </row>
    <row r="180" spans="1:13">
      <c r="A180" s="254">
        <v>170</v>
      </c>
      <c r="B180" s="509" t="s">
        <v>242</v>
      </c>
      <c r="C180" s="506">
        <v>513</v>
      </c>
      <c r="D180" s="507">
        <v>508.59999999999997</v>
      </c>
      <c r="E180" s="507">
        <v>493.19999999999993</v>
      </c>
      <c r="F180" s="507">
        <v>473.4</v>
      </c>
      <c r="G180" s="507">
        <v>457.99999999999994</v>
      </c>
      <c r="H180" s="507">
        <v>528.39999999999986</v>
      </c>
      <c r="I180" s="507">
        <v>543.79999999999995</v>
      </c>
      <c r="J180" s="507">
        <v>563.59999999999991</v>
      </c>
      <c r="K180" s="506">
        <v>524</v>
      </c>
      <c r="L180" s="506">
        <v>488.8</v>
      </c>
      <c r="M180" s="506">
        <v>3.1566000000000001</v>
      </c>
    </row>
    <row r="181" spans="1:13">
      <c r="A181" s="254">
        <v>171</v>
      </c>
      <c r="B181" s="509" t="s">
        <v>103</v>
      </c>
      <c r="C181" s="506">
        <v>726.5</v>
      </c>
      <c r="D181" s="507">
        <v>723.7833333333333</v>
      </c>
      <c r="E181" s="507">
        <v>716.26666666666665</v>
      </c>
      <c r="F181" s="507">
        <v>706.0333333333333</v>
      </c>
      <c r="G181" s="507">
        <v>698.51666666666665</v>
      </c>
      <c r="H181" s="507">
        <v>734.01666666666665</v>
      </c>
      <c r="I181" s="507">
        <v>741.5333333333333</v>
      </c>
      <c r="J181" s="507">
        <v>751.76666666666665</v>
      </c>
      <c r="K181" s="506">
        <v>731.3</v>
      </c>
      <c r="L181" s="506">
        <v>713.55</v>
      </c>
      <c r="M181" s="506">
        <v>24.627849999999999</v>
      </c>
    </row>
    <row r="182" spans="1:13">
      <c r="A182" s="254">
        <v>172</v>
      </c>
      <c r="B182" s="509" t="s">
        <v>243</v>
      </c>
      <c r="C182" s="506">
        <v>545.79999999999995</v>
      </c>
      <c r="D182" s="507">
        <v>542.26666666666665</v>
      </c>
      <c r="E182" s="507">
        <v>534.5333333333333</v>
      </c>
      <c r="F182" s="507">
        <v>523.26666666666665</v>
      </c>
      <c r="G182" s="507">
        <v>515.5333333333333</v>
      </c>
      <c r="H182" s="507">
        <v>553.5333333333333</v>
      </c>
      <c r="I182" s="507">
        <v>561.26666666666665</v>
      </c>
      <c r="J182" s="507">
        <v>572.5333333333333</v>
      </c>
      <c r="K182" s="506">
        <v>550</v>
      </c>
      <c r="L182" s="506">
        <v>531</v>
      </c>
      <c r="M182" s="506">
        <v>4.6016500000000002</v>
      </c>
    </row>
    <row r="183" spans="1:13">
      <c r="A183" s="254">
        <v>173</v>
      </c>
      <c r="B183" s="509" t="s">
        <v>244</v>
      </c>
      <c r="C183" s="506">
        <v>1352.2</v>
      </c>
      <c r="D183" s="507">
        <v>1361.3000000000002</v>
      </c>
      <c r="E183" s="507">
        <v>1333.4500000000003</v>
      </c>
      <c r="F183" s="507">
        <v>1314.7</v>
      </c>
      <c r="G183" s="507">
        <v>1286.8500000000001</v>
      </c>
      <c r="H183" s="507">
        <v>1380.0500000000004</v>
      </c>
      <c r="I183" s="507">
        <v>1407.9000000000003</v>
      </c>
      <c r="J183" s="507">
        <v>1426.6500000000005</v>
      </c>
      <c r="K183" s="506">
        <v>1389.15</v>
      </c>
      <c r="L183" s="506">
        <v>1342.55</v>
      </c>
      <c r="M183" s="506">
        <v>6.9522000000000004</v>
      </c>
    </row>
    <row r="184" spans="1:13">
      <c r="A184" s="254">
        <v>174</v>
      </c>
      <c r="B184" s="509" t="s">
        <v>367</v>
      </c>
      <c r="C184" s="506">
        <v>309.10000000000002</v>
      </c>
      <c r="D184" s="507">
        <v>307.58333333333337</v>
      </c>
      <c r="E184" s="507">
        <v>304.61666666666673</v>
      </c>
      <c r="F184" s="507">
        <v>300.13333333333338</v>
      </c>
      <c r="G184" s="507">
        <v>297.16666666666674</v>
      </c>
      <c r="H184" s="507">
        <v>312.06666666666672</v>
      </c>
      <c r="I184" s="507">
        <v>315.03333333333342</v>
      </c>
      <c r="J184" s="507">
        <v>319.51666666666671</v>
      </c>
      <c r="K184" s="506">
        <v>310.55</v>
      </c>
      <c r="L184" s="506">
        <v>303.10000000000002</v>
      </c>
      <c r="M184" s="506">
        <v>27.94951</v>
      </c>
    </row>
    <row r="185" spans="1:13">
      <c r="A185" s="254">
        <v>175</v>
      </c>
      <c r="B185" s="509" t="s">
        <v>245</v>
      </c>
      <c r="C185" s="506">
        <v>484.65</v>
      </c>
      <c r="D185" s="507">
        <v>488.2166666666667</v>
      </c>
      <c r="E185" s="507">
        <v>477.03333333333342</v>
      </c>
      <c r="F185" s="507">
        <v>469.41666666666674</v>
      </c>
      <c r="G185" s="507">
        <v>458.23333333333346</v>
      </c>
      <c r="H185" s="507">
        <v>495.83333333333337</v>
      </c>
      <c r="I185" s="507">
        <v>507.01666666666665</v>
      </c>
      <c r="J185" s="507">
        <v>514.63333333333333</v>
      </c>
      <c r="K185" s="506">
        <v>499.4</v>
      </c>
      <c r="L185" s="506">
        <v>480.6</v>
      </c>
      <c r="M185" s="506">
        <v>9.2166999999999994</v>
      </c>
    </row>
    <row r="186" spans="1:13">
      <c r="A186" s="254">
        <v>176</v>
      </c>
      <c r="B186" s="509" t="s">
        <v>104</v>
      </c>
      <c r="C186" s="506">
        <v>1422.6</v>
      </c>
      <c r="D186" s="507">
        <v>1420</v>
      </c>
      <c r="E186" s="507">
        <v>1398.35</v>
      </c>
      <c r="F186" s="507">
        <v>1374.1</v>
      </c>
      <c r="G186" s="507">
        <v>1352.4499999999998</v>
      </c>
      <c r="H186" s="507">
        <v>1444.25</v>
      </c>
      <c r="I186" s="507">
        <v>1465.9</v>
      </c>
      <c r="J186" s="507">
        <v>1490.15</v>
      </c>
      <c r="K186" s="506">
        <v>1441.65</v>
      </c>
      <c r="L186" s="506">
        <v>1395.75</v>
      </c>
      <c r="M186" s="506">
        <v>25.743030000000001</v>
      </c>
    </row>
    <row r="187" spans="1:13">
      <c r="A187" s="254">
        <v>177</v>
      </c>
      <c r="B187" s="509" t="s">
        <v>368</v>
      </c>
      <c r="C187" s="506">
        <v>316.7</v>
      </c>
      <c r="D187" s="507">
        <v>315.06666666666666</v>
      </c>
      <c r="E187" s="507">
        <v>310.63333333333333</v>
      </c>
      <c r="F187" s="507">
        <v>304.56666666666666</v>
      </c>
      <c r="G187" s="507">
        <v>300.13333333333333</v>
      </c>
      <c r="H187" s="507">
        <v>321.13333333333333</v>
      </c>
      <c r="I187" s="507">
        <v>325.56666666666661</v>
      </c>
      <c r="J187" s="507">
        <v>331.63333333333333</v>
      </c>
      <c r="K187" s="506">
        <v>319.5</v>
      </c>
      <c r="L187" s="506">
        <v>309</v>
      </c>
      <c r="M187" s="506">
        <v>1.8292299999999999</v>
      </c>
    </row>
    <row r="188" spans="1:13">
      <c r="A188" s="254">
        <v>178</v>
      </c>
      <c r="B188" s="509" t="s">
        <v>369</v>
      </c>
      <c r="C188" s="506">
        <v>131.05000000000001</v>
      </c>
      <c r="D188" s="507">
        <v>129.55000000000001</v>
      </c>
      <c r="E188" s="507">
        <v>125.95000000000002</v>
      </c>
      <c r="F188" s="507">
        <v>120.85000000000001</v>
      </c>
      <c r="G188" s="507">
        <v>117.25000000000001</v>
      </c>
      <c r="H188" s="507">
        <v>134.65000000000003</v>
      </c>
      <c r="I188" s="507">
        <v>138.25000000000006</v>
      </c>
      <c r="J188" s="507">
        <v>143.35000000000002</v>
      </c>
      <c r="K188" s="506">
        <v>133.15</v>
      </c>
      <c r="L188" s="506">
        <v>124.45</v>
      </c>
      <c r="M188" s="506">
        <v>14.970890000000001</v>
      </c>
    </row>
    <row r="189" spans="1:13">
      <c r="A189" s="254">
        <v>179</v>
      </c>
      <c r="B189" s="509" t="s">
        <v>370</v>
      </c>
      <c r="C189" s="506">
        <v>930.35</v>
      </c>
      <c r="D189" s="507">
        <v>926.56666666666661</v>
      </c>
      <c r="E189" s="507">
        <v>898.13333333333321</v>
      </c>
      <c r="F189" s="507">
        <v>865.91666666666663</v>
      </c>
      <c r="G189" s="507">
        <v>837.48333333333323</v>
      </c>
      <c r="H189" s="507">
        <v>958.78333333333319</v>
      </c>
      <c r="I189" s="507">
        <v>987.21666666666658</v>
      </c>
      <c r="J189" s="507">
        <v>1019.4333333333332</v>
      </c>
      <c r="K189" s="506">
        <v>955</v>
      </c>
      <c r="L189" s="506">
        <v>894.35</v>
      </c>
      <c r="M189" s="506">
        <v>0.29581000000000002</v>
      </c>
    </row>
    <row r="190" spans="1:13">
      <c r="A190" s="254">
        <v>180</v>
      </c>
      <c r="B190" s="509" t="s">
        <v>371</v>
      </c>
      <c r="C190" s="506">
        <v>338.65</v>
      </c>
      <c r="D190" s="507">
        <v>338.55</v>
      </c>
      <c r="E190" s="507">
        <v>335.1</v>
      </c>
      <c r="F190" s="507">
        <v>331.55</v>
      </c>
      <c r="G190" s="507">
        <v>328.1</v>
      </c>
      <c r="H190" s="507">
        <v>342.1</v>
      </c>
      <c r="I190" s="507">
        <v>345.54999999999995</v>
      </c>
      <c r="J190" s="507">
        <v>349.1</v>
      </c>
      <c r="K190" s="506">
        <v>342</v>
      </c>
      <c r="L190" s="506">
        <v>335</v>
      </c>
      <c r="M190" s="506">
        <v>0.86775999999999998</v>
      </c>
    </row>
    <row r="191" spans="1:13">
      <c r="A191" s="254">
        <v>181</v>
      </c>
      <c r="B191" s="509" t="s">
        <v>743</v>
      </c>
      <c r="C191" s="506">
        <v>128.30000000000001</v>
      </c>
      <c r="D191" s="507">
        <v>129.1</v>
      </c>
      <c r="E191" s="507">
        <v>126.75</v>
      </c>
      <c r="F191" s="507">
        <v>125.2</v>
      </c>
      <c r="G191" s="507">
        <v>122.85000000000001</v>
      </c>
      <c r="H191" s="507">
        <v>130.64999999999998</v>
      </c>
      <c r="I191" s="507">
        <v>132.99999999999994</v>
      </c>
      <c r="J191" s="507">
        <v>134.54999999999998</v>
      </c>
      <c r="K191" s="506">
        <v>131.44999999999999</v>
      </c>
      <c r="L191" s="506">
        <v>127.55</v>
      </c>
      <c r="M191" s="506">
        <v>1.4569300000000001</v>
      </c>
    </row>
    <row r="192" spans="1:13">
      <c r="A192" s="254">
        <v>182</v>
      </c>
      <c r="B192" s="509" t="s">
        <v>773</v>
      </c>
      <c r="C192" s="506">
        <v>581.4</v>
      </c>
      <c r="D192" s="507">
        <v>582.13333333333333</v>
      </c>
      <c r="E192" s="507">
        <v>574.26666666666665</v>
      </c>
      <c r="F192" s="507">
        <v>567.13333333333333</v>
      </c>
      <c r="G192" s="507">
        <v>559.26666666666665</v>
      </c>
      <c r="H192" s="507">
        <v>589.26666666666665</v>
      </c>
      <c r="I192" s="507">
        <v>597.13333333333321</v>
      </c>
      <c r="J192" s="507">
        <v>604.26666666666665</v>
      </c>
      <c r="K192" s="506">
        <v>590</v>
      </c>
      <c r="L192" s="506">
        <v>575</v>
      </c>
      <c r="M192" s="506">
        <v>0.26152999999999998</v>
      </c>
    </row>
    <row r="193" spans="1:13">
      <c r="A193" s="254">
        <v>183</v>
      </c>
      <c r="B193" s="509" t="s">
        <v>372</v>
      </c>
      <c r="C193" s="506">
        <v>537.6</v>
      </c>
      <c r="D193" s="507">
        <v>530.86666666666667</v>
      </c>
      <c r="E193" s="507">
        <v>521.73333333333335</v>
      </c>
      <c r="F193" s="507">
        <v>505.86666666666667</v>
      </c>
      <c r="G193" s="507">
        <v>496.73333333333335</v>
      </c>
      <c r="H193" s="507">
        <v>546.73333333333335</v>
      </c>
      <c r="I193" s="507">
        <v>555.86666666666679</v>
      </c>
      <c r="J193" s="507">
        <v>571.73333333333335</v>
      </c>
      <c r="K193" s="506">
        <v>540</v>
      </c>
      <c r="L193" s="506">
        <v>515</v>
      </c>
      <c r="M193" s="506">
        <v>12.26159</v>
      </c>
    </row>
    <row r="194" spans="1:13">
      <c r="A194" s="254">
        <v>184</v>
      </c>
      <c r="B194" s="509" t="s">
        <v>373</v>
      </c>
      <c r="C194" s="506">
        <v>55.9</v>
      </c>
      <c r="D194" s="507">
        <v>56.083333333333336</v>
      </c>
      <c r="E194" s="507">
        <v>54.366666666666674</v>
      </c>
      <c r="F194" s="507">
        <v>52.833333333333336</v>
      </c>
      <c r="G194" s="507">
        <v>51.116666666666674</v>
      </c>
      <c r="H194" s="507">
        <v>57.616666666666674</v>
      </c>
      <c r="I194" s="507">
        <v>59.333333333333329</v>
      </c>
      <c r="J194" s="507">
        <v>60.866666666666674</v>
      </c>
      <c r="K194" s="506">
        <v>57.8</v>
      </c>
      <c r="L194" s="506">
        <v>54.55</v>
      </c>
      <c r="M194" s="506">
        <v>15.952450000000001</v>
      </c>
    </row>
    <row r="195" spans="1:13">
      <c r="A195" s="254">
        <v>185</v>
      </c>
      <c r="B195" s="509" t="s">
        <v>374</v>
      </c>
      <c r="C195" s="506">
        <v>295.55</v>
      </c>
      <c r="D195" s="507">
        <v>292.3</v>
      </c>
      <c r="E195" s="507">
        <v>287.25</v>
      </c>
      <c r="F195" s="507">
        <v>278.95</v>
      </c>
      <c r="G195" s="507">
        <v>273.89999999999998</v>
      </c>
      <c r="H195" s="507">
        <v>300.60000000000002</v>
      </c>
      <c r="I195" s="507">
        <v>305.65000000000009</v>
      </c>
      <c r="J195" s="507">
        <v>313.95000000000005</v>
      </c>
      <c r="K195" s="506">
        <v>297.35000000000002</v>
      </c>
      <c r="L195" s="506">
        <v>284</v>
      </c>
      <c r="M195" s="506">
        <v>11.274419999999999</v>
      </c>
    </row>
    <row r="196" spans="1:13">
      <c r="A196" s="254">
        <v>186</v>
      </c>
      <c r="B196" s="509" t="s">
        <v>375</v>
      </c>
      <c r="C196" s="506">
        <v>98.25</v>
      </c>
      <c r="D196" s="507">
        <v>98.033333333333346</v>
      </c>
      <c r="E196" s="507">
        <v>96.416666666666686</v>
      </c>
      <c r="F196" s="507">
        <v>94.583333333333343</v>
      </c>
      <c r="G196" s="507">
        <v>92.966666666666683</v>
      </c>
      <c r="H196" s="507">
        <v>99.866666666666688</v>
      </c>
      <c r="I196" s="507">
        <v>101.48333333333333</v>
      </c>
      <c r="J196" s="507">
        <v>103.31666666666669</v>
      </c>
      <c r="K196" s="506">
        <v>99.65</v>
      </c>
      <c r="L196" s="506">
        <v>96.2</v>
      </c>
      <c r="M196" s="506">
        <v>2.62649</v>
      </c>
    </row>
    <row r="197" spans="1:13">
      <c r="A197" s="254">
        <v>187</v>
      </c>
      <c r="B197" s="509" t="s">
        <v>376</v>
      </c>
      <c r="C197" s="506">
        <v>81.8</v>
      </c>
      <c r="D197" s="507">
        <v>82.399999999999991</v>
      </c>
      <c r="E197" s="507">
        <v>80.899999999999977</v>
      </c>
      <c r="F197" s="507">
        <v>79.999999999999986</v>
      </c>
      <c r="G197" s="507">
        <v>78.499999999999972</v>
      </c>
      <c r="H197" s="507">
        <v>83.299999999999983</v>
      </c>
      <c r="I197" s="507">
        <v>84.800000000000011</v>
      </c>
      <c r="J197" s="507">
        <v>85.699999999999989</v>
      </c>
      <c r="K197" s="506">
        <v>83.9</v>
      </c>
      <c r="L197" s="506">
        <v>81.5</v>
      </c>
      <c r="M197" s="506">
        <v>14.61727</v>
      </c>
    </row>
    <row r="198" spans="1:13">
      <c r="A198" s="254">
        <v>188</v>
      </c>
      <c r="B198" s="509" t="s">
        <v>246</v>
      </c>
      <c r="C198" s="506">
        <v>267.2</v>
      </c>
      <c r="D198" s="507">
        <v>265.8</v>
      </c>
      <c r="E198" s="507">
        <v>261.8</v>
      </c>
      <c r="F198" s="507">
        <v>256.39999999999998</v>
      </c>
      <c r="G198" s="507">
        <v>252.39999999999998</v>
      </c>
      <c r="H198" s="507">
        <v>271.20000000000005</v>
      </c>
      <c r="I198" s="507">
        <v>275.20000000000005</v>
      </c>
      <c r="J198" s="507">
        <v>280.60000000000008</v>
      </c>
      <c r="K198" s="506">
        <v>269.8</v>
      </c>
      <c r="L198" s="506">
        <v>260.39999999999998</v>
      </c>
      <c r="M198" s="506">
        <v>5.5045500000000001</v>
      </c>
    </row>
    <row r="199" spans="1:13">
      <c r="A199" s="254">
        <v>189</v>
      </c>
      <c r="B199" s="509" t="s">
        <v>377</v>
      </c>
      <c r="C199" s="506">
        <v>733.5</v>
      </c>
      <c r="D199" s="507">
        <v>729.4666666666667</v>
      </c>
      <c r="E199" s="507">
        <v>714.03333333333342</v>
      </c>
      <c r="F199" s="507">
        <v>694.56666666666672</v>
      </c>
      <c r="G199" s="507">
        <v>679.13333333333344</v>
      </c>
      <c r="H199" s="507">
        <v>748.93333333333339</v>
      </c>
      <c r="I199" s="507">
        <v>764.36666666666679</v>
      </c>
      <c r="J199" s="507">
        <v>783.83333333333337</v>
      </c>
      <c r="K199" s="506">
        <v>744.9</v>
      </c>
      <c r="L199" s="506">
        <v>710</v>
      </c>
      <c r="M199" s="506">
        <v>0.16667000000000001</v>
      </c>
    </row>
    <row r="200" spans="1:13">
      <c r="A200" s="254">
        <v>190</v>
      </c>
      <c r="B200" s="509" t="s">
        <v>247</v>
      </c>
      <c r="C200" s="506">
        <v>1442.35</v>
      </c>
      <c r="D200" s="507">
        <v>1451.45</v>
      </c>
      <c r="E200" s="507">
        <v>1422.9</v>
      </c>
      <c r="F200" s="507">
        <v>1403.45</v>
      </c>
      <c r="G200" s="507">
        <v>1374.9</v>
      </c>
      <c r="H200" s="507">
        <v>1470.9</v>
      </c>
      <c r="I200" s="507">
        <v>1499.4499999999998</v>
      </c>
      <c r="J200" s="507">
        <v>1518.9</v>
      </c>
      <c r="K200" s="506">
        <v>1480</v>
      </c>
      <c r="L200" s="506">
        <v>1432</v>
      </c>
      <c r="M200" s="506">
        <v>3.02176</v>
      </c>
    </row>
    <row r="201" spans="1:13">
      <c r="A201" s="254">
        <v>191</v>
      </c>
      <c r="B201" s="509" t="s">
        <v>107</v>
      </c>
      <c r="C201" s="506">
        <v>995.8</v>
      </c>
      <c r="D201" s="507">
        <v>987.01666666666677</v>
      </c>
      <c r="E201" s="507">
        <v>973.23333333333358</v>
      </c>
      <c r="F201" s="507">
        <v>950.66666666666686</v>
      </c>
      <c r="G201" s="507">
        <v>936.88333333333367</v>
      </c>
      <c r="H201" s="507">
        <v>1009.5833333333335</v>
      </c>
      <c r="I201" s="507">
        <v>1023.3666666666666</v>
      </c>
      <c r="J201" s="507">
        <v>1045.9333333333334</v>
      </c>
      <c r="K201" s="506">
        <v>1000.8</v>
      </c>
      <c r="L201" s="506">
        <v>964.45</v>
      </c>
      <c r="M201" s="506">
        <v>54.750509999999998</v>
      </c>
    </row>
    <row r="202" spans="1:13">
      <c r="A202" s="254">
        <v>192</v>
      </c>
      <c r="B202" s="509" t="s">
        <v>248</v>
      </c>
      <c r="C202" s="506">
        <v>2892.25</v>
      </c>
      <c r="D202" s="507">
        <v>2888.0833333333335</v>
      </c>
      <c r="E202" s="507">
        <v>2864.166666666667</v>
      </c>
      <c r="F202" s="507">
        <v>2836.0833333333335</v>
      </c>
      <c r="G202" s="507">
        <v>2812.166666666667</v>
      </c>
      <c r="H202" s="507">
        <v>2916.166666666667</v>
      </c>
      <c r="I202" s="507">
        <v>2940.0833333333339</v>
      </c>
      <c r="J202" s="507">
        <v>2968.166666666667</v>
      </c>
      <c r="K202" s="506">
        <v>2912</v>
      </c>
      <c r="L202" s="506">
        <v>2860</v>
      </c>
      <c r="M202" s="506">
        <v>1.8092299999999999</v>
      </c>
    </row>
    <row r="203" spans="1:13">
      <c r="A203" s="254">
        <v>193</v>
      </c>
      <c r="B203" s="509" t="s">
        <v>109</v>
      </c>
      <c r="C203" s="506">
        <v>1553.7</v>
      </c>
      <c r="D203" s="507">
        <v>1539.2666666666667</v>
      </c>
      <c r="E203" s="507">
        <v>1515.9833333333333</v>
      </c>
      <c r="F203" s="507">
        <v>1478.2666666666667</v>
      </c>
      <c r="G203" s="507">
        <v>1454.9833333333333</v>
      </c>
      <c r="H203" s="507">
        <v>1576.9833333333333</v>
      </c>
      <c r="I203" s="507">
        <v>1600.2666666666667</v>
      </c>
      <c r="J203" s="507">
        <v>1637.9833333333333</v>
      </c>
      <c r="K203" s="506">
        <v>1562.55</v>
      </c>
      <c r="L203" s="506">
        <v>1501.55</v>
      </c>
      <c r="M203" s="506">
        <v>128.04032000000001</v>
      </c>
    </row>
    <row r="204" spans="1:13">
      <c r="A204" s="254">
        <v>194</v>
      </c>
      <c r="B204" s="509" t="s">
        <v>249</v>
      </c>
      <c r="C204" s="506">
        <v>687.75</v>
      </c>
      <c r="D204" s="507">
        <v>685.35</v>
      </c>
      <c r="E204" s="507">
        <v>677.40000000000009</v>
      </c>
      <c r="F204" s="507">
        <v>667.05000000000007</v>
      </c>
      <c r="G204" s="507">
        <v>659.10000000000014</v>
      </c>
      <c r="H204" s="507">
        <v>695.7</v>
      </c>
      <c r="I204" s="507">
        <v>703.65000000000009</v>
      </c>
      <c r="J204" s="507">
        <v>714</v>
      </c>
      <c r="K204" s="506">
        <v>693.3</v>
      </c>
      <c r="L204" s="506">
        <v>675</v>
      </c>
      <c r="M204" s="506">
        <v>34.67886</v>
      </c>
    </row>
    <row r="205" spans="1:13">
      <c r="A205" s="254">
        <v>195</v>
      </c>
      <c r="B205" s="509" t="s">
        <v>382</v>
      </c>
      <c r="C205" s="506">
        <v>25.5</v>
      </c>
      <c r="D205" s="507">
        <v>25.600000000000005</v>
      </c>
      <c r="E205" s="507">
        <v>25.250000000000011</v>
      </c>
      <c r="F205" s="507">
        <v>25.000000000000007</v>
      </c>
      <c r="G205" s="507">
        <v>24.650000000000013</v>
      </c>
      <c r="H205" s="507">
        <v>25.850000000000009</v>
      </c>
      <c r="I205" s="507">
        <v>26.200000000000003</v>
      </c>
      <c r="J205" s="507">
        <v>26.450000000000006</v>
      </c>
      <c r="K205" s="506">
        <v>25.95</v>
      </c>
      <c r="L205" s="506">
        <v>25.35</v>
      </c>
      <c r="M205" s="506">
        <v>27.12276</v>
      </c>
    </row>
    <row r="206" spans="1:13">
      <c r="A206" s="254">
        <v>196</v>
      </c>
      <c r="B206" s="509" t="s">
        <v>378</v>
      </c>
      <c r="C206" s="506">
        <v>25.15</v>
      </c>
      <c r="D206" s="507">
        <v>25.216666666666669</v>
      </c>
      <c r="E206" s="507">
        <v>24.933333333333337</v>
      </c>
      <c r="F206" s="507">
        <v>24.716666666666669</v>
      </c>
      <c r="G206" s="507">
        <v>24.433333333333337</v>
      </c>
      <c r="H206" s="507">
        <v>25.433333333333337</v>
      </c>
      <c r="I206" s="507">
        <v>25.716666666666669</v>
      </c>
      <c r="J206" s="507">
        <v>25.933333333333337</v>
      </c>
      <c r="K206" s="506">
        <v>25.5</v>
      </c>
      <c r="L206" s="506">
        <v>25</v>
      </c>
      <c r="M206" s="506">
        <v>22.916450000000001</v>
      </c>
    </row>
    <row r="207" spans="1:13">
      <c r="A207" s="254">
        <v>197</v>
      </c>
      <c r="B207" s="509" t="s">
        <v>379</v>
      </c>
      <c r="C207" s="506">
        <v>719.3</v>
      </c>
      <c r="D207" s="507">
        <v>721.46666666666658</v>
      </c>
      <c r="E207" s="507">
        <v>713.13333333333321</v>
      </c>
      <c r="F207" s="507">
        <v>706.96666666666658</v>
      </c>
      <c r="G207" s="507">
        <v>698.63333333333321</v>
      </c>
      <c r="H207" s="507">
        <v>727.63333333333321</v>
      </c>
      <c r="I207" s="507">
        <v>735.96666666666647</v>
      </c>
      <c r="J207" s="507">
        <v>742.13333333333321</v>
      </c>
      <c r="K207" s="506">
        <v>729.8</v>
      </c>
      <c r="L207" s="506">
        <v>715.3</v>
      </c>
      <c r="M207" s="506">
        <v>0.18909999999999999</v>
      </c>
    </row>
    <row r="208" spans="1:13">
      <c r="A208" s="254">
        <v>198</v>
      </c>
      <c r="B208" s="509" t="s">
        <v>105</v>
      </c>
      <c r="C208" s="506">
        <v>1050.55</v>
      </c>
      <c r="D208" s="507">
        <v>1058.7</v>
      </c>
      <c r="E208" s="507">
        <v>1039.4000000000001</v>
      </c>
      <c r="F208" s="507">
        <v>1028.25</v>
      </c>
      <c r="G208" s="507">
        <v>1008.95</v>
      </c>
      <c r="H208" s="507">
        <v>1069.8500000000001</v>
      </c>
      <c r="I208" s="507">
        <v>1089.1499999999999</v>
      </c>
      <c r="J208" s="507">
        <v>1100.3000000000002</v>
      </c>
      <c r="K208" s="506">
        <v>1078</v>
      </c>
      <c r="L208" s="506">
        <v>1047.55</v>
      </c>
      <c r="M208" s="506">
        <v>12.979760000000001</v>
      </c>
    </row>
    <row r="209" spans="1:13">
      <c r="A209" s="254">
        <v>199</v>
      </c>
      <c r="B209" s="509" t="s">
        <v>380</v>
      </c>
      <c r="C209" s="506">
        <v>230.35</v>
      </c>
      <c r="D209" s="507">
        <v>231.65</v>
      </c>
      <c r="E209" s="507">
        <v>226.70000000000002</v>
      </c>
      <c r="F209" s="507">
        <v>223.05</v>
      </c>
      <c r="G209" s="507">
        <v>218.10000000000002</v>
      </c>
      <c r="H209" s="507">
        <v>235.3</v>
      </c>
      <c r="I209" s="507">
        <v>240.25</v>
      </c>
      <c r="J209" s="507">
        <v>243.9</v>
      </c>
      <c r="K209" s="506">
        <v>236.6</v>
      </c>
      <c r="L209" s="506">
        <v>228</v>
      </c>
      <c r="M209" s="506">
        <v>4.04915</v>
      </c>
    </row>
    <row r="210" spans="1:13">
      <c r="A210" s="254">
        <v>200</v>
      </c>
      <c r="B210" s="509" t="s">
        <v>381</v>
      </c>
      <c r="C210" s="506">
        <v>296.5</v>
      </c>
      <c r="D210" s="507">
        <v>301.08333333333331</v>
      </c>
      <c r="E210" s="507">
        <v>290.41666666666663</v>
      </c>
      <c r="F210" s="507">
        <v>284.33333333333331</v>
      </c>
      <c r="G210" s="507">
        <v>273.66666666666663</v>
      </c>
      <c r="H210" s="507">
        <v>307.16666666666663</v>
      </c>
      <c r="I210" s="507">
        <v>317.83333333333326</v>
      </c>
      <c r="J210" s="507">
        <v>323.91666666666663</v>
      </c>
      <c r="K210" s="506">
        <v>311.75</v>
      </c>
      <c r="L210" s="506">
        <v>295</v>
      </c>
      <c r="M210" s="506">
        <v>0.80761000000000005</v>
      </c>
    </row>
    <row r="211" spans="1:13">
      <c r="A211" s="254">
        <v>201</v>
      </c>
      <c r="B211" s="509" t="s">
        <v>110</v>
      </c>
      <c r="C211" s="506">
        <v>2963.85</v>
      </c>
      <c r="D211" s="507">
        <v>2952.2666666666664</v>
      </c>
      <c r="E211" s="507">
        <v>2928.1833333333329</v>
      </c>
      <c r="F211" s="507">
        <v>2892.5166666666664</v>
      </c>
      <c r="G211" s="507">
        <v>2868.4333333333329</v>
      </c>
      <c r="H211" s="507">
        <v>2987.9333333333329</v>
      </c>
      <c r="I211" s="507">
        <v>3012.0166666666669</v>
      </c>
      <c r="J211" s="507">
        <v>3047.6833333333329</v>
      </c>
      <c r="K211" s="506">
        <v>2976.35</v>
      </c>
      <c r="L211" s="506">
        <v>2916.6</v>
      </c>
      <c r="M211" s="506">
        <v>8.9949399999999997</v>
      </c>
    </row>
    <row r="212" spans="1:13">
      <c r="A212" s="254">
        <v>202</v>
      </c>
      <c r="B212" s="509" t="s">
        <v>383</v>
      </c>
      <c r="C212" s="506">
        <v>41.75</v>
      </c>
      <c r="D212" s="507">
        <v>41.866666666666667</v>
      </c>
      <c r="E212" s="507">
        <v>41.483333333333334</v>
      </c>
      <c r="F212" s="507">
        <v>41.216666666666669</v>
      </c>
      <c r="G212" s="507">
        <v>40.833333333333336</v>
      </c>
      <c r="H212" s="507">
        <v>42.133333333333333</v>
      </c>
      <c r="I212" s="507">
        <v>42.516666666666673</v>
      </c>
      <c r="J212" s="507">
        <v>42.783333333333331</v>
      </c>
      <c r="K212" s="506">
        <v>42.25</v>
      </c>
      <c r="L212" s="506">
        <v>41.6</v>
      </c>
      <c r="M212" s="506">
        <v>23.82685</v>
      </c>
    </row>
    <row r="213" spans="1:13">
      <c r="A213" s="254">
        <v>203</v>
      </c>
      <c r="B213" s="509" t="s">
        <v>112</v>
      </c>
      <c r="C213" s="506">
        <v>326.3</v>
      </c>
      <c r="D213" s="507">
        <v>328.05</v>
      </c>
      <c r="E213" s="507">
        <v>323.20000000000005</v>
      </c>
      <c r="F213" s="507">
        <v>320.10000000000002</v>
      </c>
      <c r="G213" s="507">
        <v>315.25000000000006</v>
      </c>
      <c r="H213" s="507">
        <v>331.15000000000003</v>
      </c>
      <c r="I213" s="507">
        <v>336.00000000000006</v>
      </c>
      <c r="J213" s="507">
        <v>339.1</v>
      </c>
      <c r="K213" s="506">
        <v>332.9</v>
      </c>
      <c r="L213" s="506">
        <v>324.95</v>
      </c>
      <c r="M213" s="506">
        <v>91.593639999999994</v>
      </c>
    </row>
    <row r="214" spans="1:13">
      <c r="A214" s="254">
        <v>204</v>
      </c>
      <c r="B214" s="509" t="s">
        <v>384</v>
      </c>
      <c r="C214" s="506">
        <v>1000.2</v>
      </c>
      <c r="D214" s="507">
        <v>999.13333333333333</v>
      </c>
      <c r="E214" s="507">
        <v>993.26666666666665</v>
      </c>
      <c r="F214" s="507">
        <v>986.33333333333337</v>
      </c>
      <c r="G214" s="507">
        <v>980.4666666666667</v>
      </c>
      <c r="H214" s="507">
        <v>1006.0666666666666</v>
      </c>
      <c r="I214" s="507">
        <v>1011.9333333333332</v>
      </c>
      <c r="J214" s="507">
        <v>1018.8666666666666</v>
      </c>
      <c r="K214" s="506">
        <v>1005</v>
      </c>
      <c r="L214" s="506">
        <v>992.2</v>
      </c>
      <c r="M214" s="506">
        <v>1.3680000000000001</v>
      </c>
    </row>
    <row r="215" spans="1:13">
      <c r="A215" s="254">
        <v>205</v>
      </c>
      <c r="B215" s="509" t="s">
        <v>385</v>
      </c>
      <c r="C215" s="506">
        <v>121.45</v>
      </c>
      <c r="D215" s="507">
        <v>123.08333333333333</v>
      </c>
      <c r="E215" s="507">
        <v>118.96666666666665</v>
      </c>
      <c r="F215" s="507">
        <v>116.48333333333332</v>
      </c>
      <c r="G215" s="507">
        <v>112.36666666666665</v>
      </c>
      <c r="H215" s="507">
        <v>125.56666666666666</v>
      </c>
      <c r="I215" s="507">
        <v>129.68333333333334</v>
      </c>
      <c r="J215" s="507">
        <v>132.16666666666669</v>
      </c>
      <c r="K215" s="506">
        <v>127.2</v>
      </c>
      <c r="L215" s="506">
        <v>120.6</v>
      </c>
      <c r="M215" s="506">
        <v>18.690819999999999</v>
      </c>
    </row>
    <row r="216" spans="1:13">
      <c r="A216" s="254">
        <v>206</v>
      </c>
      <c r="B216" s="509" t="s">
        <v>113</v>
      </c>
      <c r="C216" s="506">
        <v>230</v>
      </c>
      <c r="D216" s="507">
        <v>230.21666666666667</v>
      </c>
      <c r="E216" s="507">
        <v>228.53333333333333</v>
      </c>
      <c r="F216" s="507">
        <v>227.06666666666666</v>
      </c>
      <c r="G216" s="507">
        <v>225.38333333333333</v>
      </c>
      <c r="H216" s="507">
        <v>231.68333333333334</v>
      </c>
      <c r="I216" s="507">
        <v>233.36666666666667</v>
      </c>
      <c r="J216" s="507">
        <v>234.83333333333334</v>
      </c>
      <c r="K216" s="506">
        <v>231.9</v>
      </c>
      <c r="L216" s="506">
        <v>228.75</v>
      </c>
      <c r="M216" s="506">
        <v>35.721530000000001</v>
      </c>
    </row>
    <row r="217" spans="1:13">
      <c r="A217" s="254">
        <v>207</v>
      </c>
      <c r="B217" s="509" t="s">
        <v>114</v>
      </c>
      <c r="C217" s="506">
        <v>2398.75</v>
      </c>
      <c r="D217" s="507">
        <v>2376.5833333333335</v>
      </c>
      <c r="E217" s="507">
        <v>2347.166666666667</v>
      </c>
      <c r="F217" s="507">
        <v>2295.5833333333335</v>
      </c>
      <c r="G217" s="507">
        <v>2266.166666666667</v>
      </c>
      <c r="H217" s="507">
        <v>2428.166666666667</v>
      </c>
      <c r="I217" s="507">
        <v>2457.5833333333339</v>
      </c>
      <c r="J217" s="507">
        <v>2509.166666666667</v>
      </c>
      <c r="K217" s="506">
        <v>2406</v>
      </c>
      <c r="L217" s="506">
        <v>2325</v>
      </c>
      <c r="M217" s="506">
        <v>33.27205</v>
      </c>
    </row>
    <row r="218" spans="1:13">
      <c r="A218" s="254">
        <v>208</v>
      </c>
      <c r="B218" s="509" t="s">
        <v>250</v>
      </c>
      <c r="C218" s="506">
        <v>262.25</v>
      </c>
      <c r="D218" s="507">
        <v>267.41666666666669</v>
      </c>
      <c r="E218" s="507">
        <v>251.83333333333337</v>
      </c>
      <c r="F218" s="507">
        <v>241.41666666666669</v>
      </c>
      <c r="G218" s="507">
        <v>225.83333333333337</v>
      </c>
      <c r="H218" s="507">
        <v>277.83333333333337</v>
      </c>
      <c r="I218" s="507">
        <v>293.41666666666674</v>
      </c>
      <c r="J218" s="507">
        <v>303.83333333333337</v>
      </c>
      <c r="K218" s="506">
        <v>283</v>
      </c>
      <c r="L218" s="506">
        <v>257</v>
      </c>
      <c r="M218" s="506">
        <v>27.86711</v>
      </c>
    </row>
    <row r="219" spans="1:13">
      <c r="A219" s="254">
        <v>209</v>
      </c>
      <c r="B219" s="509" t="s">
        <v>386</v>
      </c>
      <c r="C219" s="506">
        <v>46609.599999999999</v>
      </c>
      <c r="D219" s="507">
        <v>46367.75</v>
      </c>
      <c r="E219" s="507">
        <v>45735.5</v>
      </c>
      <c r="F219" s="507">
        <v>44861.4</v>
      </c>
      <c r="G219" s="507">
        <v>44229.15</v>
      </c>
      <c r="H219" s="507">
        <v>47241.85</v>
      </c>
      <c r="I219" s="507">
        <v>47874.1</v>
      </c>
      <c r="J219" s="507">
        <v>48748.2</v>
      </c>
      <c r="K219" s="506">
        <v>47000</v>
      </c>
      <c r="L219" s="506">
        <v>45493.65</v>
      </c>
      <c r="M219" s="506">
        <v>0.10339</v>
      </c>
    </row>
    <row r="220" spans="1:13">
      <c r="A220" s="254">
        <v>210</v>
      </c>
      <c r="B220" s="509" t="s">
        <v>251</v>
      </c>
      <c r="C220" s="506">
        <v>44.1</v>
      </c>
      <c r="D220" s="507">
        <v>44.25</v>
      </c>
      <c r="E220" s="507">
        <v>43.7</v>
      </c>
      <c r="F220" s="507">
        <v>43.300000000000004</v>
      </c>
      <c r="G220" s="507">
        <v>42.750000000000007</v>
      </c>
      <c r="H220" s="507">
        <v>44.65</v>
      </c>
      <c r="I220" s="507">
        <v>45.199999999999996</v>
      </c>
      <c r="J220" s="507">
        <v>45.599999999999994</v>
      </c>
      <c r="K220" s="506">
        <v>44.8</v>
      </c>
      <c r="L220" s="506">
        <v>43.85</v>
      </c>
      <c r="M220" s="506">
        <v>13.86013</v>
      </c>
    </row>
    <row r="221" spans="1:13">
      <c r="A221" s="254">
        <v>211</v>
      </c>
      <c r="B221" s="509" t="s">
        <v>108</v>
      </c>
      <c r="C221" s="506">
        <v>2605.65</v>
      </c>
      <c r="D221" s="507">
        <v>2592.6333333333332</v>
      </c>
      <c r="E221" s="507">
        <v>2568.2666666666664</v>
      </c>
      <c r="F221" s="507">
        <v>2530.8833333333332</v>
      </c>
      <c r="G221" s="507">
        <v>2506.5166666666664</v>
      </c>
      <c r="H221" s="507">
        <v>2630.0166666666664</v>
      </c>
      <c r="I221" s="507">
        <v>2654.3833333333332</v>
      </c>
      <c r="J221" s="507">
        <v>2691.7666666666664</v>
      </c>
      <c r="K221" s="506">
        <v>2617</v>
      </c>
      <c r="L221" s="506">
        <v>2555.25</v>
      </c>
      <c r="M221" s="506">
        <v>43.49089</v>
      </c>
    </row>
    <row r="222" spans="1:13">
      <c r="A222" s="254">
        <v>212</v>
      </c>
      <c r="B222" s="509" t="s">
        <v>836</v>
      </c>
      <c r="C222" s="506">
        <v>274.8</v>
      </c>
      <c r="D222" s="507">
        <v>276.18333333333334</v>
      </c>
      <c r="E222" s="507">
        <v>272.66666666666669</v>
      </c>
      <c r="F222" s="507">
        <v>270.53333333333336</v>
      </c>
      <c r="G222" s="507">
        <v>267.01666666666671</v>
      </c>
      <c r="H222" s="507">
        <v>278.31666666666666</v>
      </c>
      <c r="I222" s="507">
        <v>281.83333333333331</v>
      </c>
      <c r="J222" s="507">
        <v>283.96666666666664</v>
      </c>
      <c r="K222" s="506">
        <v>279.7</v>
      </c>
      <c r="L222" s="506">
        <v>274.05</v>
      </c>
      <c r="M222" s="506">
        <v>0.42781000000000002</v>
      </c>
    </row>
    <row r="223" spans="1:13">
      <c r="A223" s="254">
        <v>213</v>
      </c>
      <c r="B223" s="509" t="s">
        <v>116</v>
      </c>
      <c r="C223" s="506">
        <v>591.45000000000005</v>
      </c>
      <c r="D223" s="507">
        <v>588.85</v>
      </c>
      <c r="E223" s="507">
        <v>584.6</v>
      </c>
      <c r="F223" s="507">
        <v>577.75</v>
      </c>
      <c r="G223" s="507">
        <v>573.5</v>
      </c>
      <c r="H223" s="507">
        <v>595.70000000000005</v>
      </c>
      <c r="I223" s="507">
        <v>599.95000000000005</v>
      </c>
      <c r="J223" s="507">
        <v>606.80000000000007</v>
      </c>
      <c r="K223" s="506">
        <v>593.1</v>
      </c>
      <c r="L223" s="506">
        <v>582</v>
      </c>
      <c r="M223" s="506">
        <v>280.12288000000001</v>
      </c>
    </row>
    <row r="224" spans="1:13">
      <c r="A224" s="254">
        <v>214</v>
      </c>
      <c r="B224" s="509" t="s">
        <v>252</v>
      </c>
      <c r="C224" s="506">
        <v>1432.95</v>
      </c>
      <c r="D224" s="507">
        <v>1424.6833333333332</v>
      </c>
      <c r="E224" s="507">
        <v>1409.3666666666663</v>
      </c>
      <c r="F224" s="507">
        <v>1385.7833333333331</v>
      </c>
      <c r="G224" s="507">
        <v>1370.4666666666662</v>
      </c>
      <c r="H224" s="507">
        <v>1448.2666666666664</v>
      </c>
      <c r="I224" s="507">
        <v>1463.5833333333335</v>
      </c>
      <c r="J224" s="507">
        <v>1487.1666666666665</v>
      </c>
      <c r="K224" s="506">
        <v>1440</v>
      </c>
      <c r="L224" s="506">
        <v>1401.1</v>
      </c>
      <c r="M224" s="506">
        <v>5.5940200000000004</v>
      </c>
    </row>
    <row r="225" spans="1:13">
      <c r="A225" s="254">
        <v>215</v>
      </c>
      <c r="B225" s="509" t="s">
        <v>117</v>
      </c>
      <c r="C225" s="506">
        <v>431.75</v>
      </c>
      <c r="D225" s="507">
        <v>434.2833333333333</v>
      </c>
      <c r="E225" s="507">
        <v>427.76666666666659</v>
      </c>
      <c r="F225" s="507">
        <v>423.7833333333333</v>
      </c>
      <c r="G225" s="507">
        <v>417.26666666666659</v>
      </c>
      <c r="H225" s="507">
        <v>438.26666666666659</v>
      </c>
      <c r="I225" s="507">
        <v>444.78333333333325</v>
      </c>
      <c r="J225" s="507">
        <v>448.76666666666659</v>
      </c>
      <c r="K225" s="506">
        <v>440.8</v>
      </c>
      <c r="L225" s="506">
        <v>430.3</v>
      </c>
      <c r="M225" s="506">
        <v>22.277760000000001</v>
      </c>
    </row>
    <row r="226" spans="1:13">
      <c r="A226" s="254">
        <v>216</v>
      </c>
      <c r="B226" s="509" t="s">
        <v>387</v>
      </c>
      <c r="C226" s="506">
        <v>387.35</v>
      </c>
      <c r="D226" s="507">
        <v>391.86666666666662</v>
      </c>
      <c r="E226" s="507">
        <v>381.48333333333323</v>
      </c>
      <c r="F226" s="507">
        <v>375.61666666666662</v>
      </c>
      <c r="G226" s="507">
        <v>365.23333333333323</v>
      </c>
      <c r="H226" s="507">
        <v>397.73333333333323</v>
      </c>
      <c r="I226" s="507">
        <v>408.11666666666656</v>
      </c>
      <c r="J226" s="507">
        <v>413.98333333333323</v>
      </c>
      <c r="K226" s="506">
        <v>402.25</v>
      </c>
      <c r="L226" s="506">
        <v>386</v>
      </c>
      <c r="M226" s="506">
        <v>7.1275500000000003</v>
      </c>
    </row>
    <row r="227" spans="1:13">
      <c r="A227" s="254">
        <v>217</v>
      </c>
      <c r="B227" s="509" t="s">
        <v>388</v>
      </c>
      <c r="C227" s="506">
        <v>3362.75</v>
      </c>
      <c r="D227" s="507">
        <v>3443.5833333333335</v>
      </c>
      <c r="E227" s="507">
        <v>3239.166666666667</v>
      </c>
      <c r="F227" s="507">
        <v>3115.5833333333335</v>
      </c>
      <c r="G227" s="507">
        <v>2911.166666666667</v>
      </c>
      <c r="H227" s="507">
        <v>3567.166666666667</v>
      </c>
      <c r="I227" s="507">
        <v>3771.5833333333339</v>
      </c>
      <c r="J227" s="507">
        <v>3895.166666666667</v>
      </c>
      <c r="K227" s="506">
        <v>3648</v>
      </c>
      <c r="L227" s="506">
        <v>3320</v>
      </c>
      <c r="M227" s="506">
        <v>0.20805000000000001</v>
      </c>
    </row>
    <row r="228" spans="1:13">
      <c r="A228" s="254">
        <v>218</v>
      </c>
      <c r="B228" s="509" t="s">
        <v>253</v>
      </c>
      <c r="C228" s="506">
        <v>38.700000000000003</v>
      </c>
      <c r="D228" s="507">
        <v>38.700000000000003</v>
      </c>
      <c r="E228" s="507">
        <v>37.300000000000004</v>
      </c>
      <c r="F228" s="507">
        <v>35.9</v>
      </c>
      <c r="G228" s="507">
        <v>34.5</v>
      </c>
      <c r="H228" s="507">
        <v>40.100000000000009</v>
      </c>
      <c r="I228" s="507">
        <v>41.500000000000014</v>
      </c>
      <c r="J228" s="507">
        <v>42.900000000000013</v>
      </c>
      <c r="K228" s="506">
        <v>40.1</v>
      </c>
      <c r="L228" s="506">
        <v>37.299999999999997</v>
      </c>
      <c r="M228" s="506">
        <v>327.49040000000002</v>
      </c>
    </row>
    <row r="229" spans="1:13">
      <c r="A229" s="254">
        <v>219</v>
      </c>
      <c r="B229" s="509" t="s">
        <v>119</v>
      </c>
      <c r="C229" s="506">
        <v>58.25</v>
      </c>
      <c r="D229" s="507">
        <v>58.75</v>
      </c>
      <c r="E229" s="507">
        <v>57.5</v>
      </c>
      <c r="F229" s="507">
        <v>56.75</v>
      </c>
      <c r="G229" s="507">
        <v>55.5</v>
      </c>
      <c r="H229" s="507">
        <v>59.5</v>
      </c>
      <c r="I229" s="507">
        <v>60.75</v>
      </c>
      <c r="J229" s="507">
        <v>61.5</v>
      </c>
      <c r="K229" s="506">
        <v>60</v>
      </c>
      <c r="L229" s="506">
        <v>58</v>
      </c>
      <c r="M229" s="506">
        <v>386.80457000000001</v>
      </c>
    </row>
    <row r="230" spans="1:13">
      <c r="A230" s="254">
        <v>220</v>
      </c>
      <c r="B230" s="509" t="s">
        <v>389</v>
      </c>
      <c r="C230" s="506">
        <v>47.4</v>
      </c>
      <c r="D230" s="507">
        <v>47.75</v>
      </c>
      <c r="E230" s="507">
        <v>46.6</v>
      </c>
      <c r="F230" s="507">
        <v>45.800000000000004</v>
      </c>
      <c r="G230" s="507">
        <v>44.650000000000006</v>
      </c>
      <c r="H230" s="507">
        <v>48.55</v>
      </c>
      <c r="I230" s="507">
        <v>49.7</v>
      </c>
      <c r="J230" s="507">
        <v>50.499999999999993</v>
      </c>
      <c r="K230" s="506">
        <v>48.9</v>
      </c>
      <c r="L230" s="506">
        <v>46.95</v>
      </c>
      <c r="M230" s="506">
        <v>41.898240000000001</v>
      </c>
    </row>
    <row r="231" spans="1:13">
      <c r="A231" s="254">
        <v>221</v>
      </c>
      <c r="B231" s="509" t="s">
        <v>390</v>
      </c>
      <c r="C231" s="506">
        <v>1152.2</v>
      </c>
      <c r="D231" s="507">
        <v>1148.0833333333333</v>
      </c>
      <c r="E231" s="507">
        <v>1106.1666666666665</v>
      </c>
      <c r="F231" s="507">
        <v>1060.1333333333332</v>
      </c>
      <c r="G231" s="507">
        <v>1018.2166666666665</v>
      </c>
      <c r="H231" s="507">
        <v>1194.1166666666666</v>
      </c>
      <c r="I231" s="507">
        <v>1236.0333333333331</v>
      </c>
      <c r="J231" s="507">
        <v>1282.0666666666666</v>
      </c>
      <c r="K231" s="506">
        <v>1190</v>
      </c>
      <c r="L231" s="506">
        <v>1102.05</v>
      </c>
      <c r="M231" s="506">
        <v>3.7353800000000001</v>
      </c>
    </row>
    <row r="232" spans="1:13">
      <c r="A232" s="254">
        <v>222</v>
      </c>
      <c r="B232" s="509" t="s">
        <v>391</v>
      </c>
      <c r="C232" s="506">
        <v>269.39999999999998</v>
      </c>
      <c r="D232" s="507">
        <v>271.90000000000003</v>
      </c>
      <c r="E232" s="507">
        <v>259.80000000000007</v>
      </c>
      <c r="F232" s="507">
        <v>250.20000000000005</v>
      </c>
      <c r="G232" s="507">
        <v>238.10000000000008</v>
      </c>
      <c r="H232" s="507">
        <v>281.50000000000006</v>
      </c>
      <c r="I232" s="507">
        <v>293.60000000000008</v>
      </c>
      <c r="J232" s="507">
        <v>303.20000000000005</v>
      </c>
      <c r="K232" s="506">
        <v>284</v>
      </c>
      <c r="L232" s="506">
        <v>262.3</v>
      </c>
      <c r="M232" s="506">
        <v>4.6750100000000003</v>
      </c>
    </row>
    <row r="233" spans="1:13">
      <c r="A233" s="254">
        <v>223</v>
      </c>
      <c r="B233" s="509" t="s">
        <v>746</v>
      </c>
      <c r="C233" s="506">
        <v>1223.7</v>
      </c>
      <c r="D233" s="507">
        <v>1218.2333333333333</v>
      </c>
      <c r="E233" s="507">
        <v>1196.4666666666667</v>
      </c>
      <c r="F233" s="507">
        <v>1169.2333333333333</v>
      </c>
      <c r="G233" s="507">
        <v>1147.4666666666667</v>
      </c>
      <c r="H233" s="507">
        <v>1245.4666666666667</v>
      </c>
      <c r="I233" s="507">
        <v>1267.2333333333336</v>
      </c>
      <c r="J233" s="507">
        <v>1294.4666666666667</v>
      </c>
      <c r="K233" s="506">
        <v>1240</v>
      </c>
      <c r="L233" s="506">
        <v>1191</v>
      </c>
      <c r="M233" s="506">
        <v>0.11325</v>
      </c>
    </row>
    <row r="234" spans="1:13">
      <c r="A234" s="254">
        <v>224</v>
      </c>
      <c r="B234" s="509" t="s">
        <v>750</v>
      </c>
      <c r="C234" s="506">
        <v>556.79999999999995</v>
      </c>
      <c r="D234" s="507">
        <v>563.43333333333328</v>
      </c>
      <c r="E234" s="507">
        <v>547.86666666666656</v>
      </c>
      <c r="F234" s="507">
        <v>538.93333333333328</v>
      </c>
      <c r="G234" s="507">
        <v>523.36666666666656</v>
      </c>
      <c r="H234" s="507">
        <v>572.36666666666656</v>
      </c>
      <c r="I234" s="507">
        <v>587.93333333333339</v>
      </c>
      <c r="J234" s="507">
        <v>596.86666666666656</v>
      </c>
      <c r="K234" s="506">
        <v>579</v>
      </c>
      <c r="L234" s="506">
        <v>554.5</v>
      </c>
      <c r="M234" s="506">
        <v>5.9347599999999998</v>
      </c>
    </row>
    <row r="235" spans="1:13">
      <c r="A235" s="254">
        <v>225</v>
      </c>
      <c r="B235" s="509" t="s">
        <v>392</v>
      </c>
      <c r="C235" s="506">
        <v>103.4</v>
      </c>
      <c r="D235" s="507">
        <v>103.68333333333334</v>
      </c>
      <c r="E235" s="507">
        <v>102.21666666666667</v>
      </c>
      <c r="F235" s="507">
        <v>101.03333333333333</v>
      </c>
      <c r="G235" s="507">
        <v>99.566666666666663</v>
      </c>
      <c r="H235" s="507">
        <v>104.86666666666667</v>
      </c>
      <c r="I235" s="507">
        <v>106.33333333333334</v>
      </c>
      <c r="J235" s="507">
        <v>107.51666666666668</v>
      </c>
      <c r="K235" s="506">
        <v>105.15</v>
      </c>
      <c r="L235" s="506">
        <v>102.5</v>
      </c>
      <c r="M235" s="506">
        <v>11.50015</v>
      </c>
    </row>
    <row r="236" spans="1:13">
      <c r="A236" s="254">
        <v>226</v>
      </c>
      <c r="B236" s="509" t="s">
        <v>393</v>
      </c>
      <c r="C236" s="506">
        <v>87.35</v>
      </c>
      <c r="D236" s="507">
        <v>85.483333333333334</v>
      </c>
      <c r="E236" s="507">
        <v>82.466666666666669</v>
      </c>
      <c r="F236" s="507">
        <v>77.583333333333329</v>
      </c>
      <c r="G236" s="507">
        <v>74.566666666666663</v>
      </c>
      <c r="H236" s="507">
        <v>90.366666666666674</v>
      </c>
      <c r="I236" s="507">
        <v>93.383333333333354</v>
      </c>
      <c r="J236" s="507">
        <v>98.26666666666668</v>
      </c>
      <c r="K236" s="506">
        <v>88.5</v>
      </c>
      <c r="L236" s="506">
        <v>80.599999999999994</v>
      </c>
      <c r="M236" s="506">
        <v>113.16630000000001</v>
      </c>
    </row>
    <row r="237" spans="1:13">
      <c r="A237" s="254">
        <v>227</v>
      </c>
      <c r="B237" s="509" t="s">
        <v>126</v>
      </c>
      <c r="C237" s="506">
        <v>214.55</v>
      </c>
      <c r="D237" s="507">
        <v>213.31666666666669</v>
      </c>
      <c r="E237" s="507">
        <v>211.63333333333338</v>
      </c>
      <c r="F237" s="507">
        <v>208.7166666666667</v>
      </c>
      <c r="G237" s="507">
        <v>207.03333333333339</v>
      </c>
      <c r="H237" s="507">
        <v>216.23333333333338</v>
      </c>
      <c r="I237" s="507">
        <v>217.91666666666671</v>
      </c>
      <c r="J237" s="507">
        <v>220.83333333333337</v>
      </c>
      <c r="K237" s="506">
        <v>215</v>
      </c>
      <c r="L237" s="506">
        <v>210.4</v>
      </c>
      <c r="M237" s="506">
        <v>277.92437000000001</v>
      </c>
    </row>
    <row r="238" spans="1:13">
      <c r="A238" s="254">
        <v>228</v>
      </c>
      <c r="B238" s="509" t="s">
        <v>395</v>
      </c>
      <c r="C238" s="506">
        <v>115.25</v>
      </c>
      <c r="D238" s="507">
        <v>115.93333333333332</v>
      </c>
      <c r="E238" s="507">
        <v>113.91666666666664</v>
      </c>
      <c r="F238" s="507">
        <v>112.58333333333331</v>
      </c>
      <c r="G238" s="507">
        <v>110.56666666666663</v>
      </c>
      <c r="H238" s="507">
        <v>117.26666666666665</v>
      </c>
      <c r="I238" s="507">
        <v>119.28333333333333</v>
      </c>
      <c r="J238" s="507">
        <v>120.61666666666666</v>
      </c>
      <c r="K238" s="506">
        <v>117.95</v>
      </c>
      <c r="L238" s="506">
        <v>114.6</v>
      </c>
      <c r="M238" s="506">
        <v>3.0449999999999999</v>
      </c>
    </row>
    <row r="239" spans="1:13">
      <c r="A239" s="254">
        <v>229</v>
      </c>
      <c r="B239" s="509" t="s">
        <v>396</v>
      </c>
      <c r="C239" s="506">
        <v>167.55</v>
      </c>
      <c r="D239" s="507">
        <v>166.68333333333334</v>
      </c>
      <c r="E239" s="507">
        <v>164.11666666666667</v>
      </c>
      <c r="F239" s="507">
        <v>160.68333333333334</v>
      </c>
      <c r="G239" s="507">
        <v>158.11666666666667</v>
      </c>
      <c r="H239" s="507">
        <v>170.11666666666667</v>
      </c>
      <c r="I239" s="507">
        <v>172.68333333333334</v>
      </c>
      <c r="J239" s="507">
        <v>176.11666666666667</v>
      </c>
      <c r="K239" s="506">
        <v>169.25</v>
      </c>
      <c r="L239" s="506">
        <v>163.25</v>
      </c>
      <c r="M239" s="506">
        <v>21.01923</v>
      </c>
    </row>
    <row r="240" spans="1:13">
      <c r="A240" s="254">
        <v>230</v>
      </c>
      <c r="B240" s="509" t="s">
        <v>115</v>
      </c>
      <c r="C240" s="506">
        <v>196.05</v>
      </c>
      <c r="D240" s="507">
        <v>196.71666666666667</v>
      </c>
      <c r="E240" s="507">
        <v>192.43333333333334</v>
      </c>
      <c r="F240" s="507">
        <v>188.81666666666666</v>
      </c>
      <c r="G240" s="507">
        <v>184.53333333333333</v>
      </c>
      <c r="H240" s="507">
        <v>200.33333333333334</v>
      </c>
      <c r="I240" s="507">
        <v>204.6166666666667</v>
      </c>
      <c r="J240" s="507">
        <v>208.23333333333335</v>
      </c>
      <c r="K240" s="506">
        <v>201</v>
      </c>
      <c r="L240" s="506">
        <v>193.1</v>
      </c>
      <c r="M240" s="506">
        <v>106.56553</v>
      </c>
    </row>
    <row r="241" spans="1:13">
      <c r="A241" s="254">
        <v>231</v>
      </c>
      <c r="B241" s="509" t="s">
        <v>397</v>
      </c>
      <c r="C241" s="506">
        <v>79.95</v>
      </c>
      <c r="D241" s="507">
        <v>81.2</v>
      </c>
      <c r="E241" s="507">
        <v>77.400000000000006</v>
      </c>
      <c r="F241" s="507">
        <v>74.850000000000009</v>
      </c>
      <c r="G241" s="507">
        <v>71.050000000000011</v>
      </c>
      <c r="H241" s="507">
        <v>83.75</v>
      </c>
      <c r="I241" s="507">
        <v>87.549999999999983</v>
      </c>
      <c r="J241" s="507">
        <v>90.1</v>
      </c>
      <c r="K241" s="506">
        <v>85</v>
      </c>
      <c r="L241" s="506">
        <v>78.650000000000006</v>
      </c>
      <c r="M241" s="506">
        <v>81.894080000000002</v>
      </c>
    </row>
    <row r="242" spans="1:13">
      <c r="A242" s="254">
        <v>232</v>
      </c>
      <c r="B242" s="509" t="s">
        <v>747</v>
      </c>
      <c r="C242" s="506">
        <v>7820.8</v>
      </c>
      <c r="D242" s="507">
        <v>7816.9000000000005</v>
      </c>
      <c r="E242" s="507">
        <v>7723.9000000000015</v>
      </c>
      <c r="F242" s="507">
        <v>7627.0000000000009</v>
      </c>
      <c r="G242" s="507">
        <v>7534.0000000000018</v>
      </c>
      <c r="H242" s="507">
        <v>7913.8000000000011</v>
      </c>
      <c r="I242" s="507">
        <v>8006.7999999999993</v>
      </c>
      <c r="J242" s="507">
        <v>8103.7000000000007</v>
      </c>
      <c r="K242" s="506">
        <v>7909.9</v>
      </c>
      <c r="L242" s="506">
        <v>7720</v>
      </c>
      <c r="M242" s="506">
        <v>1.3791899999999999</v>
      </c>
    </row>
    <row r="243" spans="1:13">
      <c r="A243" s="254">
        <v>233</v>
      </c>
      <c r="B243" s="509" t="s">
        <v>254</v>
      </c>
      <c r="C243" s="506">
        <v>115.4</v>
      </c>
      <c r="D243" s="507">
        <v>116.73333333333333</v>
      </c>
      <c r="E243" s="507">
        <v>113.36666666666667</v>
      </c>
      <c r="F243" s="507">
        <v>111.33333333333334</v>
      </c>
      <c r="G243" s="507">
        <v>107.96666666666668</v>
      </c>
      <c r="H243" s="507">
        <v>118.76666666666667</v>
      </c>
      <c r="I243" s="507">
        <v>122.13333333333331</v>
      </c>
      <c r="J243" s="507">
        <v>124.16666666666666</v>
      </c>
      <c r="K243" s="506">
        <v>120.1</v>
      </c>
      <c r="L243" s="506">
        <v>114.7</v>
      </c>
      <c r="M243" s="506">
        <v>13.80297</v>
      </c>
    </row>
    <row r="244" spans="1:13">
      <c r="A244" s="254">
        <v>234</v>
      </c>
      <c r="B244" s="509" t="s">
        <v>398</v>
      </c>
      <c r="C244" s="506">
        <v>341.3</v>
      </c>
      <c r="D244" s="507">
        <v>342.51666666666665</v>
      </c>
      <c r="E244" s="507">
        <v>337.2833333333333</v>
      </c>
      <c r="F244" s="507">
        <v>333.26666666666665</v>
      </c>
      <c r="G244" s="507">
        <v>328.0333333333333</v>
      </c>
      <c r="H244" s="507">
        <v>346.5333333333333</v>
      </c>
      <c r="I244" s="507">
        <v>351.76666666666665</v>
      </c>
      <c r="J244" s="507">
        <v>355.7833333333333</v>
      </c>
      <c r="K244" s="506">
        <v>347.75</v>
      </c>
      <c r="L244" s="506">
        <v>338.5</v>
      </c>
      <c r="M244" s="506">
        <v>12.560919999999999</v>
      </c>
    </row>
    <row r="245" spans="1:13">
      <c r="A245" s="254">
        <v>235</v>
      </c>
      <c r="B245" s="509" t="s">
        <v>255</v>
      </c>
      <c r="C245" s="506">
        <v>105.7</v>
      </c>
      <c r="D245" s="507">
        <v>106.89999999999999</v>
      </c>
      <c r="E245" s="507">
        <v>103.79999999999998</v>
      </c>
      <c r="F245" s="507">
        <v>101.89999999999999</v>
      </c>
      <c r="G245" s="507">
        <v>98.799999999999983</v>
      </c>
      <c r="H245" s="507">
        <v>108.79999999999998</v>
      </c>
      <c r="I245" s="507">
        <v>111.89999999999998</v>
      </c>
      <c r="J245" s="507">
        <v>113.79999999999998</v>
      </c>
      <c r="K245" s="506">
        <v>110</v>
      </c>
      <c r="L245" s="506">
        <v>105</v>
      </c>
      <c r="M245" s="506">
        <v>16.606269999999999</v>
      </c>
    </row>
    <row r="246" spans="1:13">
      <c r="A246" s="254">
        <v>236</v>
      </c>
      <c r="B246" s="509" t="s">
        <v>125</v>
      </c>
      <c r="C246" s="506">
        <v>91.55</v>
      </c>
      <c r="D246" s="507">
        <v>91.2</v>
      </c>
      <c r="E246" s="507">
        <v>90.45</v>
      </c>
      <c r="F246" s="507">
        <v>89.35</v>
      </c>
      <c r="G246" s="507">
        <v>88.6</v>
      </c>
      <c r="H246" s="507">
        <v>92.300000000000011</v>
      </c>
      <c r="I246" s="507">
        <v>93.050000000000011</v>
      </c>
      <c r="J246" s="507">
        <v>94.15000000000002</v>
      </c>
      <c r="K246" s="506">
        <v>91.95</v>
      </c>
      <c r="L246" s="506">
        <v>90.1</v>
      </c>
      <c r="M246" s="506">
        <v>205.91828000000001</v>
      </c>
    </row>
    <row r="247" spans="1:13">
      <c r="A247" s="254">
        <v>237</v>
      </c>
      <c r="B247" s="509" t="s">
        <v>399</v>
      </c>
      <c r="C247" s="506">
        <v>15.9</v>
      </c>
      <c r="D247" s="507">
        <v>15.9</v>
      </c>
      <c r="E247" s="507">
        <v>15.7</v>
      </c>
      <c r="F247" s="507">
        <v>15.499999999999998</v>
      </c>
      <c r="G247" s="507">
        <v>15.299999999999997</v>
      </c>
      <c r="H247" s="507">
        <v>16.100000000000001</v>
      </c>
      <c r="I247" s="507">
        <v>16.3</v>
      </c>
      <c r="J247" s="507">
        <v>16.500000000000004</v>
      </c>
      <c r="K247" s="506">
        <v>16.100000000000001</v>
      </c>
      <c r="L247" s="506">
        <v>15.7</v>
      </c>
      <c r="M247" s="506">
        <v>44.4893</v>
      </c>
    </row>
    <row r="248" spans="1:13">
      <c r="A248" s="254">
        <v>238</v>
      </c>
      <c r="B248" s="509" t="s">
        <v>772</v>
      </c>
      <c r="C248" s="506">
        <v>1755.25</v>
      </c>
      <c r="D248" s="507">
        <v>1756.55</v>
      </c>
      <c r="E248" s="507">
        <v>1739.1</v>
      </c>
      <c r="F248" s="507">
        <v>1722.95</v>
      </c>
      <c r="G248" s="507">
        <v>1705.5</v>
      </c>
      <c r="H248" s="507">
        <v>1772.6999999999998</v>
      </c>
      <c r="I248" s="507">
        <v>1790.15</v>
      </c>
      <c r="J248" s="507">
        <v>1806.2999999999997</v>
      </c>
      <c r="K248" s="506">
        <v>1774</v>
      </c>
      <c r="L248" s="506">
        <v>1740.4</v>
      </c>
      <c r="M248" s="506">
        <v>14.73085</v>
      </c>
    </row>
    <row r="249" spans="1:13">
      <c r="A249" s="254">
        <v>239</v>
      </c>
      <c r="B249" s="509" t="s">
        <v>748</v>
      </c>
      <c r="C249" s="506">
        <v>290.25</v>
      </c>
      <c r="D249" s="507">
        <v>291.63333333333333</v>
      </c>
      <c r="E249" s="507">
        <v>283.61666666666667</v>
      </c>
      <c r="F249" s="507">
        <v>276.98333333333335</v>
      </c>
      <c r="G249" s="507">
        <v>268.9666666666667</v>
      </c>
      <c r="H249" s="507">
        <v>298.26666666666665</v>
      </c>
      <c r="I249" s="507">
        <v>306.2833333333333</v>
      </c>
      <c r="J249" s="507">
        <v>312.91666666666663</v>
      </c>
      <c r="K249" s="506">
        <v>299.64999999999998</v>
      </c>
      <c r="L249" s="506">
        <v>285</v>
      </c>
      <c r="M249" s="506">
        <v>1.3498399999999999</v>
      </c>
    </row>
    <row r="250" spans="1:13">
      <c r="A250" s="254">
        <v>240</v>
      </c>
      <c r="B250" s="509" t="s">
        <v>120</v>
      </c>
      <c r="C250" s="506">
        <v>510.85</v>
      </c>
      <c r="D250" s="507">
        <v>511.45</v>
      </c>
      <c r="E250" s="507">
        <v>504.9</v>
      </c>
      <c r="F250" s="507">
        <v>498.95</v>
      </c>
      <c r="G250" s="507">
        <v>492.4</v>
      </c>
      <c r="H250" s="507">
        <v>517.4</v>
      </c>
      <c r="I250" s="507">
        <v>523.95000000000005</v>
      </c>
      <c r="J250" s="507">
        <v>529.9</v>
      </c>
      <c r="K250" s="506">
        <v>518</v>
      </c>
      <c r="L250" s="506">
        <v>505.5</v>
      </c>
      <c r="M250" s="506">
        <v>23.088450000000002</v>
      </c>
    </row>
    <row r="251" spans="1:13">
      <c r="A251" s="254">
        <v>241</v>
      </c>
      <c r="B251" s="509" t="s">
        <v>827</v>
      </c>
      <c r="C251" s="506">
        <v>254.6</v>
      </c>
      <c r="D251" s="507">
        <v>252.23333333333335</v>
      </c>
      <c r="E251" s="507">
        <v>242.66666666666669</v>
      </c>
      <c r="F251" s="507">
        <v>230.73333333333335</v>
      </c>
      <c r="G251" s="507">
        <v>221.16666666666669</v>
      </c>
      <c r="H251" s="507">
        <v>264.16666666666669</v>
      </c>
      <c r="I251" s="507">
        <v>273.73333333333329</v>
      </c>
      <c r="J251" s="507">
        <v>285.66666666666669</v>
      </c>
      <c r="K251" s="506">
        <v>261.8</v>
      </c>
      <c r="L251" s="506">
        <v>240.3</v>
      </c>
      <c r="M251" s="506">
        <v>80.674139999999994</v>
      </c>
    </row>
    <row r="252" spans="1:13">
      <c r="A252" s="254">
        <v>242</v>
      </c>
      <c r="B252" s="509" t="s">
        <v>122</v>
      </c>
      <c r="C252" s="506">
        <v>961.05</v>
      </c>
      <c r="D252" s="507">
        <v>964.81666666666661</v>
      </c>
      <c r="E252" s="507">
        <v>951.23333333333323</v>
      </c>
      <c r="F252" s="507">
        <v>941.41666666666663</v>
      </c>
      <c r="G252" s="507">
        <v>927.83333333333326</v>
      </c>
      <c r="H252" s="507">
        <v>974.63333333333321</v>
      </c>
      <c r="I252" s="507">
        <v>988.2166666666667</v>
      </c>
      <c r="J252" s="507">
        <v>998.03333333333319</v>
      </c>
      <c r="K252" s="506">
        <v>978.4</v>
      </c>
      <c r="L252" s="506">
        <v>955</v>
      </c>
      <c r="M252" s="506">
        <v>58.323480000000004</v>
      </c>
    </row>
    <row r="253" spans="1:13">
      <c r="A253" s="254">
        <v>243</v>
      </c>
      <c r="B253" s="509" t="s">
        <v>256</v>
      </c>
      <c r="C253" s="506">
        <v>4158.45</v>
      </c>
      <c r="D253" s="507">
        <v>4237.8999999999996</v>
      </c>
      <c r="E253" s="507">
        <v>3944.4499999999989</v>
      </c>
      <c r="F253" s="507">
        <v>3730.4499999999994</v>
      </c>
      <c r="G253" s="507">
        <v>3436.9999999999986</v>
      </c>
      <c r="H253" s="507">
        <v>4451.8999999999996</v>
      </c>
      <c r="I253" s="507">
        <v>4745.3500000000004</v>
      </c>
      <c r="J253" s="507">
        <v>4959.3499999999995</v>
      </c>
      <c r="K253" s="506">
        <v>4531.3500000000004</v>
      </c>
      <c r="L253" s="506">
        <v>4023.9</v>
      </c>
      <c r="M253" s="506">
        <v>17.489090000000001</v>
      </c>
    </row>
    <row r="254" spans="1:13">
      <c r="A254" s="254">
        <v>244</v>
      </c>
      <c r="B254" s="509" t="s">
        <v>124</v>
      </c>
      <c r="C254" s="506">
        <v>1385.3</v>
      </c>
      <c r="D254" s="507">
        <v>1373.8166666666668</v>
      </c>
      <c r="E254" s="507">
        <v>1347.6333333333337</v>
      </c>
      <c r="F254" s="507">
        <v>1309.9666666666669</v>
      </c>
      <c r="G254" s="507">
        <v>1283.7833333333338</v>
      </c>
      <c r="H254" s="507">
        <v>1411.4833333333336</v>
      </c>
      <c r="I254" s="507">
        <v>1437.6666666666665</v>
      </c>
      <c r="J254" s="507">
        <v>1475.3333333333335</v>
      </c>
      <c r="K254" s="506">
        <v>1400</v>
      </c>
      <c r="L254" s="506">
        <v>1336.15</v>
      </c>
      <c r="M254" s="506">
        <v>105.46919</v>
      </c>
    </row>
    <row r="255" spans="1:13">
      <c r="A255" s="254">
        <v>245</v>
      </c>
      <c r="B255" s="509" t="s">
        <v>749</v>
      </c>
      <c r="C255" s="506">
        <v>688.95</v>
      </c>
      <c r="D255" s="507">
        <v>687.98333333333323</v>
      </c>
      <c r="E255" s="507">
        <v>680.96666666666647</v>
      </c>
      <c r="F255" s="507">
        <v>672.98333333333323</v>
      </c>
      <c r="G255" s="507">
        <v>665.96666666666647</v>
      </c>
      <c r="H255" s="507">
        <v>695.96666666666647</v>
      </c>
      <c r="I255" s="507">
        <v>702.98333333333312</v>
      </c>
      <c r="J255" s="507">
        <v>710.96666666666647</v>
      </c>
      <c r="K255" s="506">
        <v>695</v>
      </c>
      <c r="L255" s="506">
        <v>680</v>
      </c>
      <c r="M255" s="506">
        <v>0.16263</v>
      </c>
    </row>
    <row r="256" spans="1:13">
      <c r="A256" s="254">
        <v>246</v>
      </c>
      <c r="B256" s="509" t="s">
        <v>400</v>
      </c>
      <c r="C256" s="506">
        <v>289.35000000000002</v>
      </c>
      <c r="D256" s="507">
        <v>290.93333333333334</v>
      </c>
      <c r="E256" s="507">
        <v>283.41666666666669</v>
      </c>
      <c r="F256" s="507">
        <v>277.48333333333335</v>
      </c>
      <c r="G256" s="507">
        <v>269.9666666666667</v>
      </c>
      <c r="H256" s="507">
        <v>296.86666666666667</v>
      </c>
      <c r="I256" s="507">
        <v>304.38333333333333</v>
      </c>
      <c r="J256" s="507">
        <v>310.31666666666666</v>
      </c>
      <c r="K256" s="506">
        <v>298.45</v>
      </c>
      <c r="L256" s="506">
        <v>285</v>
      </c>
      <c r="M256" s="506">
        <v>7.1189999999999998</v>
      </c>
    </row>
    <row r="257" spans="1:13">
      <c r="A257" s="254">
        <v>247</v>
      </c>
      <c r="B257" s="509" t="s">
        <v>121</v>
      </c>
      <c r="C257" s="506">
        <v>1585.4</v>
      </c>
      <c r="D257" s="507">
        <v>1596.7666666666667</v>
      </c>
      <c r="E257" s="507">
        <v>1563.8333333333333</v>
      </c>
      <c r="F257" s="507">
        <v>1542.2666666666667</v>
      </c>
      <c r="G257" s="507">
        <v>1509.3333333333333</v>
      </c>
      <c r="H257" s="507">
        <v>1618.3333333333333</v>
      </c>
      <c r="I257" s="507">
        <v>1651.2666666666667</v>
      </c>
      <c r="J257" s="507">
        <v>1672.8333333333333</v>
      </c>
      <c r="K257" s="506">
        <v>1629.7</v>
      </c>
      <c r="L257" s="506">
        <v>1575.2</v>
      </c>
      <c r="M257" s="506">
        <v>12.296620000000001</v>
      </c>
    </row>
    <row r="258" spans="1:13">
      <c r="A258" s="254">
        <v>248</v>
      </c>
      <c r="B258" s="509" t="s">
        <v>257</v>
      </c>
      <c r="C258" s="506">
        <v>1890</v>
      </c>
      <c r="D258" s="507">
        <v>1900.3333333333333</v>
      </c>
      <c r="E258" s="507">
        <v>1855.6666666666665</v>
      </c>
      <c r="F258" s="507">
        <v>1821.3333333333333</v>
      </c>
      <c r="G258" s="507">
        <v>1776.6666666666665</v>
      </c>
      <c r="H258" s="507">
        <v>1934.6666666666665</v>
      </c>
      <c r="I258" s="507">
        <v>1979.333333333333</v>
      </c>
      <c r="J258" s="507">
        <v>2013.6666666666665</v>
      </c>
      <c r="K258" s="506">
        <v>1945</v>
      </c>
      <c r="L258" s="506">
        <v>1866</v>
      </c>
      <c r="M258" s="506">
        <v>2.7754500000000002</v>
      </c>
    </row>
    <row r="259" spans="1:13">
      <c r="A259" s="254">
        <v>249</v>
      </c>
      <c r="B259" s="509" t="s">
        <v>401</v>
      </c>
      <c r="C259" s="506">
        <v>1228.5</v>
      </c>
      <c r="D259" s="507">
        <v>1238.0999999999999</v>
      </c>
      <c r="E259" s="507">
        <v>1207.2499999999998</v>
      </c>
      <c r="F259" s="507">
        <v>1185.9999999999998</v>
      </c>
      <c r="G259" s="507">
        <v>1155.1499999999996</v>
      </c>
      <c r="H259" s="507">
        <v>1259.3499999999999</v>
      </c>
      <c r="I259" s="507">
        <v>1290.2000000000003</v>
      </c>
      <c r="J259" s="507">
        <v>1311.45</v>
      </c>
      <c r="K259" s="506">
        <v>1268.95</v>
      </c>
      <c r="L259" s="506">
        <v>1216.8499999999999</v>
      </c>
      <c r="M259" s="506">
        <v>1.4489300000000001</v>
      </c>
    </row>
    <row r="260" spans="1:13">
      <c r="A260" s="254">
        <v>250</v>
      </c>
      <c r="B260" s="509" t="s">
        <v>402</v>
      </c>
      <c r="C260" s="506">
        <v>2903.1</v>
      </c>
      <c r="D260" s="507">
        <v>2888.7000000000003</v>
      </c>
      <c r="E260" s="507">
        <v>2827.4000000000005</v>
      </c>
      <c r="F260" s="507">
        <v>2751.7000000000003</v>
      </c>
      <c r="G260" s="507">
        <v>2690.4000000000005</v>
      </c>
      <c r="H260" s="507">
        <v>2964.4000000000005</v>
      </c>
      <c r="I260" s="507">
        <v>3025.7000000000007</v>
      </c>
      <c r="J260" s="507">
        <v>3101.4000000000005</v>
      </c>
      <c r="K260" s="506">
        <v>2950</v>
      </c>
      <c r="L260" s="506">
        <v>2813</v>
      </c>
      <c r="M260" s="506">
        <v>0.31695000000000001</v>
      </c>
    </row>
    <row r="261" spans="1:13">
      <c r="A261" s="254">
        <v>251</v>
      </c>
      <c r="B261" s="509" t="s">
        <v>403</v>
      </c>
      <c r="C261" s="506">
        <v>419.8</v>
      </c>
      <c r="D261" s="507">
        <v>418.3</v>
      </c>
      <c r="E261" s="507">
        <v>413.6</v>
      </c>
      <c r="F261" s="507">
        <v>407.40000000000003</v>
      </c>
      <c r="G261" s="507">
        <v>402.70000000000005</v>
      </c>
      <c r="H261" s="507">
        <v>424.5</v>
      </c>
      <c r="I261" s="507">
        <v>429.19999999999993</v>
      </c>
      <c r="J261" s="507">
        <v>435.4</v>
      </c>
      <c r="K261" s="506">
        <v>423</v>
      </c>
      <c r="L261" s="506">
        <v>412.1</v>
      </c>
      <c r="M261" s="506">
        <v>4.8284099999999999</v>
      </c>
    </row>
    <row r="262" spans="1:13">
      <c r="A262" s="254">
        <v>252</v>
      </c>
      <c r="B262" s="509" t="s">
        <v>404</v>
      </c>
      <c r="C262" s="506">
        <v>148.65</v>
      </c>
      <c r="D262" s="507">
        <v>149.51666666666668</v>
      </c>
      <c r="E262" s="507">
        <v>145.43333333333337</v>
      </c>
      <c r="F262" s="507">
        <v>142.2166666666667</v>
      </c>
      <c r="G262" s="507">
        <v>138.13333333333338</v>
      </c>
      <c r="H262" s="507">
        <v>152.73333333333335</v>
      </c>
      <c r="I262" s="507">
        <v>156.81666666666666</v>
      </c>
      <c r="J262" s="507">
        <v>160.03333333333333</v>
      </c>
      <c r="K262" s="506">
        <v>153.6</v>
      </c>
      <c r="L262" s="506">
        <v>146.30000000000001</v>
      </c>
      <c r="M262" s="506">
        <v>7.3093000000000004</v>
      </c>
    </row>
    <row r="263" spans="1:13">
      <c r="A263" s="254">
        <v>253</v>
      </c>
      <c r="B263" s="509" t="s">
        <v>405</v>
      </c>
      <c r="C263" s="506">
        <v>108.35</v>
      </c>
      <c r="D263" s="507">
        <v>106.01666666666665</v>
      </c>
      <c r="E263" s="507">
        <v>101.23333333333331</v>
      </c>
      <c r="F263" s="507">
        <v>94.11666666666666</v>
      </c>
      <c r="G263" s="507">
        <v>89.333333333333314</v>
      </c>
      <c r="H263" s="507">
        <v>113.1333333333333</v>
      </c>
      <c r="I263" s="507">
        <v>117.91666666666666</v>
      </c>
      <c r="J263" s="507">
        <v>125.03333333333329</v>
      </c>
      <c r="K263" s="506">
        <v>110.8</v>
      </c>
      <c r="L263" s="506">
        <v>98.9</v>
      </c>
      <c r="M263" s="506">
        <v>7.8769200000000001</v>
      </c>
    </row>
    <row r="264" spans="1:13">
      <c r="A264" s="254">
        <v>254</v>
      </c>
      <c r="B264" s="509" t="s">
        <v>406</v>
      </c>
      <c r="C264" s="506">
        <v>87.45</v>
      </c>
      <c r="D264" s="507">
        <v>87.866666666666674</v>
      </c>
      <c r="E264" s="507">
        <v>85.933333333333351</v>
      </c>
      <c r="F264" s="507">
        <v>84.416666666666671</v>
      </c>
      <c r="G264" s="507">
        <v>82.483333333333348</v>
      </c>
      <c r="H264" s="507">
        <v>89.383333333333354</v>
      </c>
      <c r="I264" s="507">
        <v>91.316666666666691</v>
      </c>
      <c r="J264" s="507">
        <v>92.833333333333357</v>
      </c>
      <c r="K264" s="506">
        <v>89.8</v>
      </c>
      <c r="L264" s="506">
        <v>86.35</v>
      </c>
      <c r="M264" s="506">
        <v>4.0756699999999997</v>
      </c>
    </row>
    <row r="265" spans="1:13">
      <c r="A265" s="254">
        <v>255</v>
      </c>
      <c r="B265" s="509" t="s">
        <v>258</v>
      </c>
      <c r="C265" s="506">
        <v>87.3</v>
      </c>
      <c r="D265" s="507">
        <v>88.09999999999998</v>
      </c>
      <c r="E265" s="507">
        <v>85.799999999999955</v>
      </c>
      <c r="F265" s="507">
        <v>84.299999999999969</v>
      </c>
      <c r="G265" s="507">
        <v>81.999999999999943</v>
      </c>
      <c r="H265" s="507">
        <v>89.599999999999966</v>
      </c>
      <c r="I265" s="507">
        <v>91.9</v>
      </c>
      <c r="J265" s="507">
        <v>93.399999999999977</v>
      </c>
      <c r="K265" s="506">
        <v>90.4</v>
      </c>
      <c r="L265" s="506">
        <v>86.6</v>
      </c>
      <c r="M265" s="506">
        <v>65.974440000000001</v>
      </c>
    </row>
    <row r="266" spans="1:13">
      <c r="A266" s="254">
        <v>256</v>
      </c>
      <c r="B266" s="509" t="s">
        <v>128</v>
      </c>
      <c r="C266" s="506">
        <v>467.45</v>
      </c>
      <c r="D266" s="507">
        <v>463.2833333333333</v>
      </c>
      <c r="E266" s="507">
        <v>456.36666666666662</v>
      </c>
      <c r="F266" s="507">
        <v>445.2833333333333</v>
      </c>
      <c r="G266" s="507">
        <v>438.36666666666662</v>
      </c>
      <c r="H266" s="507">
        <v>474.36666666666662</v>
      </c>
      <c r="I266" s="507">
        <v>481.28333333333336</v>
      </c>
      <c r="J266" s="507">
        <v>492.36666666666662</v>
      </c>
      <c r="K266" s="506">
        <v>470.2</v>
      </c>
      <c r="L266" s="506">
        <v>452.2</v>
      </c>
      <c r="M266" s="506">
        <v>176.46211</v>
      </c>
    </row>
    <row r="267" spans="1:13">
      <c r="A267" s="254">
        <v>257</v>
      </c>
      <c r="B267" s="509" t="s">
        <v>751</v>
      </c>
      <c r="C267" s="506">
        <v>84.15</v>
      </c>
      <c r="D267" s="507">
        <v>84.783333333333346</v>
      </c>
      <c r="E267" s="507">
        <v>83.366666666666688</v>
      </c>
      <c r="F267" s="507">
        <v>82.583333333333343</v>
      </c>
      <c r="G267" s="507">
        <v>81.166666666666686</v>
      </c>
      <c r="H267" s="507">
        <v>85.566666666666691</v>
      </c>
      <c r="I267" s="507">
        <v>86.983333333333348</v>
      </c>
      <c r="J267" s="507">
        <v>87.766666666666694</v>
      </c>
      <c r="K267" s="506">
        <v>86.2</v>
      </c>
      <c r="L267" s="506">
        <v>84</v>
      </c>
      <c r="M267" s="506">
        <v>0.98253000000000001</v>
      </c>
    </row>
    <row r="268" spans="1:13">
      <c r="A268" s="254">
        <v>258</v>
      </c>
      <c r="B268" s="509" t="s">
        <v>407</v>
      </c>
      <c r="C268" s="506">
        <v>58.75</v>
      </c>
      <c r="D268" s="507">
        <v>58.983333333333327</v>
      </c>
      <c r="E268" s="507">
        <v>58.466666666666654</v>
      </c>
      <c r="F268" s="507">
        <v>58.18333333333333</v>
      </c>
      <c r="G268" s="507">
        <v>57.666666666666657</v>
      </c>
      <c r="H268" s="507">
        <v>59.266666666666652</v>
      </c>
      <c r="I268" s="507">
        <v>59.783333333333317</v>
      </c>
      <c r="J268" s="507">
        <v>60.066666666666649</v>
      </c>
      <c r="K268" s="506">
        <v>59.5</v>
      </c>
      <c r="L268" s="506">
        <v>58.7</v>
      </c>
      <c r="M268" s="506">
        <v>2.9535300000000002</v>
      </c>
    </row>
    <row r="269" spans="1:13">
      <c r="A269" s="254">
        <v>259</v>
      </c>
      <c r="B269" s="509" t="s">
        <v>408</v>
      </c>
      <c r="C269" s="506">
        <v>85.2</v>
      </c>
      <c r="D269" s="507">
        <v>85.466666666666683</v>
      </c>
      <c r="E269" s="507">
        <v>84.03333333333336</v>
      </c>
      <c r="F269" s="507">
        <v>82.866666666666674</v>
      </c>
      <c r="G269" s="507">
        <v>81.433333333333351</v>
      </c>
      <c r="H269" s="507">
        <v>86.633333333333368</v>
      </c>
      <c r="I269" s="507">
        <v>88.066666666666677</v>
      </c>
      <c r="J269" s="507">
        <v>89.233333333333377</v>
      </c>
      <c r="K269" s="506">
        <v>86.9</v>
      </c>
      <c r="L269" s="506">
        <v>84.3</v>
      </c>
      <c r="M269" s="506">
        <v>7.1693300000000004</v>
      </c>
    </row>
    <row r="270" spans="1:13">
      <c r="A270" s="254">
        <v>260</v>
      </c>
      <c r="B270" s="509" t="s">
        <v>409</v>
      </c>
      <c r="C270" s="506">
        <v>26</v>
      </c>
      <c r="D270" s="507">
        <v>25.983333333333331</v>
      </c>
      <c r="E270" s="507">
        <v>25.666666666666661</v>
      </c>
      <c r="F270" s="507">
        <v>25.333333333333329</v>
      </c>
      <c r="G270" s="507">
        <v>25.016666666666659</v>
      </c>
      <c r="H270" s="507">
        <v>26.316666666666663</v>
      </c>
      <c r="I270" s="507">
        <v>26.633333333333333</v>
      </c>
      <c r="J270" s="507">
        <v>26.966666666666665</v>
      </c>
      <c r="K270" s="506">
        <v>26.3</v>
      </c>
      <c r="L270" s="506">
        <v>25.65</v>
      </c>
      <c r="M270" s="506">
        <v>12.5296</v>
      </c>
    </row>
    <row r="271" spans="1:13">
      <c r="A271" s="254">
        <v>261</v>
      </c>
      <c r="B271" s="509" t="s">
        <v>410</v>
      </c>
      <c r="C271" s="506">
        <v>67</v>
      </c>
      <c r="D271" s="507">
        <v>67.566666666666663</v>
      </c>
      <c r="E271" s="507">
        <v>65.933333333333323</v>
      </c>
      <c r="F271" s="507">
        <v>64.86666666666666</v>
      </c>
      <c r="G271" s="507">
        <v>63.23333333333332</v>
      </c>
      <c r="H271" s="507">
        <v>68.633333333333326</v>
      </c>
      <c r="I271" s="507">
        <v>70.266666666666652</v>
      </c>
      <c r="J271" s="507">
        <v>71.333333333333329</v>
      </c>
      <c r="K271" s="506">
        <v>69.2</v>
      </c>
      <c r="L271" s="506">
        <v>66.5</v>
      </c>
      <c r="M271" s="506">
        <v>5.9151999999999996</v>
      </c>
    </row>
    <row r="272" spans="1:13">
      <c r="A272" s="254">
        <v>262</v>
      </c>
      <c r="B272" s="509" t="s">
        <v>411</v>
      </c>
      <c r="C272" s="506">
        <v>71.95</v>
      </c>
      <c r="D272" s="507">
        <v>72.183333333333337</v>
      </c>
      <c r="E272" s="507">
        <v>71.26666666666668</v>
      </c>
      <c r="F272" s="507">
        <v>70.583333333333343</v>
      </c>
      <c r="G272" s="507">
        <v>69.666666666666686</v>
      </c>
      <c r="H272" s="507">
        <v>72.866666666666674</v>
      </c>
      <c r="I272" s="507">
        <v>73.783333333333331</v>
      </c>
      <c r="J272" s="507">
        <v>74.466666666666669</v>
      </c>
      <c r="K272" s="506">
        <v>73.099999999999994</v>
      </c>
      <c r="L272" s="506">
        <v>71.5</v>
      </c>
      <c r="M272" s="506">
        <v>8.8452099999999998</v>
      </c>
    </row>
    <row r="273" spans="1:13">
      <c r="A273" s="254">
        <v>263</v>
      </c>
      <c r="B273" s="509" t="s">
        <v>412</v>
      </c>
      <c r="C273" s="506">
        <v>123.05</v>
      </c>
      <c r="D273" s="507">
        <v>123.01666666666665</v>
      </c>
      <c r="E273" s="507">
        <v>119.8833333333333</v>
      </c>
      <c r="F273" s="507">
        <v>116.71666666666664</v>
      </c>
      <c r="G273" s="507">
        <v>113.58333333333329</v>
      </c>
      <c r="H273" s="507">
        <v>126.18333333333331</v>
      </c>
      <c r="I273" s="507">
        <v>129.31666666666666</v>
      </c>
      <c r="J273" s="507">
        <v>132.48333333333332</v>
      </c>
      <c r="K273" s="506">
        <v>126.15</v>
      </c>
      <c r="L273" s="506">
        <v>119.85</v>
      </c>
      <c r="M273" s="506">
        <v>9.8079400000000003</v>
      </c>
    </row>
    <row r="274" spans="1:13">
      <c r="A274" s="254">
        <v>264</v>
      </c>
      <c r="B274" s="509" t="s">
        <v>413</v>
      </c>
      <c r="C274" s="506">
        <v>67.900000000000006</v>
      </c>
      <c r="D274" s="507">
        <v>67.433333333333323</v>
      </c>
      <c r="E274" s="507">
        <v>66.566666666666649</v>
      </c>
      <c r="F274" s="507">
        <v>65.23333333333332</v>
      </c>
      <c r="G274" s="507">
        <v>64.366666666666646</v>
      </c>
      <c r="H274" s="507">
        <v>68.766666666666652</v>
      </c>
      <c r="I274" s="507">
        <v>69.633333333333326</v>
      </c>
      <c r="J274" s="507">
        <v>70.966666666666654</v>
      </c>
      <c r="K274" s="506">
        <v>68.3</v>
      </c>
      <c r="L274" s="506">
        <v>66.099999999999994</v>
      </c>
      <c r="M274" s="506">
        <v>9.8050099999999993</v>
      </c>
    </row>
    <row r="275" spans="1:13">
      <c r="A275" s="254">
        <v>265</v>
      </c>
      <c r="B275" s="509" t="s">
        <v>127</v>
      </c>
      <c r="C275" s="506">
        <v>336.45</v>
      </c>
      <c r="D275" s="507">
        <v>335.18333333333334</v>
      </c>
      <c r="E275" s="507">
        <v>329.4666666666667</v>
      </c>
      <c r="F275" s="507">
        <v>322.48333333333335</v>
      </c>
      <c r="G275" s="507">
        <v>316.76666666666671</v>
      </c>
      <c r="H275" s="507">
        <v>342.16666666666669</v>
      </c>
      <c r="I275" s="507">
        <v>347.88333333333327</v>
      </c>
      <c r="J275" s="507">
        <v>354.86666666666667</v>
      </c>
      <c r="K275" s="506">
        <v>340.9</v>
      </c>
      <c r="L275" s="506">
        <v>328.2</v>
      </c>
      <c r="M275" s="506">
        <v>93.797309999999996</v>
      </c>
    </row>
    <row r="276" spans="1:13">
      <c r="A276" s="254">
        <v>266</v>
      </c>
      <c r="B276" s="509" t="s">
        <v>414</v>
      </c>
      <c r="C276" s="506">
        <v>2616.4499999999998</v>
      </c>
      <c r="D276" s="507">
        <v>2602.4166666666665</v>
      </c>
      <c r="E276" s="507">
        <v>2579.833333333333</v>
      </c>
      <c r="F276" s="507">
        <v>2543.2166666666667</v>
      </c>
      <c r="G276" s="507">
        <v>2520.6333333333332</v>
      </c>
      <c r="H276" s="507">
        <v>2639.0333333333328</v>
      </c>
      <c r="I276" s="507">
        <v>2661.6166666666659</v>
      </c>
      <c r="J276" s="507">
        <v>2698.2333333333327</v>
      </c>
      <c r="K276" s="506">
        <v>2625</v>
      </c>
      <c r="L276" s="506">
        <v>2565.8000000000002</v>
      </c>
      <c r="M276" s="506">
        <v>0.13370000000000001</v>
      </c>
    </row>
    <row r="277" spans="1:13">
      <c r="A277" s="254">
        <v>267</v>
      </c>
      <c r="B277" s="509" t="s">
        <v>129</v>
      </c>
      <c r="C277" s="506">
        <v>2955.7</v>
      </c>
      <c r="D277" s="507">
        <v>2946.25</v>
      </c>
      <c r="E277" s="507">
        <v>2910.05</v>
      </c>
      <c r="F277" s="507">
        <v>2864.4</v>
      </c>
      <c r="G277" s="507">
        <v>2828.2000000000003</v>
      </c>
      <c r="H277" s="507">
        <v>2991.9</v>
      </c>
      <c r="I277" s="507">
        <v>3028.1</v>
      </c>
      <c r="J277" s="507">
        <v>3073.75</v>
      </c>
      <c r="K277" s="506">
        <v>2982.45</v>
      </c>
      <c r="L277" s="506">
        <v>2900.6</v>
      </c>
      <c r="M277" s="506">
        <v>9.6432900000000004</v>
      </c>
    </row>
    <row r="278" spans="1:13">
      <c r="A278" s="254">
        <v>268</v>
      </c>
      <c r="B278" s="509" t="s">
        <v>130</v>
      </c>
      <c r="C278" s="506">
        <v>872.9</v>
      </c>
      <c r="D278" s="507">
        <v>875.91666666666663</v>
      </c>
      <c r="E278" s="507">
        <v>859.83333333333326</v>
      </c>
      <c r="F278" s="507">
        <v>846.76666666666665</v>
      </c>
      <c r="G278" s="507">
        <v>830.68333333333328</v>
      </c>
      <c r="H278" s="507">
        <v>888.98333333333323</v>
      </c>
      <c r="I278" s="507">
        <v>905.06666666666649</v>
      </c>
      <c r="J278" s="507">
        <v>918.13333333333321</v>
      </c>
      <c r="K278" s="506">
        <v>892</v>
      </c>
      <c r="L278" s="506">
        <v>862.85</v>
      </c>
      <c r="M278" s="506">
        <v>8.3715499999999992</v>
      </c>
    </row>
    <row r="279" spans="1:13">
      <c r="A279" s="254">
        <v>269</v>
      </c>
      <c r="B279" s="509" t="s">
        <v>415</v>
      </c>
      <c r="C279" s="506">
        <v>137</v>
      </c>
      <c r="D279" s="507">
        <v>138.5</v>
      </c>
      <c r="E279" s="507">
        <v>135.30000000000001</v>
      </c>
      <c r="F279" s="507">
        <v>133.60000000000002</v>
      </c>
      <c r="G279" s="507">
        <v>130.40000000000003</v>
      </c>
      <c r="H279" s="507">
        <v>140.19999999999999</v>
      </c>
      <c r="I279" s="507">
        <v>143.39999999999998</v>
      </c>
      <c r="J279" s="507">
        <v>145.09999999999997</v>
      </c>
      <c r="K279" s="506">
        <v>141.69999999999999</v>
      </c>
      <c r="L279" s="506">
        <v>136.80000000000001</v>
      </c>
      <c r="M279" s="506">
        <v>2.4997799999999999</v>
      </c>
    </row>
    <row r="280" spans="1:13">
      <c r="A280" s="254">
        <v>270</v>
      </c>
      <c r="B280" s="509" t="s">
        <v>417</v>
      </c>
      <c r="C280" s="506">
        <v>527.65</v>
      </c>
      <c r="D280" s="507">
        <v>526.1</v>
      </c>
      <c r="E280" s="507">
        <v>518.20000000000005</v>
      </c>
      <c r="F280" s="507">
        <v>508.75</v>
      </c>
      <c r="G280" s="507">
        <v>500.85</v>
      </c>
      <c r="H280" s="507">
        <v>535.55000000000007</v>
      </c>
      <c r="I280" s="507">
        <v>543.44999999999993</v>
      </c>
      <c r="J280" s="507">
        <v>552.90000000000009</v>
      </c>
      <c r="K280" s="506">
        <v>534</v>
      </c>
      <c r="L280" s="506">
        <v>516.65</v>
      </c>
      <c r="M280" s="506">
        <v>2.5266099999999998</v>
      </c>
    </row>
    <row r="281" spans="1:13">
      <c r="A281" s="254">
        <v>271</v>
      </c>
      <c r="B281" s="509" t="s">
        <v>418</v>
      </c>
      <c r="C281" s="506">
        <v>206.95</v>
      </c>
      <c r="D281" s="507">
        <v>206.9</v>
      </c>
      <c r="E281" s="507">
        <v>204.05</v>
      </c>
      <c r="F281" s="507">
        <v>201.15</v>
      </c>
      <c r="G281" s="507">
        <v>198.3</v>
      </c>
      <c r="H281" s="507">
        <v>209.8</v>
      </c>
      <c r="I281" s="507">
        <v>212.64999999999998</v>
      </c>
      <c r="J281" s="507">
        <v>215.55</v>
      </c>
      <c r="K281" s="506">
        <v>209.75</v>
      </c>
      <c r="L281" s="506">
        <v>204</v>
      </c>
      <c r="M281" s="506">
        <v>3.1951900000000002</v>
      </c>
    </row>
    <row r="282" spans="1:13">
      <c r="A282" s="254">
        <v>272</v>
      </c>
      <c r="B282" s="509" t="s">
        <v>419</v>
      </c>
      <c r="C282" s="506">
        <v>182.95</v>
      </c>
      <c r="D282" s="507">
        <v>183.43333333333331</v>
      </c>
      <c r="E282" s="507">
        <v>180.96666666666661</v>
      </c>
      <c r="F282" s="507">
        <v>178.98333333333329</v>
      </c>
      <c r="G282" s="507">
        <v>176.51666666666659</v>
      </c>
      <c r="H282" s="507">
        <v>185.41666666666663</v>
      </c>
      <c r="I282" s="507">
        <v>187.88333333333333</v>
      </c>
      <c r="J282" s="507">
        <v>189.86666666666665</v>
      </c>
      <c r="K282" s="506">
        <v>185.9</v>
      </c>
      <c r="L282" s="506">
        <v>181.45</v>
      </c>
      <c r="M282" s="506">
        <v>3.8350499999999998</v>
      </c>
    </row>
    <row r="283" spans="1:13">
      <c r="A283" s="254">
        <v>273</v>
      </c>
      <c r="B283" s="509" t="s">
        <v>752</v>
      </c>
      <c r="C283" s="506">
        <v>896.1</v>
      </c>
      <c r="D283" s="507">
        <v>898</v>
      </c>
      <c r="E283" s="507">
        <v>888.1</v>
      </c>
      <c r="F283" s="507">
        <v>880.1</v>
      </c>
      <c r="G283" s="507">
        <v>870.2</v>
      </c>
      <c r="H283" s="507">
        <v>906</v>
      </c>
      <c r="I283" s="507">
        <v>915.90000000000009</v>
      </c>
      <c r="J283" s="507">
        <v>923.9</v>
      </c>
      <c r="K283" s="506">
        <v>907.9</v>
      </c>
      <c r="L283" s="506">
        <v>890</v>
      </c>
      <c r="M283" s="506">
        <v>0.91378999999999999</v>
      </c>
    </row>
    <row r="284" spans="1:13">
      <c r="A284" s="254">
        <v>274</v>
      </c>
      <c r="B284" s="509" t="s">
        <v>420</v>
      </c>
      <c r="C284" s="506">
        <v>935.7</v>
      </c>
      <c r="D284" s="507">
        <v>926.41666666666663</v>
      </c>
      <c r="E284" s="507">
        <v>906.2833333333333</v>
      </c>
      <c r="F284" s="507">
        <v>876.86666666666667</v>
      </c>
      <c r="G284" s="507">
        <v>856.73333333333335</v>
      </c>
      <c r="H284" s="507">
        <v>955.83333333333326</v>
      </c>
      <c r="I284" s="507">
        <v>975.9666666666667</v>
      </c>
      <c r="J284" s="507">
        <v>1005.3833333333332</v>
      </c>
      <c r="K284" s="506">
        <v>946.55</v>
      </c>
      <c r="L284" s="506">
        <v>897</v>
      </c>
      <c r="M284" s="506">
        <v>2.6945100000000002</v>
      </c>
    </row>
    <row r="285" spans="1:13">
      <c r="A285" s="254">
        <v>275</v>
      </c>
      <c r="B285" s="509" t="s">
        <v>421</v>
      </c>
      <c r="C285" s="506">
        <v>378.25</v>
      </c>
      <c r="D285" s="507">
        <v>376.5333333333333</v>
      </c>
      <c r="E285" s="507">
        <v>372.16666666666663</v>
      </c>
      <c r="F285" s="507">
        <v>366.08333333333331</v>
      </c>
      <c r="G285" s="507">
        <v>361.71666666666664</v>
      </c>
      <c r="H285" s="507">
        <v>382.61666666666662</v>
      </c>
      <c r="I285" s="507">
        <v>386.98333333333329</v>
      </c>
      <c r="J285" s="507">
        <v>393.06666666666661</v>
      </c>
      <c r="K285" s="506">
        <v>380.9</v>
      </c>
      <c r="L285" s="506">
        <v>370.45</v>
      </c>
      <c r="M285" s="506">
        <v>0.73897000000000002</v>
      </c>
    </row>
    <row r="286" spans="1:13">
      <c r="A286" s="254">
        <v>276</v>
      </c>
      <c r="B286" s="509" t="s">
        <v>422</v>
      </c>
      <c r="C286" s="506">
        <v>591.20000000000005</v>
      </c>
      <c r="D286" s="507">
        <v>585.15</v>
      </c>
      <c r="E286" s="507">
        <v>575.79999999999995</v>
      </c>
      <c r="F286" s="507">
        <v>560.4</v>
      </c>
      <c r="G286" s="507">
        <v>551.04999999999995</v>
      </c>
      <c r="H286" s="507">
        <v>600.54999999999995</v>
      </c>
      <c r="I286" s="507">
        <v>609.90000000000009</v>
      </c>
      <c r="J286" s="507">
        <v>625.29999999999995</v>
      </c>
      <c r="K286" s="506">
        <v>594.5</v>
      </c>
      <c r="L286" s="506">
        <v>569.75</v>
      </c>
      <c r="M286" s="506">
        <v>4.0765200000000004</v>
      </c>
    </row>
    <row r="287" spans="1:13">
      <c r="A287" s="254">
        <v>277</v>
      </c>
      <c r="B287" s="509" t="s">
        <v>423</v>
      </c>
      <c r="C287" s="506">
        <v>60.3</v>
      </c>
      <c r="D287" s="507">
        <v>60.65</v>
      </c>
      <c r="E287" s="507">
        <v>59.699999999999996</v>
      </c>
      <c r="F287" s="507">
        <v>59.099999999999994</v>
      </c>
      <c r="G287" s="507">
        <v>58.149999999999991</v>
      </c>
      <c r="H287" s="507">
        <v>61.25</v>
      </c>
      <c r="I287" s="507">
        <v>62.2</v>
      </c>
      <c r="J287" s="507">
        <v>62.800000000000004</v>
      </c>
      <c r="K287" s="506">
        <v>61.6</v>
      </c>
      <c r="L287" s="506">
        <v>60.05</v>
      </c>
      <c r="M287" s="506">
        <v>14.65157</v>
      </c>
    </row>
    <row r="288" spans="1:13">
      <c r="A288" s="254">
        <v>278</v>
      </c>
      <c r="B288" s="509" t="s">
        <v>424</v>
      </c>
      <c r="C288" s="506">
        <v>55.5</v>
      </c>
      <c r="D288" s="507">
        <v>55.6</v>
      </c>
      <c r="E288" s="507">
        <v>54.5</v>
      </c>
      <c r="F288" s="507">
        <v>53.5</v>
      </c>
      <c r="G288" s="507">
        <v>52.4</v>
      </c>
      <c r="H288" s="507">
        <v>56.6</v>
      </c>
      <c r="I288" s="507">
        <v>57.70000000000001</v>
      </c>
      <c r="J288" s="507">
        <v>58.7</v>
      </c>
      <c r="K288" s="506">
        <v>56.7</v>
      </c>
      <c r="L288" s="506">
        <v>54.6</v>
      </c>
      <c r="M288" s="506">
        <v>11.12401</v>
      </c>
    </row>
    <row r="289" spans="1:13">
      <c r="A289" s="254">
        <v>279</v>
      </c>
      <c r="B289" s="509" t="s">
        <v>425</v>
      </c>
      <c r="C289" s="506">
        <v>488.15</v>
      </c>
      <c r="D289" s="507">
        <v>489.58333333333331</v>
      </c>
      <c r="E289" s="507">
        <v>483.36666666666662</v>
      </c>
      <c r="F289" s="507">
        <v>478.58333333333331</v>
      </c>
      <c r="G289" s="507">
        <v>472.36666666666662</v>
      </c>
      <c r="H289" s="507">
        <v>494.36666666666662</v>
      </c>
      <c r="I289" s="507">
        <v>500.58333333333331</v>
      </c>
      <c r="J289" s="507">
        <v>505.36666666666662</v>
      </c>
      <c r="K289" s="506">
        <v>495.8</v>
      </c>
      <c r="L289" s="506">
        <v>484.8</v>
      </c>
      <c r="M289" s="506">
        <v>1.35999</v>
      </c>
    </row>
    <row r="290" spans="1:13">
      <c r="A290" s="254">
        <v>280</v>
      </c>
      <c r="B290" s="509" t="s">
        <v>426</v>
      </c>
      <c r="C290" s="506">
        <v>406</v>
      </c>
      <c r="D290" s="507">
        <v>399.15000000000003</v>
      </c>
      <c r="E290" s="507">
        <v>388.85000000000008</v>
      </c>
      <c r="F290" s="507">
        <v>371.70000000000005</v>
      </c>
      <c r="G290" s="507">
        <v>361.40000000000009</v>
      </c>
      <c r="H290" s="507">
        <v>416.30000000000007</v>
      </c>
      <c r="I290" s="507">
        <v>426.6</v>
      </c>
      <c r="J290" s="507">
        <v>443.75000000000006</v>
      </c>
      <c r="K290" s="506">
        <v>409.45</v>
      </c>
      <c r="L290" s="506">
        <v>382</v>
      </c>
      <c r="M290" s="506">
        <v>17.209199999999999</v>
      </c>
    </row>
    <row r="291" spans="1:13">
      <c r="A291" s="254">
        <v>281</v>
      </c>
      <c r="B291" s="509" t="s">
        <v>427</v>
      </c>
      <c r="C291" s="506">
        <v>225.6</v>
      </c>
      <c r="D291" s="507">
        <v>229.04999999999998</v>
      </c>
      <c r="E291" s="507">
        <v>221.19999999999996</v>
      </c>
      <c r="F291" s="507">
        <v>216.79999999999998</v>
      </c>
      <c r="G291" s="507">
        <v>208.94999999999996</v>
      </c>
      <c r="H291" s="507">
        <v>233.44999999999996</v>
      </c>
      <c r="I291" s="507">
        <v>241.29999999999998</v>
      </c>
      <c r="J291" s="507">
        <v>245.69999999999996</v>
      </c>
      <c r="K291" s="506">
        <v>236.9</v>
      </c>
      <c r="L291" s="506">
        <v>224.65</v>
      </c>
      <c r="M291" s="506">
        <v>0.61722999999999995</v>
      </c>
    </row>
    <row r="292" spans="1:13">
      <c r="A292" s="254">
        <v>282</v>
      </c>
      <c r="B292" s="509" t="s">
        <v>131</v>
      </c>
      <c r="C292" s="506">
        <v>1781.25</v>
      </c>
      <c r="D292" s="507">
        <v>1786.0666666666666</v>
      </c>
      <c r="E292" s="507">
        <v>1770.1833333333332</v>
      </c>
      <c r="F292" s="507">
        <v>1759.1166666666666</v>
      </c>
      <c r="G292" s="507">
        <v>1743.2333333333331</v>
      </c>
      <c r="H292" s="507">
        <v>1797.1333333333332</v>
      </c>
      <c r="I292" s="507">
        <v>1813.0166666666664</v>
      </c>
      <c r="J292" s="507">
        <v>1824.0833333333333</v>
      </c>
      <c r="K292" s="506">
        <v>1801.95</v>
      </c>
      <c r="L292" s="506">
        <v>1775</v>
      </c>
      <c r="M292" s="506">
        <v>55.755710000000001</v>
      </c>
    </row>
    <row r="293" spans="1:13">
      <c r="A293" s="254">
        <v>283</v>
      </c>
      <c r="B293" s="509" t="s">
        <v>132</v>
      </c>
      <c r="C293" s="506">
        <v>95.65</v>
      </c>
      <c r="D293" s="507">
        <v>95.433333333333337</v>
      </c>
      <c r="E293" s="507">
        <v>93.966666666666669</v>
      </c>
      <c r="F293" s="507">
        <v>92.283333333333331</v>
      </c>
      <c r="G293" s="507">
        <v>90.816666666666663</v>
      </c>
      <c r="H293" s="507">
        <v>97.116666666666674</v>
      </c>
      <c r="I293" s="507">
        <v>98.583333333333343</v>
      </c>
      <c r="J293" s="507">
        <v>100.26666666666668</v>
      </c>
      <c r="K293" s="506">
        <v>96.9</v>
      </c>
      <c r="L293" s="506">
        <v>93.75</v>
      </c>
      <c r="M293" s="506">
        <v>86.466539999999995</v>
      </c>
    </row>
    <row r="294" spans="1:13">
      <c r="A294" s="254">
        <v>284</v>
      </c>
      <c r="B294" s="509" t="s">
        <v>259</v>
      </c>
      <c r="C294" s="506">
        <v>2640.65</v>
      </c>
      <c r="D294" s="507">
        <v>2615.5499999999997</v>
      </c>
      <c r="E294" s="507">
        <v>2575.0999999999995</v>
      </c>
      <c r="F294" s="507">
        <v>2509.5499999999997</v>
      </c>
      <c r="G294" s="507">
        <v>2469.0999999999995</v>
      </c>
      <c r="H294" s="507">
        <v>2681.0999999999995</v>
      </c>
      <c r="I294" s="507">
        <v>2721.5499999999993</v>
      </c>
      <c r="J294" s="507">
        <v>2787.0999999999995</v>
      </c>
      <c r="K294" s="506">
        <v>2656</v>
      </c>
      <c r="L294" s="506">
        <v>2550</v>
      </c>
      <c r="M294" s="506">
        <v>2.6848999999999998</v>
      </c>
    </row>
    <row r="295" spans="1:13">
      <c r="A295" s="254">
        <v>285</v>
      </c>
      <c r="B295" s="509" t="s">
        <v>133</v>
      </c>
      <c r="C295" s="506">
        <v>420.55</v>
      </c>
      <c r="D295" s="507">
        <v>420.91666666666669</v>
      </c>
      <c r="E295" s="507">
        <v>414.43333333333339</v>
      </c>
      <c r="F295" s="507">
        <v>408.31666666666672</v>
      </c>
      <c r="G295" s="507">
        <v>401.83333333333343</v>
      </c>
      <c r="H295" s="507">
        <v>427.03333333333336</v>
      </c>
      <c r="I295" s="507">
        <v>433.51666666666659</v>
      </c>
      <c r="J295" s="507">
        <v>439.63333333333333</v>
      </c>
      <c r="K295" s="506">
        <v>427.4</v>
      </c>
      <c r="L295" s="506">
        <v>414.8</v>
      </c>
      <c r="M295" s="506">
        <v>24.786259999999999</v>
      </c>
    </row>
    <row r="296" spans="1:13">
      <c r="A296" s="254">
        <v>286</v>
      </c>
      <c r="B296" s="509" t="s">
        <v>753</v>
      </c>
      <c r="C296" s="506">
        <v>222.9</v>
      </c>
      <c r="D296" s="507">
        <v>220.60000000000002</v>
      </c>
      <c r="E296" s="507">
        <v>216.40000000000003</v>
      </c>
      <c r="F296" s="507">
        <v>209.9</v>
      </c>
      <c r="G296" s="507">
        <v>205.70000000000002</v>
      </c>
      <c r="H296" s="507">
        <v>227.10000000000005</v>
      </c>
      <c r="I296" s="507">
        <v>231.30000000000004</v>
      </c>
      <c r="J296" s="507">
        <v>237.80000000000007</v>
      </c>
      <c r="K296" s="506">
        <v>224.8</v>
      </c>
      <c r="L296" s="506">
        <v>214.1</v>
      </c>
      <c r="M296" s="506">
        <v>2.5436800000000002</v>
      </c>
    </row>
    <row r="297" spans="1:13">
      <c r="A297" s="254">
        <v>287</v>
      </c>
      <c r="B297" s="509" t="s">
        <v>428</v>
      </c>
      <c r="C297" s="506">
        <v>6910</v>
      </c>
      <c r="D297" s="507">
        <v>6866.666666666667</v>
      </c>
      <c r="E297" s="507">
        <v>6733.3333333333339</v>
      </c>
      <c r="F297" s="507">
        <v>6556.666666666667</v>
      </c>
      <c r="G297" s="507">
        <v>6423.3333333333339</v>
      </c>
      <c r="H297" s="507">
        <v>7043.3333333333339</v>
      </c>
      <c r="I297" s="507">
        <v>7176.6666666666679</v>
      </c>
      <c r="J297" s="507">
        <v>7353.3333333333339</v>
      </c>
      <c r="K297" s="506">
        <v>7000</v>
      </c>
      <c r="L297" s="506">
        <v>6690</v>
      </c>
      <c r="M297" s="506">
        <v>0.20935000000000001</v>
      </c>
    </row>
    <row r="298" spans="1:13">
      <c r="A298" s="254">
        <v>288</v>
      </c>
      <c r="B298" s="509" t="s">
        <v>260</v>
      </c>
      <c r="C298" s="506">
        <v>4163</v>
      </c>
      <c r="D298" s="507">
        <v>4108.666666666667</v>
      </c>
      <c r="E298" s="507">
        <v>3973.3333333333339</v>
      </c>
      <c r="F298" s="507">
        <v>3783.666666666667</v>
      </c>
      <c r="G298" s="507">
        <v>3648.3333333333339</v>
      </c>
      <c r="H298" s="507">
        <v>4298.3333333333339</v>
      </c>
      <c r="I298" s="507">
        <v>4433.6666666666679</v>
      </c>
      <c r="J298" s="507">
        <v>4623.3333333333339</v>
      </c>
      <c r="K298" s="506">
        <v>4244</v>
      </c>
      <c r="L298" s="506">
        <v>3919</v>
      </c>
      <c r="M298" s="506">
        <v>3.5436000000000001</v>
      </c>
    </row>
    <row r="299" spans="1:13">
      <c r="A299" s="254">
        <v>289</v>
      </c>
      <c r="B299" s="509" t="s">
        <v>134</v>
      </c>
      <c r="C299" s="506">
        <v>1423.55</v>
      </c>
      <c r="D299" s="507">
        <v>1415.7666666666667</v>
      </c>
      <c r="E299" s="507">
        <v>1403.3333333333333</v>
      </c>
      <c r="F299" s="507">
        <v>1383.1166666666666</v>
      </c>
      <c r="G299" s="507">
        <v>1370.6833333333332</v>
      </c>
      <c r="H299" s="507">
        <v>1435.9833333333333</v>
      </c>
      <c r="I299" s="507">
        <v>1448.4166666666667</v>
      </c>
      <c r="J299" s="507">
        <v>1468.6333333333334</v>
      </c>
      <c r="K299" s="506">
        <v>1428.2</v>
      </c>
      <c r="L299" s="506">
        <v>1395.55</v>
      </c>
      <c r="M299" s="506">
        <v>28.012830000000001</v>
      </c>
    </row>
    <row r="300" spans="1:13">
      <c r="A300" s="254">
        <v>290</v>
      </c>
      <c r="B300" s="509" t="s">
        <v>429</v>
      </c>
      <c r="C300" s="506">
        <v>360.3</v>
      </c>
      <c r="D300" s="507">
        <v>360.2833333333333</v>
      </c>
      <c r="E300" s="507">
        <v>356.56666666666661</v>
      </c>
      <c r="F300" s="507">
        <v>352.83333333333331</v>
      </c>
      <c r="G300" s="507">
        <v>349.11666666666662</v>
      </c>
      <c r="H300" s="507">
        <v>364.01666666666659</v>
      </c>
      <c r="I300" s="507">
        <v>367.73333333333329</v>
      </c>
      <c r="J300" s="507">
        <v>371.46666666666658</v>
      </c>
      <c r="K300" s="506">
        <v>364</v>
      </c>
      <c r="L300" s="506">
        <v>356.55</v>
      </c>
      <c r="M300" s="506">
        <v>19.655619999999999</v>
      </c>
    </row>
    <row r="301" spans="1:13">
      <c r="A301" s="254">
        <v>291</v>
      </c>
      <c r="B301" s="509" t="s">
        <v>430</v>
      </c>
      <c r="C301" s="506">
        <v>35.700000000000003</v>
      </c>
      <c r="D301" s="507">
        <v>36.283333333333331</v>
      </c>
      <c r="E301" s="507">
        <v>34.666666666666664</v>
      </c>
      <c r="F301" s="507">
        <v>33.633333333333333</v>
      </c>
      <c r="G301" s="507">
        <v>32.016666666666666</v>
      </c>
      <c r="H301" s="507">
        <v>37.316666666666663</v>
      </c>
      <c r="I301" s="507">
        <v>38.933333333333337</v>
      </c>
      <c r="J301" s="507">
        <v>39.966666666666661</v>
      </c>
      <c r="K301" s="506">
        <v>37.9</v>
      </c>
      <c r="L301" s="506">
        <v>35.25</v>
      </c>
      <c r="M301" s="506">
        <v>9.9258699999999997</v>
      </c>
    </row>
    <row r="302" spans="1:13">
      <c r="A302" s="254">
        <v>292</v>
      </c>
      <c r="B302" s="509" t="s">
        <v>431</v>
      </c>
      <c r="C302" s="506">
        <v>1725.35</v>
      </c>
      <c r="D302" s="507">
        <v>1742.1166666666668</v>
      </c>
      <c r="E302" s="507">
        <v>1698.2333333333336</v>
      </c>
      <c r="F302" s="507">
        <v>1671.1166666666668</v>
      </c>
      <c r="G302" s="507">
        <v>1627.2333333333336</v>
      </c>
      <c r="H302" s="507">
        <v>1769.2333333333336</v>
      </c>
      <c r="I302" s="507">
        <v>1813.1166666666668</v>
      </c>
      <c r="J302" s="507">
        <v>1840.2333333333336</v>
      </c>
      <c r="K302" s="506">
        <v>1786</v>
      </c>
      <c r="L302" s="506">
        <v>1715</v>
      </c>
      <c r="M302" s="506">
        <v>0.69223999999999997</v>
      </c>
    </row>
    <row r="303" spans="1:13">
      <c r="A303" s="254">
        <v>293</v>
      </c>
      <c r="B303" s="509" t="s">
        <v>135</v>
      </c>
      <c r="C303" s="506">
        <v>1005.9</v>
      </c>
      <c r="D303" s="507">
        <v>1000.25</v>
      </c>
      <c r="E303" s="507">
        <v>990.65</v>
      </c>
      <c r="F303" s="507">
        <v>975.4</v>
      </c>
      <c r="G303" s="507">
        <v>965.8</v>
      </c>
      <c r="H303" s="507">
        <v>1015.5</v>
      </c>
      <c r="I303" s="507">
        <v>1025.0999999999999</v>
      </c>
      <c r="J303" s="507">
        <v>1040.3499999999999</v>
      </c>
      <c r="K303" s="506">
        <v>1009.85</v>
      </c>
      <c r="L303" s="506">
        <v>985</v>
      </c>
      <c r="M303" s="506">
        <v>18.757619999999999</v>
      </c>
    </row>
    <row r="304" spans="1:13">
      <c r="A304" s="254">
        <v>294</v>
      </c>
      <c r="B304" s="509" t="s">
        <v>432</v>
      </c>
      <c r="C304" s="506">
        <v>1738</v>
      </c>
      <c r="D304" s="507">
        <v>1766.9333333333334</v>
      </c>
      <c r="E304" s="507">
        <v>1697.0666666666668</v>
      </c>
      <c r="F304" s="507">
        <v>1656.1333333333334</v>
      </c>
      <c r="G304" s="507">
        <v>1586.2666666666669</v>
      </c>
      <c r="H304" s="507">
        <v>1807.8666666666668</v>
      </c>
      <c r="I304" s="507">
        <v>1877.7333333333336</v>
      </c>
      <c r="J304" s="507">
        <v>1918.6666666666667</v>
      </c>
      <c r="K304" s="506">
        <v>1836.8</v>
      </c>
      <c r="L304" s="506">
        <v>1726</v>
      </c>
      <c r="M304" s="506">
        <v>3.70607</v>
      </c>
    </row>
    <row r="305" spans="1:13">
      <c r="A305" s="254">
        <v>295</v>
      </c>
      <c r="B305" s="509" t="s">
        <v>433</v>
      </c>
      <c r="C305" s="506">
        <v>865.85</v>
      </c>
      <c r="D305" s="507">
        <v>866.58333333333337</v>
      </c>
      <c r="E305" s="507">
        <v>853.36666666666679</v>
      </c>
      <c r="F305" s="507">
        <v>840.88333333333344</v>
      </c>
      <c r="G305" s="507">
        <v>827.66666666666686</v>
      </c>
      <c r="H305" s="507">
        <v>879.06666666666672</v>
      </c>
      <c r="I305" s="507">
        <v>892.28333333333319</v>
      </c>
      <c r="J305" s="507">
        <v>904.76666666666665</v>
      </c>
      <c r="K305" s="506">
        <v>879.8</v>
      </c>
      <c r="L305" s="506">
        <v>854.1</v>
      </c>
      <c r="M305" s="506">
        <v>0.13569999999999999</v>
      </c>
    </row>
    <row r="306" spans="1:13">
      <c r="A306" s="254">
        <v>296</v>
      </c>
      <c r="B306" s="509" t="s">
        <v>434</v>
      </c>
      <c r="C306" s="506">
        <v>43.55</v>
      </c>
      <c r="D306" s="507">
        <v>43.949999999999996</v>
      </c>
      <c r="E306" s="507">
        <v>42.949999999999989</v>
      </c>
      <c r="F306" s="507">
        <v>42.349999999999994</v>
      </c>
      <c r="G306" s="507">
        <v>41.349999999999987</v>
      </c>
      <c r="H306" s="507">
        <v>44.54999999999999</v>
      </c>
      <c r="I306" s="507">
        <v>45.550000000000004</v>
      </c>
      <c r="J306" s="507">
        <v>46.149999999999991</v>
      </c>
      <c r="K306" s="506">
        <v>44.95</v>
      </c>
      <c r="L306" s="506">
        <v>43.35</v>
      </c>
      <c r="M306" s="506">
        <v>22.700430000000001</v>
      </c>
    </row>
    <row r="307" spans="1:13">
      <c r="A307" s="254">
        <v>297</v>
      </c>
      <c r="B307" s="509" t="s">
        <v>435</v>
      </c>
      <c r="C307" s="506">
        <v>156.1</v>
      </c>
      <c r="D307" s="507">
        <v>151.16666666666666</v>
      </c>
      <c r="E307" s="507">
        <v>142.93333333333331</v>
      </c>
      <c r="F307" s="507">
        <v>129.76666666666665</v>
      </c>
      <c r="G307" s="507">
        <v>121.5333333333333</v>
      </c>
      <c r="H307" s="507">
        <v>164.33333333333331</v>
      </c>
      <c r="I307" s="507">
        <v>172.56666666666666</v>
      </c>
      <c r="J307" s="507">
        <v>185.73333333333332</v>
      </c>
      <c r="K307" s="506">
        <v>159.4</v>
      </c>
      <c r="L307" s="506">
        <v>138</v>
      </c>
      <c r="M307" s="506">
        <v>71.589330000000004</v>
      </c>
    </row>
    <row r="308" spans="1:13">
      <c r="A308" s="254">
        <v>298</v>
      </c>
      <c r="B308" s="509" t="s">
        <v>146</v>
      </c>
      <c r="C308" s="506">
        <v>83185.3</v>
      </c>
      <c r="D308" s="507">
        <v>82818.783333333326</v>
      </c>
      <c r="E308" s="507">
        <v>81691.566666666651</v>
      </c>
      <c r="F308" s="507">
        <v>80197.833333333328</v>
      </c>
      <c r="G308" s="507">
        <v>79070.616666666654</v>
      </c>
      <c r="H308" s="507">
        <v>84312.516666666648</v>
      </c>
      <c r="I308" s="507">
        <v>85439.733333333323</v>
      </c>
      <c r="J308" s="507">
        <v>86933.466666666645</v>
      </c>
      <c r="K308" s="506">
        <v>83946</v>
      </c>
      <c r="L308" s="506">
        <v>81325.05</v>
      </c>
      <c r="M308" s="506">
        <v>0.34009</v>
      </c>
    </row>
    <row r="309" spans="1:13">
      <c r="A309" s="254">
        <v>299</v>
      </c>
      <c r="B309" s="509" t="s">
        <v>143</v>
      </c>
      <c r="C309" s="506">
        <v>1160.8</v>
      </c>
      <c r="D309" s="507">
        <v>1154.2333333333333</v>
      </c>
      <c r="E309" s="507">
        <v>1143.6166666666668</v>
      </c>
      <c r="F309" s="507">
        <v>1126.4333333333334</v>
      </c>
      <c r="G309" s="507">
        <v>1115.8166666666668</v>
      </c>
      <c r="H309" s="507">
        <v>1171.4166666666667</v>
      </c>
      <c r="I309" s="507">
        <v>1182.0333333333331</v>
      </c>
      <c r="J309" s="507">
        <v>1199.2166666666667</v>
      </c>
      <c r="K309" s="506">
        <v>1164.8499999999999</v>
      </c>
      <c r="L309" s="506">
        <v>1137.05</v>
      </c>
      <c r="M309" s="506">
        <v>2.5720999999999998</v>
      </c>
    </row>
    <row r="310" spans="1:13">
      <c r="A310" s="254">
        <v>300</v>
      </c>
      <c r="B310" s="509" t="s">
        <v>436</v>
      </c>
      <c r="C310" s="506">
        <v>3579.8</v>
      </c>
      <c r="D310" s="507">
        <v>3557.6333333333332</v>
      </c>
      <c r="E310" s="507">
        <v>3512.1666666666665</v>
      </c>
      <c r="F310" s="507">
        <v>3444.5333333333333</v>
      </c>
      <c r="G310" s="507">
        <v>3399.0666666666666</v>
      </c>
      <c r="H310" s="507">
        <v>3625.2666666666664</v>
      </c>
      <c r="I310" s="507">
        <v>3670.7333333333336</v>
      </c>
      <c r="J310" s="507">
        <v>3738.3666666666663</v>
      </c>
      <c r="K310" s="506">
        <v>3603.1</v>
      </c>
      <c r="L310" s="506">
        <v>3490</v>
      </c>
      <c r="M310" s="506">
        <v>6.2309999999999997E-2</v>
      </c>
    </row>
    <row r="311" spans="1:13">
      <c r="A311" s="254">
        <v>301</v>
      </c>
      <c r="B311" s="509" t="s">
        <v>437</v>
      </c>
      <c r="C311" s="506">
        <v>279.39999999999998</v>
      </c>
      <c r="D311" s="507">
        <v>279.26666666666665</v>
      </c>
      <c r="E311" s="507">
        <v>276.5333333333333</v>
      </c>
      <c r="F311" s="507">
        <v>273.66666666666663</v>
      </c>
      <c r="G311" s="507">
        <v>270.93333333333328</v>
      </c>
      <c r="H311" s="507">
        <v>282.13333333333333</v>
      </c>
      <c r="I311" s="507">
        <v>284.86666666666667</v>
      </c>
      <c r="J311" s="507">
        <v>287.73333333333335</v>
      </c>
      <c r="K311" s="506">
        <v>282</v>
      </c>
      <c r="L311" s="506">
        <v>276.39999999999998</v>
      </c>
      <c r="M311" s="506">
        <v>0.48709999999999998</v>
      </c>
    </row>
    <row r="312" spans="1:13">
      <c r="A312" s="254">
        <v>302</v>
      </c>
      <c r="B312" s="509" t="s">
        <v>137</v>
      </c>
      <c r="C312" s="506">
        <v>199.9</v>
      </c>
      <c r="D312" s="507">
        <v>202.51666666666665</v>
      </c>
      <c r="E312" s="507">
        <v>196.08333333333331</v>
      </c>
      <c r="F312" s="507">
        <v>192.26666666666665</v>
      </c>
      <c r="G312" s="507">
        <v>185.83333333333331</v>
      </c>
      <c r="H312" s="507">
        <v>206.33333333333331</v>
      </c>
      <c r="I312" s="507">
        <v>212.76666666666665</v>
      </c>
      <c r="J312" s="507">
        <v>216.58333333333331</v>
      </c>
      <c r="K312" s="506">
        <v>208.95</v>
      </c>
      <c r="L312" s="506">
        <v>198.7</v>
      </c>
      <c r="M312" s="506">
        <v>81.413290000000003</v>
      </c>
    </row>
    <row r="313" spans="1:13">
      <c r="A313" s="254">
        <v>303</v>
      </c>
      <c r="B313" s="509" t="s">
        <v>136</v>
      </c>
      <c r="C313" s="506">
        <v>795</v>
      </c>
      <c r="D313" s="507">
        <v>794.51666666666677</v>
      </c>
      <c r="E313" s="507">
        <v>783.48333333333358</v>
      </c>
      <c r="F313" s="507">
        <v>771.96666666666681</v>
      </c>
      <c r="G313" s="507">
        <v>760.93333333333362</v>
      </c>
      <c r="H313" s="507">
        <v>806.03333333333353</v>
      </c>
      <c r="I313" s="507">
        <v>817.06666666666661</v>
      </c>
      <c r="J313" s="507">
        <v>828.58333333333348</v>
      </c>
      <c r="K313" s="506">
        <v>805.55</v>
      </c>
      <c r="L313" s="506">
        <v>783</v>
      </c>
      <c r="M313" s="506">
        <v>56.711399999999998</v>
      </c>
    </row>
    <row r="314" spans="1:13">
      <c r="A314" s="254">
        <v>304</v>
      </c>
      <c r="B314" s="509" t="s">
        <v>438</v>
      </c>
      <c r="C314" s="506">
        <v>162.9</v>
      </c>
      <c r="D314" s="507">
        <v>162.96666666666667</v>
      </c>
      <c r="E314" s="507">
        <v>159.98333333333335</v>
      </c>
      <c r="F314" s="507">
        <v>157.06666666666669</v>
      </c>
      <c r="G314" s="507">
        <v>154.08333333333337</v>
      </c>
      <c r="H314" s="507">
        <v>165.88333333333333</v>
      </c>
      <c r="I314" s="507">
        <v>168.86666666666662</v>
      </c>
      <c r="J314" s="507">
        <v>171.7833333333333</v>
      </c>
      <c r="K314" s="506">
        <v>165.95</v>
      </c>
      <c r="L314" s="506">
        <v>160.05000000000001</v>
      </c>
      <c r="M314" s="506">
        <v>2.19177</v>
      </c>
    </row>
    <row r="315" spans="1:13">
      <c r="A315" s="254">
        <v>305</v>
      </c>
      <c r="B315" s="509" t="s">
        <v>439</v>
      </c>
      <c r="C315" s="506">
        <v>206.7</v>
      </c>
      <c r="D315" s="507">
        <v>208.54999999999998</v>
      </c>
      <c r="E315" s="507">
        <v>203.29999999999995</v>
      </c>
      <c r="F315" s="507">
        <v>199.89999999999998</v>
      </c>
      <c r="G315" s="507">
        <v>194.64999999999995</v>
      </c>
      <c r="H315" s="507">
        <v>211.94999999999996</v>
      </c>
      <c r="I315" s="507">
        <v>217.20000000000002</v>
      </c>
      <c r="J315" s="507">
        <v>220.59999999999997</v>
      </c>
      <c r="K315" s="506">
        <v>213.8</v>
      </c>
      <c r="L315" s="506">
        <v>205.15</v>
      </c>
      <c r="M315" s="506">
        <v>0.76917000000000002</v>
      </c>
    </row>
    <row r="316" spans="1:13">
      <c r="A316" s="254">
        <v>306</v>
      </c>
      <c r="B316" s="509" t="s">
        <v>440</v>
      </c>
      <c r="C316" s="506">
        <v>564.25</v>
      </c>
      <c r="D316" s="507">
        <v>557.7833333333333</v>
      </c>
      <c r="E316" s="507">
        <v>539.11666666666656</v>
      </c>
      <c r="F316" s="507">
        <v>513.98333333333323</v>
      </c>
      <c r="G316" s="507">
        <v>495.31666666666649</v>
      </c>
      <c r="H316" s="507">
        <v>582.91666666666663</v>
      </c>
      <c r="I316" s="507">
        <v>601.58333333333337</v>
      </c>
      <c r="J316" s="507">
        <v>626.7166666666667</v>
      </c>
      <c r="K316" s="506">
        <v>576.45000000000005</v>
      </c>
      <c r="L316" s="506">
        <v>532.65</v>
      </c>
      <c r="M316" s="506">
        <v>0.4788</v>
      </c>
    </row>
    <row r="317" spans="1:13">
      <c r="A317" s="254">
        <v>307</v>
      </c>
      <c r="B317" s="509" t="s">
        <v>138</v>
      </c>
      <c r="C317" s="506">
        <v>149.85</v>
      </c>
      <c r="D317" s="507">
        <v>150.63333333333333</v>
      </c>
      <c r="E317" s="507">
        <v>147.86666666666665</v>
      </c>
      <c r="F317" s="507">
        <v>145.88333333333333</v>
      </c>
      <c r="G317" s="507">
        <v>143.11666666666665</v>
      </c>
      <c r="H317" s="507">
        <v>152.61666666666665</v>
      </c>
      <c r="I317" s="507">
        <v>155.3833333333333</v>
      </c>
      <c r="J317" s="507">
        <v>157.36666666666665</v>
      </c>
      <c r="K317" s="506">
        <v>153.4</v>
      </c>
      <c r="L317" s="506">
        <v>148.65</v>
      </c>
      <c r="M317" s="506">
        <v>26.36487</v>
      </c>
    </row>
    <row r="318" spans="1:13">
      <c r="A318" s="254">
        <v>308</v>
      </c>
      <c r="B318" s="509" t="s">
        <v>261</v>
      </c>
      <c r="C318" s="506">
        <v>39.200000000000003</v>
      </c>
      <c r="D318" s="507">
        <v>39.15</v>
      </c>
      <c r="E318" s="507">
        <v>38.849999999999994</v>
      </c>
      <c r="F318" s="507">
        <v>38.499999999999993</v>
      </c>
      <c r="G318" s="507">
        <v>38.199999999999989</v>
      </c>
      <c r="H318" s="507">
        <v>39.5</v>
      </c>
      <c r="I318" s="507">
        <v>39.799999999999997</v>
      </c>
      <c r="J318" s="507">
        <v>40.150000000000006</v>
      </c>
      <c r="K318" s="506">
        <v>39.450000000000003</v>
      </c>
      <c r="L318" s="506">
        <v>38.799999999999997</v>
      </c>
      <c r="M318" s="506">
        <v>12.74638</v>
      </c>
    </row>
    <row r="319" spans="1:13">
      <c r="A319" s="254">
        <v>309</v>
      </c>
      <c r="B319" s="509" t="s">
        <v>139</v>
      </c>
      <c r="C319" s="506">
        <v>408.2</v>
      </c>
      <c r="D319" s="507">
        <v>407.08333333333331</v>
      </c>
      <c r="E319" s="507">
        <v>404.21666666666664</v>
      </c>
      <c r="F319" s="507">
        <v>400.23333333333335</v>
      </c>
      <c r="G319" s="507">
        <v>397.36666666666667</v>
      </c>
      <c r="H319" s="507">
        <v>411.06666666666661</v>
      </c>
      <c r="I319" s="507">
        <v>413.93333333333328</v>
      </c>
      <c r="J319" s="507">
        <v>417.91666666666657</v>
      </c>
      <c r="K319" s="506">
        <v>409.95</v>
      </c>
      <c r="L319" s="506">
        <v>403.1</v>
      </c>
      <c r="M319" s="506">
        <v>14.67853</v>
      </c>
    </row>
    <row r="320" spans="1:13">
      <c r="A320" s="254">
        <v>310</v>
      </c>
      <c r="B320" s="509" t="s">
        <v>140</v>
      </c>
      <c r="C320" s="506">
        <v>6851.8</v>
      </c>
      <c r="D320" s="507">
        <v>6822.2666666666664</v>
      </c>
      <c r="E320" s="507">
        <v>6769.5333333333328</v>
      </c>
      <c r="F320" s="507">
        <v>6687.2666666666664</v>
      </c>
      <c r="G320" s="507">
        <v>6634.5333333333328</v>
      </c>
      <c r="H320" s="507">
        <v>6904.5333333333328</v>
      </c>
      <c r="I320" s="507">
        <v>6957.2666666666664</v>
      </c>
      <c r="J320" s="507">
        <v>7039.5333333333328</v>
      </c>
      <c r="K320" s="506">
        <v>6875</v>
      </c>
      <c r="L320" s="506">
        <v>6740</v>
      </c>
      <c r="M320" s="506">
        <v>10.88917</v>
      </c>
    </row>
    <row r="321" spans="1:13">
      <c r="A321" s="254">
        <v>311</v>
      </c>
      <c r="B321" s="509" t="s">
        <v>142</v>
      </c>
      <c r="C321" s="506">
        <v>867.15</v>
      </c>
      <c r="D321" s="507">
        <v>869.85</v>
      </c>
      <c r="E321" s="507">
        <v>854.80000000000007</v>
      </c>
      <c r="F321" s="507">
        <v>842.45</v>
      </c>
      <c r="G321" s="507">
        <v>827.40000000000009</v>
      </c>
      <c r="H321" s="507">
        <v>882.2</v>
      </c>
      <c r="I321" s="507">
        <v>897.25</v>
      </c>
      <c r="J321" s="507">
        <v>909.6</v>
      </c>
      <c r="K321" s="506">
        <v>884.9</v>
      </c>
      <c r="L321" s="506">
        <v>857.5</v>
      </c>
      <c r="M321" s="506">
        <v>5.7584099999999996</v>
      </c>
    </row>
    <row r="322" spans="1:13">
      <c r="A322" s="254">
        <v>312</v>
      </c>
      <c r="B322" s="509" t="s">
        <v>441</v>
      </c>
      <c r="C322" s="506">
        <v>2245.65</v>
      </c>
      <c r="D322" s="507">
        <v>2208.5666666666671</v>
      </c>
      <c r="E322" s="507">
        <v>2137.1833333333343</v>
      </c>
      <c r="F322" s="507">
        <v>2028.7166666666672</v>
      </c>
      <c r="G322" s="507">
        <v>1957.3333333333344</v>
      </c>
      <c r="H322" s="507">
        <v>2317.0333333333342</v>
      </c>
      <c r="I322" s="507">
        <v>2388.4166666666665</v>
      </c>
      <c r="J322" s="507">
        <v>2496.8833333333341</v>
      </c>
      <c r="K322" s="506">
        <v>2279.9499999999998</v>
      </c>
      <c r="L322" s="506">
        <v>2100.1</v>
      </c>
      <c r="M322" s="506">
        <v>3.0701700000000001</v>
      </c>
    </row>
    <row r="323" spans="1:13">
      <c r="A323" s="254">
        <v>313</v>
      </c>
      <c r="B323" s="509" t="s">
        <v>144</v>
      </c>
      <c r="C323" s="506">
        <v>2130</v>
      </c>
      <c r="D323" s="507">
        <v>2092.9833333333331</v>
      </c>
      <c r="E323" s="507">
        <v>2027.0166666666664</v>
      </c>
      <c r="F323" s="507">
        <v>1924.0333333333333</v>
      </c>
      <c r="G323" s="507">
        <v>1858.0666666666666</v>
      </c>
      <c r="H323" s="507">
        <v>2195.9666666666662</v>
      </c>
      <c r="I323" s="507">
        <v>2261.9333333333325</v>
      </c>
      <c r="J323" s="507">
        <v>2364.9166666666661</v>
      </c>
      <c r="K323" s="506">
        <v>2158.9499999999998</v>
      </c>
      <c r="L323" s="506">
        <v>1990</v>
      </c>
      <c r="M323" s="506">
        <v>23.392869999999998</v>
      </c>
    </row>
    <row r="324" spans="1:13">
      <c r="A324" s="254">
        <v>314</v>
      </c>
      <c r="B324" s="509" t="s">
        <v>442</v>
      </c>
      <c r="C324" s="506">
        <v>98.8</v>
      </c>
      <c r="D324" s="507">
        <v>96.55</v>
      </c>
      <c r="E324" s="507">
        <v>93.85</v>
      </c>
      <c r="F324" s="507">
        <v>88.899999999999991</v>
      </c>
      <c r="G324" s="507">
        <v>86.199999999999989</v>
      </c>
      <c r="H324" s="507">
        <v>101.5</v>
      </c>
      <c r="I324" s="507">
        <v>104.20000000000002</v>
      </c>
      <c r="J324" s="507">
        <v>109.15</v>
      </c>
      <c r="K324" s="506">
        <v>99.25</v>
      </c>
      <c r="L324" s="506">
        <v>91.6</v>
      </c>
      <c r="M324" s="506">
        <v>5.1695599999999997</v>
      </c>
    </row>
    <row r="325" spans="1:13">
      <c r="A325" s="254">
        <v>315</v>
      </c>
      <c r="B325" s="509" t="s">
        <v>443</v>
      </c>
      <c r="C325" s="506">
        <v>554.35</v>
      </c>
      <c r="D325" s="507">
        <v>556.23333333333346</v>
      </c>
      <c r="E325" s="507">
        <v>543.76666666666688</v>
      </c>
      <c r="F325" s="507">
        <v>533.18333333333339</v>
      </c>
      <c r="G325" s="507">
        <v>520.71666666666681</v>
      </c>
      <c r="H325" s="507">
        <v>566.81666666666695</v>
      </c>
      <c r="I325" s="507">
        <v>579.28333333333342</v>
      </c>
      <c r="J325" s="507">
        <v>589.86666666666702</v>
      </c>
      <c r="K325" s="506">
        <v>568.70000000000005</v>
      </c>
      <c r="L325" s="506">
        <v>545.65</v>
      </c>
      <c r="M325" s="506">
        <v>2.2424300000000001</v>
      </c>
    </row>
    <row r="326" spans="1:13">
      <c r="A326" s="254">
        <v>316</v>
      </c>
      <c r="B326" s="509" t="s">
        <v>754</v>
      </c>
      <c r="C326" s="506">
        <v>176.95</v>
      </c>
      <c r="D326" s="507">
        <v>177.76666666666665</v>
      </c>
      <c r="E326" s="507">
        <v>175.18333333333331</v>
      </c>
      <c r="F326" s="507">
        <v>173.41666666666666</v>
      </c>
      <c r="G326" s="507">
        <v>170.83333333333331</v>
      </c>
      <c r="H326" s="507">
        <v>179.5333333333333</v>
      </c>
      <c r="I326" s="507">
        <v>182.11666666666667</v>
      </c>
      <c r="J326" s="507">
        <v>183.8833333333333</v>
      </c>
      <c r="K326" s="506">
        <v>180.35</v>
      </c>
      <c r="L326" s="506">
        <v>176</v>
      </c>
      <c r="M326" s="506">
        <v>4.0257800000000001</v>
      </c>
    </row>
    <row r="327" spans="1:13">
      <c r="A327" s="254">
        <v>317</v>
      </c>
      <c r="B327" s="509" t="s">
        <v>145</v>
      </c>
      <c r="C327" s="506">
        <v>202.1</v>
      </c>
      <c r="D327" s="507">
        <v>203.35</v>
      </c>
      <c r="E327" s="507">
        <v>198.95</v>
      </c>
      <c r="F327" s="507">
        <v>195.79999999999998</v>
      </c>
      <c r="G327" s="507">
        <v>191.39999999999998</v>
      </c>
      <c r="H327" s="507">
        <v>206.5</v>
      </c>
      <c r="I327" s="507">
        <v>210.90000000000003</v>
      </c>
      <c r="J327" s="507">
        <v>214.05</v>
      </c>
      <c r="K327" s="506">
        <v>207.75</v>
      </c>
      <c r="L327" s="506">
        <v>200.2</v>
      </c>
      <c r="M327" s="506">
        <v>152.31406000000001</v>
      </c>
    </row>
    <row r="328" spans="1:13">
      <c r="A328" s="254">
        <v>318</v>
      </c>
      <c r="B328" s="509" t="s">
        <v>444</v>
      </c>
      <c r="C328" s="506">
        <v>634.29999999999995</v>
      </c>
      <c r="D328" s="507">
        <v>636.29999999999995</v>
      </c>
      <c r="E328" s="507">
        <v>629.29999999999995</v>
      </c>
      <c r="F328" s="507">
        <v>624.29999999999995</v>
      </c>
      <c r="G328" s="507">
        <v>617.29999999999995</v>
      </c>
      <c r="H328" s="507">
        <v>641.29999999999995</v>
      </c>
      <c r="I328" s="507">
        <v>648.29999999999995</v>
      </c>
      <c r="J328" s="507">
        <v>653.29999999999995</v>
      </c>
      <c r="K328" s="506">
        <v>643.29999999999995</v>
      </c>
      <c r="L328" s="506">
        <v>631.29999999999995</v>
      </c>
      <c r="M328" s="506">
        <v>0.53047</v>
      </c>
    </row>
    <row r="329" spans="1:13">
      <c r="A329" s="254">
        <v>319</v>
      </c>
      <c r="B329" s="509" t="s">
        <v>262</v>
      </c>
      <c r="C329" s="506">
        <v>1778.85</v>
      </c>
      <c r="D329" s="507">
        <v>1738.2</v>
      </c>
      <c r="E329" s="507">
        <v>1677.65</v>
      </c>
      <c r="F329" s="507">
        <v>1576.45</v>
      </c>
      <c r="G329" s="507">
        <v>1515.9</v>
      </c>
      <c r="H329" s="507">
        <v>1839.4</v>
      </c>
      <c r="I329" s="507">
        <v>1899.9499999999998</v>
      </c>
      <c r="J329" s="507">
        <v>2001.15</v>
      </c>
      <c r="K329" s="506">
        <v>1798.75</v>
      </c>
      <c r="L329" s="506">
        <v>1637</v>
      </c>
      <c r="M329" s="506">
        <v>8.45092</v>
      </c>
    </row>
    <row r="330" spans="1:13">
      <c r="A330" s="254">
        <v>320</v>
      </c>
      <c r="B330" s="509" t="s">
        <v>445</v>
      </c>
      <c r="C330" s="506">
        <v>1529.45</v>
      </c>
      <c r="D330" s="507">
        <v>1544.5333333333335</v>
      </c>
      <c r="E330" s="507">
        <v>1509.916666666667</v>
      </c>
      <c r="F330" s="507">
        <v>1490.3833333333334</v>
      </c>
      <c r="G330" s="507">
        <v>1455.7666666666669</v>
      </c>
      <c r="H330" s="507">
        <v>1564.0666666666671</v>
      </c>
      <c r="I330" s="507">
        <v>1598.6833333333334</v>
      </c>
      <c r="J330" s="507">
        <v>1618.2166666666672</v>
      </c>
      <c r="K330" s="506">
        <v>1579.15</v>
      </c>
      <c r="L330" s="506">
        <v>1525</v>
      </c>
      <c r="M330" s="506">
        <v>1.3120499999999999</v>
      </c>
    </row>
    <row r="331" spans="1:13">
      <c r="A331" s="254">
        <v>321</v>
      </c>
      <c r="B331" s="509" t="s">
        <v>147</v>
      </c>
      <c r="C331" s="506">
        <v>1210.05</v>
      </c>
      <c r="D331" s="507">
        <v>1219.8499999999999</v>
      </c>
      <c r="E331" s="507">
        <v>1188.5499999999997</v>
      </c>
      <c r="F331" s="507">
        <v>1167.0499999999997</v>
      </c>
      <c r="G331" s="507">
        <v>1135.7499999999995</v>
      </c>
      <c r="H331" s="507">
        <v>1241.3499999999999</v>
      </c>
      <c r="I331" s="507">
        <v>1272.6500000000001</v>
      </c>
      <c r="J331" s="507">
        <v>1294.1500000000001</v>
      </c>
      <c r="K331" s="506">
        <v>1251.1500000000001</v>
      </c>
      <c r="L331" s="506">
        <v>1198.3499999999999</v>
      </c>
      <c r="M331" s="506">
        <v>9.7354400000000005</v>
      </c>
    </row>
    <row r="332" spans="1:13">
      <c r="A332" s="254">
        <v>322</v>
      </c>
      <c r="B332" s="509" t="s">
        <v>263</v>
      </c>
      <c r="C332" s="506">
        <v>821.4</v>
      </c>
      <c r="D332" s="507">
        <v>818.65</v>
      </c>
      <c r="E332" s="507">
        <v>808.19999999999993</v>
      </c>
      <c r="F332" s="507">
        <v>795</v>
      </c>
      <c r="G332" s="507">
        <v>784.55</v>
      </c>
      <c r="H332" s="507">
        <v>831.84999999999991</v>
      </c>
      <c r="I332" s="507">
        <v>842.3</v>
      </c>
      <c r="J332" s="507">
        <v>855.49999999999989</v>
      </c>
      <c r="K332" s="506">
        <v>829.1</v>
      </c>
      <c r="L332" s="506">
        <v>805.45</v>
      </c>
      <c r="M332" s="506">
        <v>2.5071099999999999</v>
      </c>
    </row>
    <row r="333" spans="1:13">
      <c r="A333" s="254">
        <v>323</v>
      </c>
      <c r="B333" s="509" t="s">
        <v>149</v>
      </c>
      <c r="C333" s="506">
        <v>47.9</v>
      </c>
      <c r="D333" s="507">
        <v>47.566666666666663</v>
      </c>
      <c r="E333" s="507">
        <v>46.333333333333329</v>
      </c>
      <c r="F333" s="507">
        <v>44.766666666666666</v>
      </c>
      <c r="G333" s="507">
        <v>43.533333333333331</v>
      </c>
      <c r="H333" s="507">
        <v>49.133333333333326</v>
      </c>
      <c r="I333" s="507">
        <v>50.36666666666666</v>
      </c>
      <c r="J333" s="507">
        <v>51.933333333333323</v>
      </c>
      <c r="K333" s="506">
        <v>48.8</v>
      </c>
      <c r="L333" s="506">
        <v>46</v>
      </c>
      <c r="M333" s="506">
        <v>98.328130000000002</v>
      </c>
    </row>
    <row r="334" spans="1:13">
      <c r="A334" s="254">
        <v>324</v>
      </c>
      <c r="B334" s="509" t="s">
        <v>150</v>
      </c>
      <c r="C334" s="506">
        <v>80.099999999999994</v>
      </c>
      <c r="D334" s="507">
        <v>80.716666666666654</v>
      </c>
      <c r="E334" s="507">
        <v>78.433333333333309</v>
      </c>
      <c r="F334" s="507">
        <v>76.766666666666652</v>
      </c>
      <c r="G334" s="507">
        <v>74.483333333333306</v>
      </c>
      <c r="H334" s="507">
        <v>82.383333333333312</v>
      </c>
      <c r="I334" s="507">
        <v>84.666666666666643</v>
      </c>
      <c r="J334" s="507">
        <v>86.333333333333314</v>
      </c>
      <c r="K334" s="506">
        <v>83</v>
      </c>
      <c r="L334" s="506">
        <v>79.05</v>
      </c>
      <c r="M334" s="506">
        <v>52.154389999999999</v>
      </c>
    </row>
    <row r="335" spans="1:13">
      <c r="A335" s="254">
        <v>325</v>
      </c>
      <c r="B335" s="509" t="s">
        <v>446</v>
      </c>
      <c r="C335" s="506">
        <v>520.29999999999995</v>
      </c>
      <c r="D335" s="507">
        <v>521.54999999999995</v>
      </c>
      <c r="E335" s="507">
        <v>516.44999999999993</v>
      </c>
      <c r="F335" s="507">
        <v>512.6</v>
      </c>
      <c r="G335" s="507">
        <v>507.5</v>
      </c>
      <c r="H335" s="507">
        <v>525.39999999999986</v>
      </c>
      <c r="I335" s="507">
        <v>530.49999999999977</v>
      </c>
      <c r="J335" s="507">
        <v>534.3499999999998</v>
      </c>
      <c r="K335" s="506">
        <v>526.65</v>
      </c>
      <c r="L335" s="506">
        <v>517.70000000000005</v>
      </c>
      <c r="M335" s="506">
        <v>0.52229000000000003</v>
      </c>
    </row>
    <row r="336" spans="1:13">
      <c r="A336" s="254">
        <v>326</v>
      </c>
      <c r="B336" s="509" t="s">
        <v>264</v>
      </c>
      <c r="C336" s="506">
        <v>25.05</v>
      </c>
      <c r="D336" s="507">
        <v>24.783333333333331</v>
      </c>
      <c r="E336" s="507">
        <v>23.566666666666663</v>
      </c>
      <c r="F336" s="507">
        <v>22.083333333333332</v>
      </c>
      <c r="G336" s="507">
        <v>20.866666666666664</v>
      </c>
      <c r="H336" s="507">
        <v>26.266666666666662</v>
      </c>
      <c r="I336" s="507">
        <v>27.483333333333331</v>
      </c>
      <c r="J336" s="507">
        <v>28.966666666666661</v>
      </c>
      <c r="K336" s="506">
        <v>26</v>
      </c>
      <c r="L336" s="506">
        <v>23.3</v>
      </c>
      <c r="M336" s="506">
        <v>138.81568999999999</v>
      </c>
    </row>
    <row r="337" spans="1:13">
      <c r="A337" s="254">
        <v>327</v>
      </c>
      <c r="B337" s="509" t="s">
        <v>447</v>
      </c>
      <c r="C337" s="506">
        <v>51.4</v>
      </c>
      <c r="D337" s="507">
        <v>51.099999999999994</v>
      </c>
      <c r="E337" s="507">
        <v>49.399999999999991</v>
      </c>
      <c r="F337" s="507">
        <v>47.4</v>
      </c>
      <c r="G337" s="507">
        <v>45.699999999999996</v>
      </c>
      <c r="H337" s="507">
        <v>53.099999999999987</v>
      </c>
      <c r="I337" s="507">
        <v>54.79999999999999</v>
      </c>
      <c r="J337" s="507">
        <v>56.799999999999983</v>
      </c>
      <c r="K337" s="506">
        <v>52.8</v>
      </c>
      <c r="L337" s="506">
        <v>49.1</v>
      </c>
      <c r="M337" s="506">
        <v>16.134219999999999</v>
      </c>
    </row>
    <row r="338" spans="1:13">
      <c r="A338" s="254">
        <v>328</v>
      </c>
      <c r="B338" s="509" t="s">
        <v>152</v>
      </c>
      <c r="C338" s="506">
        <v>132.55000000000001</v>
      </c>
      <c r="D338" s="507">
        <v>131.36666666666665</v>
      </c>
      <c r="E338" s="507">
        <v>128.8833333333333</v>
      </c>
      <c r="F338" s="507">
        <v>125.21666666666665</v>
      </c>
      <c r="G338" s="507">
        <v>122.73333333333331</v>
      </c>
      <c r="H338" s="507">
        <v>135.0333333333333</v>
      </c>
      <c r="I338" s="507">
        <v>137.51666666666665</v>
      </c>
      <c r="J338" s="507">
        <v>141.18333333333328</v>
      </c>
      <c r="K338" s="506">
        <v>133.85</v>
      </c>
      <c r="L338" s="506">
        <v>127.7</v>
      </c>
      <c r="M338" s="506">
        <v>199.86524</v>
      </c>
    </row>
    <row r="339" spans="1:13">
      <c r="A339" s="254">
        <v>329</v>
      </c>
      <c r="B339" s="509" t="s">
        <v>694</v>
      </c>
      <c r="C339" s="506">
        <v>174.1</v>
      </c>
      <c r="D339" s="507">
        <v>175.65</v>
      </c>
      <c r="E339" s="507">
        <v>170.95000000000002</v>
      </c>
      <c r="F339" s="507">
        <v>167.8</v>
      </c>
      <c r="G339" s="507">
        <v>163.10000000000002</v>
      </c>
      <c r="H339" s="507">
        <v>178.8</v>
      </c>
      <c r="I339" s="507">
        <v>183.5</v>
      </c>
      <c r="J339" s="507">
        <v>186.65</v>
      </c>
      <c r="K339" s="506">
        <v>180.35</v>
      </c>
      <c r="L339" s="506">
        <v>172.5</v>
      </c>
      <c r="M339" s="506">
        <v>5.2215800000000003</v>
      </c>
    </row>
    <row r="340" spans="1:13">
      <c r="A340" s="254">
        <v>330</v>
      </c>
      <c r="B340" s="509" t="s">
        <v>153</v>
      </c>
      <c r="C340" s="506">
        <v>107.7</v>
      </c>
      <c r="D340" s="507">
        <v>107</v>
      </c>
      <c r="E340" s="507">
        <v>105.3</v>
      </c>
      <c r="F340" s="507">
        <v>102.89999999999999</v>
      </c>
      <c r="G340" s="507">
        <v>101.19999999999999</v>
      </c>
      <c r="H340" s="507">
        <v>109.4</v>
      </c>
      <c r="I340" s="507">
        <v>111.1</v>
      </c>
      <c r="J340" s="507">
        <v>113.50000000000001</v>
      </c>
      <c r="K340" s="506">
        <v>108.7</v>
      </c>
      <c r="L340" s="506">
        <v>104.6</v>
      </c>
      <c r="M340" s="506">
        <v>361.3021</v>
      </c>
    </row>
    <row r="341" spans="1:13">
      <c r="A341" s="254">
        <v>331</v>
      </c>
      <c r="B341" s="509" t="s">
        <v>448</v>
      </c>
      <c r="C341" s="506">
        <v>403.7</v>
      </c>
      <c r="D341" s="507">
        <v>398.8</v>
      </c>
      <c r="E341" s="507">
        <v>390.1</v>
      </c>
      <c r="F341" s="507">
        <v>376.5</v>
      </c>
      <c r="G341" s="507">
        <v>367.8</v>
      </c>
      <c r="H341" s="507">
        <v>412.40000000000003</v>
      </c>
      <c r="I341" s="507">
        <v>421.09999999999997</v>
      </c>
      <c r="J341" s="507">
        <v>434.70000000000005</v>
      </c>
      <c r="K341" s="506">
        <v>407.5</v>
      </c>
      <c r="L341" s="506">
        <v>385.2</v>
      </c>
      <c r="M341" s="506">
        <v>2.2257400000000001</v>
      </c>
    </row>
    <row r="342" spans="1:13">
      <c r="A342" s="254">
        <v>332</v>
      </c>
      <c r="B342" s="509" t="s">
        <v>148</v>
      </c>
      <c r="C342" s="506">
        <v>54.2</v>
      </c>
      <c r="D342" s="507">
        <v>54.449999999999996</v>
      </c>
      <c r="E342" s="507">
        <v>53.649999999999991</v>
      </c>
      <c r="F342" s="507">
        <v>53.099999999999994</v>
      </c>
      <c r="G342" s="507">
        <v>52.29999999999999</v>
      </c>
      <c r="H342" s="507">
        <v>54.999999999999993</v>
      </c>
      <c r="I342" s="507">
        <v>55.79999999999999</v>
      </c>
      <c r="J342" s="507">
        <v>56.349999999999994</v>
      </c>
      <c r="K342" s="506">
        <v>55.25</v>
      </c>
      <c r="L342" s="506">
        <v>53.9</v>
      </c>
      <c r="M342" s="506">
        <v>123.85176</v>
      </c>
    </row>
    <row r="343" spans="1:13">
      <c r="A343" s="254">
        <v>333</v>
      </c>
      <c r="B343" s="509" t="s">
        <v>449</v>
      </c>
      <c r="C343" s="506">
        <v>55.6</v>
      </c>
      <c r="D343" s="507">
        <v>55.683333333333337</v>
      </c>
      <c r="E343" s="507">
        <v>53.966666666666676</v>
      </c>
      <c r="F343" s="507">
        <v>52.333333333333336</v>
      </c>
      <c r="G343" s="507">
        <v>50.616666666666674</v>
      </c>
      <c r="H343" s="507">
        <v>57.316666666666677</v>
      </c>
      <c r="I343" s="507">
        <v>59.033333333333346</v>
      </c>
      <c r="J343" s="507">
        <v>60.666666666666679</v>
      </c>
      <c r="K343" s="506">
        <v>57.4</v>
      </c>
      <c r="L343" s="506">
        <v>54.05</v>
      </c>
      <c r="M343" s="506">
        <v>20.081880000000002</v>
      </c>
    </row>
    <row r="344" spans="1:13">
      <c r="A344" s="254">
        <v>334</v>
      </c>
      <c r="B344" s="509" t="s">
        <v>450</v>
      </c>
      <c r="C344" s="506">
        <v>2718.45</v>
      </c>
      <c r="D344" s="507">
        <v>2637.4833333333331</v>
      </c>
      <c r="E344" s="507">
        <v>2530.9666666666662</v>
      </c>
      <c r="F344" s="507">
        <v>2343.4833333333331</v>
      </c>
      <c r="G344" s="507">
        <v>2236.9666666666662</v>
      </c>
      <c r="H344" s="507">
        <v>2824.9666666666662</v>
      </c>
      <c r="I344" s="507">
        <v>2931.4833333333336</v>
      </c>
      <c r="J344" s="507">
        <v>3118.9666666666662</v>
      </c>
      <c r="K344" s="506">
        <v>2744</v>
      </c>
      <c r="L344" s="506">
        <v>2450</v>
      </c>
      <c r="M344" s="506">
        <v>6.0782800000000003</v>
      </c>
    </row>
    <row r="345" spans="1:13">
      <c r="A345" s="254">
        <v>335</v>
      </c>
      <c r="B345" s="509" t="s">
        <v>755</v>
      </c>
      <c r="C345" s="506">
        <v>81.099999999999994</v>
      </c>
      <c r="D345" s="507">
        <v>81.266666666666666</v>
      </c>
      <c r="E345" s="507">
        <v>79.983333333333334</v>
      </c>
      <c r="F345" s="507">
        <v>78.866666666666674</v>
      </c>
      <c r="G345" s="507">
        <v>77.583333333333343</v>
      </c>
      <c r="H345" s="507">
        <v>82.383333333333326</v>
      </c>
      <c r="I345" s="507">
        <v>83.666666666666657</v>
      </c>
      <c r="J345" s="507">
        <v>84.783333333333317</v>
      </c>
      <c r="K345" s="506">
        <v>82.55</v>
      </c>
      <c r="L345" s="506">
        <v>80.150000000000006</v>
      </c>
      <c r="M345" s="506">
        <v>2.2167699999999999</v>
      </c>
    </row>
    <row r="346" spans="1:13">
      <c r="A346" s="254">
        <v>336</v>
      </c>
      <c r="B346" s="509" t="s">
        <v>151</v>
      </c>
      <c r="C346" s="506">
        <v>17165</v>
      </c>
      <c r="D346" s="507">
        <v>17009.516666666666</v>
      </c>
      <c r="E346" s="507">
        <v>16765.483333333334</v>
      </c>
      <c r="F346" s="507">
        <v>16365.966666666667</v>
      </c>
      <c r="G346" s="507">
        <v>16121.933333333334</v>
      </c>
      <c r="H346" s="507">
        <v>17409.033333333333</v>
      </c>
      <c r="I346" s="507">
        <v>17653.066666666666</v>
      </c>
      <c r="J346" s="507">
        <v>18052.583333333332</v>
      </c>
      <c r="K346" s="506">
        <v>17253.55</v>
      </c>
      <c r="L346" s="506">
        <v>16610</v>
      </c>
      <c r="M346" s="506">
        <v>1.4890300000000001</v>
      </c>
    </row>
    <row r="347" spans="1:13">
      <c r="A347" s="254">
        <v>337</v>
      </c>
      <c r="B347" s="509" t="s">
        <v>791</v>
      </c>
      <c r="C347" s="506">
        <v>36.4</v>
      </c>
      <c r="D347" s="507">
        <v>36.93333333333333</v>
      </c>
      <c r="E347" s="507">
        <v>35.566666666666663</v>
      </c>
      <c r="F347" s="507">
        <v>34.733333333333334</v>
      </c>
      <c r="G347" s="507">
        <v>33.366666666666667</v>
      </c>
      <c r="H347" s="507">
        <v>37.766666666666659</v>
      </c>
      <c r="I347" s="507">
        <v>39.133333333333319</v>
      </c>
      <c r="J347" s="507">
        <v>39.966666666666654</v>
      </c>
      <c r="K347" s="506">
        <v>38.299999999999997</v>
      </c>
      <c r="L347" s="506">
        <v>36.1</v>
      </c>
      <c r="M347" s="506">
        <v>15.10562</v>
      </c>
    </row>
    <row r="348" spans="1:13">
      <c r="A348" s="254">
        <v>338</v>
      </c>
      <c r="B348" s="509" t="s">
        <v>451</v>
      </c>
      <c r="C348" s="506">
        <v>1970.85</v>
      </c>
      <c r="D348" s="507">
        <v>1960.6499999999999</v>
      </c>
      <c r="E348" s="507">
        <v>1931.2999999999997</v>
      </c>
      <c r="F348" s="507">
        <v>1891.7499999999998</v>
      </c>
      <c r="G348" s="507">
        <v>1862.3999999999996</v>
      </c>
      <c r="H348" s="507">
        <v>2000.1999999999998</v>
      </c>
      <c r="I348" s="507">
        <v>2029.5499999999997</v>
      </c>
      <c r="J348" s="507">
        <v>2069.1</v>
      </c>
      <c r="K348" s="506">
        <v>1990</v>
      </c>
      <c r="L348" s="506">
        <v>1921.1</v>
      </c>
      <c r="M348" s="506">
        <v>0.20691000000000001</v>
      </c>
    </row>
    <row r="349" spans="1:13">
      <c r="A349" s="254">
        <v>339</v>
      </c>
      <c r="B349" s="509" t="s">
        <v>790</v>
      </c>
      <c r="C349" s="506">
        <v>336.2</v>
      </c>
      <c r="D349" s="507">
        <v>334.86666666666667</v>
      </c>
      <c r="E349" s="507">
        <v>331.93333333333334</v>
      </c>
      <c r="F349" s="507">
        <v>327.66666666666669</v>
      </c>
      <c r="G349" s="507">
        <v>324.73333333333335</v>
      </c>
      <c r="H349" s="507">
        <v>339.13333333333333</v>
      </c>
      <c r="I349" s="507">
        <v>342.06666666666672</v>
      </c>
      <c r="J349" s="507">
        <v>346.33333333333331</v>
      </c>
      <c r="K349" s="506">
        <v>337.8</v>
      </c>
      <c r="L349" s="506">
        <v>330.6</v>
      </c>
      <c r="M349" s="506">
        <v>5.0018599999999998</v>
      </c>
    </row>
    <row r="350" spans="1:13">
      <c r="A350" s="254">
        <v>340</v>
      </c>
      <c r="B350" s="509" t="s">
        <v>265</v>
      </c>
      <c r="C350" s="506">
        <v>555.95000000000005</v>
      </c>
      <c r="D350" s="507">
        <v>557.9666666666667</v>
      </c>
      <c r="E350" s="507">
        <v>544.98333333333335</v>
      </c>
      <c r="F350" s="507">
        <v>534.01666666666665</v>
      </c>
      <c r="G350" s="507">
        <v>521.0333333333333</v>
      </c>
      <c r="H350" s="507">
        <v>568.93333333333339</v>
      </c>
      <c r="I350" s="507">
        <v>581.91666666666674</v>
      </c>
      <c r="J350" s="507">
        <v>592.88333333333344</v>
      </c>
      <c r="K350" s="506">
        <v>570.95000000000005</v>
      </c>
      <c r="L350" s="506">
        <v>547</v>
      </c>
      <c r="M350" s="506">
        <v>8.5839499999999997</v>
      </c>
    </row>
    <row r="351" spans="1:13">
      <c r="A351" s="254">
        <v>341</v>
      </c>
      <c r="B351" s="509" t="s">
        <v>155</v>
      </c>
      <c r="C351" s="506">
        <v>103.5</v>
      </c>
      <c r="D351" s="507">
        <v>104.13333333333333</v>
      </c>
      <c r="E351" s="507">
        <v>101.96666666666665</v>
      </c>
      <c r="F351" s="507">
        <v>100.43333333333332</v>
      </c>
      <c r="G351" s="507">
        <v>98.266666666666652</v>
      </c>
      <c r="H351" s="507">
        <v>105.66666666666666</v>
      </c>
      <c r="I351" s="507">
        <v>107.83333333333334</v>
      </c>
      <c r="J351" s="507">
        <v>109.36666666666666</v>
      </c>
      <c r="K351" s="506">
        <v>106.3</v>
      </c>
      <c r="L351" s="506">
        <v>102.6</v>
      </c>
      <c r="M351" s="506">
        <v>318.43605000000002</v>
      </c>
    </row>
    <row r="352" spans="1:13">
      <c r="A352" s="254">
        <v>342</v>
      </c>
      <c r="B352" s="509" t="s">
        <v>154</v>
      </c>
      <c r="C352" s="506">
        <v>124</v>
      </c>
      <c r="D352" s="507">
        <v>123.89999999999999</v>
      </c>
      <c r="E352" s="507">
        <v>118.79999999999998</v>
      </c>
      <c r="F352" s="507">
        <v>113.6</v>
      </c>
      <c r="G352" s="507">
        <v>108.49999999999999</v>
      </c>
      <c r="H352" s="507">
        <v>129.09999999999997</v>
      </c>
      <c r="I352" s="507">
        <v>134.19999999999999</v>
      </c>
      <c r="J352" s="507">
        <v>139.39999999999998</v>
      </c>
      <c r="K352" s="506">
        <v>129</v>
      </c>
      <c r="L352" s="506">
        <v>118.7</v>
      </c>
      <c r="M352" s="506">
        <v>28.835940000000001</v>
      </c>
    </row>
    <row r="353" spans="1:13">
      <c r="A353" s="254">
        <v>343</v>
      </c>
      <c r="B353" s="509" t="s">
        <v>452</v>
      </c>
      <c r="C353" s="506">
        <v>69.099999999999994</v>
      </c>
      <c r="D353" s="507">
        <v>69.149999999999991</v>
      </c>
      <c r="E353" s="507">
        <v>67.949999999999989</v>
      </c>
      <c r="F353" s="507">
        <v>66.8</v>
      </c>
      <c r="G353" s="507">
        <v>65.599999999999994</v>
      </c>
      <c r="H353" s="507">
        <v>70.299999999999983</v>
      </c>
      <c r="I353" s="507">
        <v>71.5</v>
      </c>
      <c r="J353" s="507">
        <v>72.649999999999977</v>
      </c>
      <c r="K353" s="506">
        <v>70.349999999999994</v>
      </c>
      <c r="L353" s="506">
        <v>68</v>
      </c>
      <c r="M353" s="506">
        <v>1.3233600000000001</v>
      </c>
    </row>
    <row r="354" spans="1:13">
      <c r="A354" s="254">
        <v>344</v>
      </c>
      <c r="B354" s="509" t="s">
        <v>266</v>
      </c>
      <c r="C354" s="506">
        <v>3356.75</v>
      </c>
      <c r="D354" s="507">
        <v>3403.0666666666671</v>
      </c>
      <c r="E354" s="507">
        <v>3059.1333333333341</v>
      </c>
      <c r="F354" s="507">
        <v>2761.5166666666669</v>
      </c>
      <c r="G354" s="507">
        <v>2417.5833333333339</v>
      </c>
      <c r="H354" s="507">
        <v>3700.6833333333343</v>
      </c>
      <c r="I354" s="507">
        <v>4044.6166666666677</v>
      </c>
      <c r="J354" s="507">
        <v>4342.2333333333345</v>
      </c>
      <c r="K354" s="506">
        <v>3747</v>
      </c>
      <c r="L354" s="506">
        <v>3105.45</v>
      </c>
      <c r="M354" s="506">
        <v>3.8136999999999999</v>
      </c>
    </row>
    <row r="355" spans="1:13">
      <c r="A355" s="254">
        <v>345</v>
      </c>
      <c r="B355" s="509" t="s">
        <v>453</v>
      </c>
      <c r="C355" s="506">
        <v>96.65</v>
      </c>
      <c r="D355" s="507">
        <v>97.383333333333326</v>
      </c>
      <c r="E355" s="507">
        <v>94.766666666666652</v>
      </c>
      <c r="F355" s="507">
        <v>92.883333333333326</v>
      </c>
      <c r="G355" s="507">
        <v>90.266666666666652</v>
      </c>
      <c r="H355" s="507">
        <v>99.266666666666652</v>
      </c>
      <c r="I355" s="507">
        <v>101.88333333333333</v>
      </c>
      <c r="J355" s="507">
        <v>103.76666666666665</v>
      </c>
      <c r="K355" s="506">
        <v>100</v>
      </c>
      <c r="L355" s="506">
        <v>95.5</v>
      </c>
      <c r="M355" s="506">
        <v>3.6274299999999999</v>
      </c>
    </row>
    <row r="356" spans="1:13">
      <c r="A356" s="254">
        <v>346</v>
      </c>
      <c r="B356" s="509" t="s">
        <v>454</v>
      </c>
      <c r="C356" s="506">
        <v>310.35000000000002</v>
      </c>
      <c r="D356" s="507">
        <v>313.13333333333338</v>
      </c>
      <c r="E356" s="507">
        <v>306.46666666666675</v>
      </c>
      <c r="F356" s="507">
        <v>302.58333333333337</v>
      </c>
      <c r="G356" s="507">
        <v>295.91666666666674</v>
      </c>
      <c r="H356" s="507">
        <v>317.01666666666677</v>
      </c>
      <c r="I356" s="507">
        <v>323.68333333333339</v>
      </c>
      <c r="J356" s="507">
        <v>327.56666666666678</v>
      </c>
      <c r="K356" s="506">
        <v>319.8</v>
      </c>
      <c r="L356" s="506">
        <v>309.25</v>
      </c>
      <c r="M356" s="506">
        <v>3.9744199999999998</v>
      </c>
    </row>
    <row r="357" spans="1:13">
      <c r="A357" s="254">
        <v>347</v>
      </c>
      <c r="B357" s="509" t="s">
        <v>455</v>
      </c>
      <c r="C357" s="506">
        <v>228.2</v>
      </c>
      <c r="D357" s="507">
        <v>230.41666666666666</v>
      </c>
      <c r="E357" s="507">
        <v>222.93333333333331</v>
      </c>
      <c r="F357" s="507">
        <v>217.66666666666666</v>
      </c>
      <c r="G357" s="507">
        <v>210.18333333333331</v>
      </c>
      <c r="H357" s="507">
        <v>235.68333333333331</v>
      </c>
      <c r="I357" s="507">
        <v>243.16666666666666</v>
      </c>
      <c r="J357" s="507">
        <v>248.43333333333331</v>
      </c>
      <c r="K357" s="506">
        <v>237.9</v>
      </c>
      <c r="L357" s="506">
        <v>225.15</v>
      </c>
      <c r="M357" s="506">
        <v>0.47442000000000001</v>
      </c>
    </row>
    <row r="358" spans="1:13">
      <c r="A358" s="254">
        <v>348</v>
      </c>
      <c r="B358" s="509" t="s">
        <v>267</v>
      </c>
      <c r="C358" s="506">
        <v>2275.1999999999998</v>
      </c>
      <c r="D358" s="507">
        <v>2282.8333333333335</v>
      </c>
      <c r="E358" s="507">
        <v>2262.4666666666672</v>
      </c>
      <c r="F358" s="507">
        <v>2249.7333333333336</v>
      </c>
      <c r="G358" s="507">
        <v>2229.3666666666672</v>
      </c>
      <c r="H358" s="507">
        <v>2295.5666666666671</v>
      </c>
      <c r="I358" s="507">
        <v>2315.9333333333329</v>
      </c>
      <c r="J358" s="507">
        <v>2328.666666666667</v>
      </c>
      <c r="K358" s="506">
        <v>2303.1999999999998</v>
      </c>
      <c r="L358" s="506">
        <v>2270.1</v>
      </c>
      <c r="M358" s="506">
        <v>2.3173900000000001</v>
      </c>
    </row>
    <row r="359" spans="1:13">
      <c r="A359" s="254">
        <v>349</v>
      </c>
      <c r="B359" s="509" t="s">
        <v>268</v>
      </c>
      <c r="C359" s="506">
        <v>381.3</v>
      </c>
      <c r="D359" s="507">
        <v>379.11666666666662</v>
      </c>
      <c r="E359" s="507">
        <v>374.43333333333322</v>
      </c>
      <c r="F359" s="507">
        <v>367.56666666666661</v>
      </c>
      <c r="G359" s="507">
        <v>362.88333333333321</v>
      </c>
      <c r="H359" s="507">
        <v>385.98333333333323</v>
      </c>
      <c r="I359" s="507">
        <v>390.66666666666663</v>
      </c>
      <c r="J359" s="507">
        <v>397.53333333333325</v>
      </c>
      <c r="K359" s="506">
        <v>383.8</v>
      </c>
      <c r="L359" s="506">
        <v>372.25</v>
      </c>
      <c r="M359" s="506">
        <v>2.02616</v>
      </c>
    </row>
    <row r="360" spans="1:13">
      <c r="A360" s="254">
        <v>350</v>
      </c>
      <c r="B360" s="509" t="s">
        <v>456</v>
      </c>
      <c r="C360" s="506">
        <v>260.95</v>
      </c>
      <c r="D360" s="507">
        <v>258.59999999999997</v>
      </c>
      <c r="E360" s="507">
        <v>252.39999999999992</v>
      </c>
      <c r="F360" s="507">
        <v>243.84999999999997</v>
      </c>
      <c r="G360" s="507">
        <v>237.64999999999992</v>
      </c>
      <c r="H360" s="507">
        <v>267.14999999999992</v>
      </c>
      <c r="I360" s="507">
        <v>273.34999999999997</v>
      </c>
      <c r="J360" s="507">
        <v>281.89999999999992</v>
      </c>
      <c r="K360" s="506">
        <v>264.8</v>
      </c>
      <c r="L360" s="506">
        <v>250.05</v>
      </c>
      <c r="M360" s="506">
        <v>12.924289999999999</v>
      </c>
    </row>
    <row r="361" spans="1:13">
      <c r="A361" s="254">
        <v>351</v>
      </c>
      <c r="B361" s="509" t="s">
        <v>758</v>
      </c>
      <c r="C361" s="506">
        <v>458.6</v>
      </c>
      <c r="D361" s="507">
        <v>459.93333333333334</v>
      </c>
      <c r="E361" s="507">
        <v>450.41666666666669</v>
      </c>
      <c r="F361" s="507">
        <v>442.23333333333335</v>
      </c>
      <c r="G361" s="507">
        <v>432.7166666666667</v>
      </c>
      <c r="H361" s="507">
        <v>468.11666666666667</v>
      </c>
      <c r="I361" s="507">
        <v>477.63333333333333</v>
      </c>
      <c r="J361" s="507">
        <v>485.81666666666666</v>
      </c>
      <c r="K361" s="506">
        <v>469.45</v>
      </c>
      <c r="L361" s="506">
        <v>451.75</v>
      </c>
      <c r="M361" s="506">
        <v>0.93003999999999998</v>
      </c>
    </row>
    <row r="362" spans="1:13">
      <c r="A362" s="254">
        <v>352</v>
      </c>
      <c r="B362" s="509" t="s">
        <v>457</v>
      </c>
      <c r="C362" s="506">
        <v>79.650000000000006</v>
      </c>
      <c r="D362" s="507">
        <v>79.600000000000009</v>
      </c>
      <c r="E362" s="507">
        <v>79.200000000000017</v>
      </c>
      <c r="F362" s="507">
        <v>78.750000000000014</v>
      </c>
      <c r="G362" s="507">
        <v>78.350000000000023</v>
      </c>
      <c r="H362" s="507">
        <v>80.050000000000011</v>
      </c>
      <c r="I362" s="507">
        <v>80.450000000000017</v>
      </c>
      <c r="J362" s="507">
        <v>80.900000000000006</v>
      </c>
      <c r="K362" s="506">
        <v>80</v>
      </c>
      <c r="L362" s="506">
        <v>79.150000000000006</v>
      </c>
      <c r="M362" s="506">
        <v>7.6032999999999999</v>
      </c>
    </row>
    <row r="363" spans="1:13">
      <c r="A363" s="254">
        <v>353</v>
      </c>
      <c r="B363" s="509" t="s">
        <v>163</v>
      </c>
      <c r="C363" s="506">
        <v>1246.8499999999999</v>
      </c>
      <c r="D363" s="507">
        <v>1250.4666666666667</v>
      </c>
      <c r="E363" s="507">
        <v>1190.2333333333333</v>
      </c>
      <c r="F363" s="507">
        <v>1133.6166666666666</v>
      </c>
      <c r="G363" s="507">
        <v>1073.3833333333332</v>
      </c>
      <c r="H363" s="507">
        <v>1307.0833333333335</v>
      </c>
      <c r="I363" s="507">
        <v>1367.3166666666671</v>
      </c>
      <c r="J363" s="507">
        <v>1423.9333333333336</v>
      </c>
      <c r="K363" s="506">
        <v>1310.7</v>
      </c>
      <c r="L363" s="506">
        <v>1193.8499999999999</v>
      </c>
      <c r="M363" s="506">
        <v>23.233309999999999</v>
      </c>
    </row>
    <row r="364" spans="1:13">
      <c r="A364" s="254">
        <v>354</v>
      </c>
      <c r="B364" s="509" t="s">
        <v>156</v>
      </c>
      <c r="C364" s="506">
        <v>30984.400000000001</v>
      </c>
      <c r="D364" s="507">
        <v>30804.616666666669</v>
      </c>
      <c r="E364" s="507">
        <v>30429.783333333336</v>
      </c>
      <c r="F364" s="507">
        <v>29875.166666666668</v>
      </c>
      <c r="G364" s="507">
        <v>29500.333333333336</v>
      </c>
      <c r="H364" s="507">
        <v>31359.233333333337</v>
      </c>
      <c r="I364" s="507">
        <v>31734.066666666666</v>
      </c>
      <c r="J364" s="507">
        <v>32288.683333333338</v>
      </c>
      <c r="K364" s="506">
        <v>31179.45</v>
      </c>
      <c r="L364" s="506">
        <v>30250</v>
      </c>
      <c r="M364" s="506">
        <v>0.56267</v>
      </c>
    </row>
    <row r="365" spans="1:13">
      <c r="A365" s="254">
        <v>355</v>
      </c>
      <c r="B365" s="509" t="s">
        <v>458</v>
      </c>
      <c r="C365" s="506">
        <v>1922.6</v>
      </c>
      <c r="D365" s="507">
        <v>1895.0833333333333</v>
      </c>
      <c r="E365" s="507">
        <v>1850.1666666666665</v>
      </c>
      <c r="F365" s="507">
        <v>1777.7333333333333</v>
      </c>
      <c r="G365" s="507">
        <v>1732.8166666666666</v>
      </c>
      <c r="H365" s="507">
        <v>1967.5166666666664</v>
      </c>
      <c r="I365" s="507">
        <v>2012.4333333333329</v>
      </c>
      <c r="J365" s="507">
        <v>2084.8666666666663</v>
      </c>
      <c r="K365" s="506">
        <v>1940</v>
      </c>
      <c r="L365" s="506">
        <v>1822.65</v>
      </c>
      <c r="M365" s="506">
        <v>1.40717</v>
      </c>
    </row>
    <row r="366" spans="1:13">
      <c r="A366" s="254">
        <v>356</v>
      </c>
      <c r="B366" s="509" t="s">
        <v>158</v>
      </c>
      <c r="C366" s="506">
        <v>226.95</v>
      </c>
      <c r="D366" s="507">
        <v>227.86666666666667</v>
      </c>
      <c r="E366" s="507">
        <v>224.83333333333334</v>
      </c>
      <c r="F366" s="507">
        <v>222.71666666666667</v>
      </c>
      <c r="G366" s="507">
        <v>219.68333333333334</v>
      </c>
      <c r="H366" s="507">
        <v>229.98333333333335</v>
      </c>
      <c r="I366" s="507">
        <v>233.01666666666665</v>
      </c>
      <c r="J366" s="507">
        <v>235.13333333333335</v>
      </c>
      <c r="K366" s="506">
        <v>230.9</v>
      </c>
      <c r="L366" s="506">
        <v>225.75</v>
      </c>
      <c r="M366" s="506">
        <v>39.154870000000003</v>
      </c>
    </row>
    <row r="367" spans="1:13">
      <c r="A367" s="254">
        <v>357</v>
      </c>
      <c r="B367" s="509" t="s">
        <v>269</v>
      </c>
      <c r="C367" s="506">
        <v>4470</v>
      </c>
      <c r="D367" s="507">
        <v>4448.6500000000005</v>
      </c>
      <c r="E367" s="507">
        <v>4406.3500000000013</v>
      </c>
      <c r="F367" s="507">
        <v>4342.7000000000007</v>
      </c>
      <c r="G367" s="507">
        <v>4300.4000000000015</v>
      </c>
      <c r="H367" s="507">
        <v>4512.3000000000011</v>
      </c>
      <c r="I367" s="507">
        <v>4554.6000000000004</v>
      </c>
      <c r="J367" s="507">
        <v>4618.2500000000009</v>
      </c>
      <c r="K367" s="506">
        <v>4490.95</v>
      </c>
      <c r="L367" s="506">
        <v>4385</v>
      </c>
      <c r="M367" s="506">
        <v>0.36556</v>
      </c>
    </row>
    <row r="368" spans="1:13">
      <c r="A368" s="254">
        <v>358</v>
      </c>
      <c r="B368" s="509" t="s">
        <v>459</v>
      </c>
      <c r="C368" s="506">
        <v>187.55</v>
      </c>
      <c r="D368" s="507">
        <v>189.33333333333334</v>
      </c>
      <c r="E368" s="507">
        <v>183.81666666666669</v>
      </c>
      <c r="F368" s="507">
        <v>180.08333333333334</v>
      </c>
      <c r="G368" s="507">
        <v>174.56666666666669</v>
      </c>
      <c r="H368" s="507">
        <v>193.06666666666669</v>
      </c>
      <c r="I368" s="507">
        <v>198.58333333333334</v>
      </c>
      <c r="J368" s="507">
        <v>202.31666666666669</v>
      </c>
      <c r="K368" s="506">
        <v>194.85</v>
      </c>
      <c r="L368" s="506">
        <v>185.6</v>
      </c>
      <c r="M368" s="506">
        <v>5.0095999999999998</v>
      </c>
    </row>
    <row r="369" spans="1:13">
      <c r="A369" s="254">
        <v>359</v>
      </c>
      <c r="B369" s="509" t="s">
        <v>460</v>
      </c>
      <c r="C369" s="506">
        <v>789.95</v>
      </c>
      <c r="D369" s="507">
        <v>785.98333333333323</v>
      </c>
      <c r="E369" s="507">
        <v>755.96666666666647</v>
      </c>
      <c r="F369" s="507">
        <v>721.98333333333323</v>
      </c>
      <c r="G369" s="507">
        <v>691.96666666666647</v>
      </c>
      <c r="H369" s="507">
        <v>819.96666666666647</v>
      </c>
      <c r="I369" s="507">
        <v>849.98333333333312</v>
      </c>
      <c r="J369" s="507">
        <v>883.96666666666647</v>
      </c>
      <c r="K369" s="506">
        <v>816</v>
      </c>
      <c r="L369" s="506">
        <v>752</v>
      </c>
      <c r="M369" s="506">
        <v>5.7088599999999996</v>
      </c>
    </row>
    <row r="370" spans="1:13">
      <c r="A370" s="254">
        <v>360</v>
      </c>
      <c r="B370" s="509" t="s">
        <v>160</v>
      </c>
      <c r="C370" s="506">
        <v>1826.45</v>
      </c>
      <c r="D370" s="507">
        <v>1824.95</v>
      </c>
      <c r="E370" s="507">
        <v>1811.6000000000001</v>
      </c>
      <c r="F370" s="507">
        <v>1796.75</v>
      </c>
      <c r="G370" s="507">
        <v>1783.4</v>
      </c>
      <c r="H370" s="507">
        <v>1839.8000000000002</v>
      </c>
      <c r="I370" s="507">
        <v>1853.15</v>
      </c>
      <c r="J370" s="507">
        <v>1868.0000000000002</v>
      </c>
      <c r="K370" s="506">
        <v>1838.3</v>
      </c>
      <c r="L370" s="506">
        <v>1810.1</v>
      </c>
      <c r="M370" s="506">
        <v>6.2445399999999998</v>
      </c>
    </row>
    <row r="371" spans="1:13">
      <c r="A371" s="254">
        <v>361</v>
      </c>
      <c r="B371" s="509" t="s">
        <v>157</v>
      </c>
      <c r="C371" s="506">
        <v>1764.7</v>
      </c>
      <c r="D371" s="507">
        <v>1788.1499999999999</v>
      </c>
      <c r="E371" s="507">
        <v>1734.4999999999998</v>
      </c>
      <c r="F371" s="507">
        <v>1704.3</v>
      </c>
      <c r="G371" s="507">
        <v>1650.6499999999999</v>
      </c>
      <c r="H371" s="507">
        <v>1818.3499999999997</v>
      </c>
      <c r="I371" s="507">
        <v>1871.9999999999998</v>
      </c>
      <c r="J371" s="507">
        <v>1902.1999999999996</v>
      </c>
      <c r="K371" s="506">
        <v>1841.8</v>
      </c>
      <c r="L371" s="506">
        <v>1757.95</v>
      </c>
      <c r="M371" s="506">
        <v>10.198079999999999</v>
      </c>
    </row>
    <row r="372" spans="1:13">
      <c r="A372" s="254">
        <v>362</v>
      </c>
      <c r="B372" s="509" t="s">
        <v>756</v>
      </c>
      <c r="C372" s="506">
        <v>818.45</v>
      </c>
      <c r="D372" s="507">
        <v>814.4</v>
      </c>
      <c r="E372" s="507">
        <v>804.3</v>
      </c>
      <c r="F372" s="507">
        <v>790.15</v>
      </c>
      <c r="G372" s="507">
        <v>780.05</v>
      </c>
      <c r="H372" s="507">
        <v>828.55</v>
      </c>
      <c r="I372" s="507">
        <v>838.65000000000009</v>
      </c>
      <c r="J372" s="507">
        <v>852.8</v>
      </c>
      <c r="K372" s="506">
        <v>824.5</v>
      </c>
      <c r="L372" s="506">
        <v>800.25</v>
      </c>
      <c r="M372" s="506">
        <v>0.89232999999999996</v>
      </c>
    </row>
    <row r="373" spans="1:13">
      <c r="A373" s="254">
        <v>363</v>
      </c>
      <c r="B373" s="509" t="s">
        <v>461</v>
      </c>
      <c r="C373" s="506">
        <v>1377.65</v>
      </c>
      <c r="D373" s="507">
        <v>1384.1499999999999</v>
      </c>
      <c r="E373" s="507">
        <v>1358.4999999999998</v>
      </c>
      <c r="F373" s="507">
        <v>1339.35</v>
      </c>
      <c r="G373" s="507">
        <v>1313.6999999999998</v>
      </c>
      <c r="H373" s="507">
        <v>1403.2999999999997</v>
      </c>
      <c r="I373" s="507">
        <v>1428.9499999999998</v>
      </c>
      <c r="J373" s="507">
        <v>1448.0999999999997</v>
      </c>
      <c r="K373" s="506">
        <v>1409.8</v>
      </c>
      <c r="L373" s="506">
        <v>1365</v>
      </c>
      <c r="M373" s="506">
        <v>4.4957500000000001</v>
      </c>
    </row>
    <row r="374" spans="1:13">
      <c r="A374" s="254">
        <v>364</v>
      </c>
      <c r="B374" s="509" t="s">
        <v>757</v>
      </c>
      <c r="C374" s="506">
        <v>840.5</v>
      </c>
      <c r="D374" s="507">
        <v>836.51666666666677</v>
      </c>
      <c r="E374" s="507">
        <v>824.03333333333353</v>
      </c>
      <c r="F374" s="507">
        <v>807.56666666666672</v>
      </c>
      <c r="G374" s="507">
        <v>795.08333333333348</v>
      </c>
      <c r="H374" s="507">
        <v>852.98333333333358</v>
      </c>
      <c r="I374" s="507">
        <v>865.46666666666692</v>
      </c>
      <c r="J374" s="507">
        <v>881.93333333333362</v>
      </c>
      <c r="K374" s="506">
        <v>849</v>
      </c>
      <c r="L374" s="506">
        <v>820.05</v>
      </c>
      <c r="M374" s="506">
        <v>0.41471999999999998</v>
      </c>
    </row>
    <row r="375" spans="1:13">
      <c r="A375" s="254">
        <v>365</v>
      </c>
      <c r="B375" s="509" t="s">
        <v>159</v>
      </c>
      <c r="C375" s="506">
        <v>111.1</v>
      </c>
      <c r="D375" s="507">
        <v>112.56666666666666</v>
      </c>
      <c r="E375" s="507">
        <v>108.73333333333332</v>
      </c>
      <c r="F375" s="507">
        <v>106.36666666666666</v>
      </c>
      <c r="G375" s="507">
        <v>102.53333333333332</v>
      </c>
      <c r="H375" s="507">
        <v>114.93333333333332</v>
      </c>
      <c r="I375" s="507">
        <v>118.76666666666667</v>
      </c>
      <c r="J375" s="507">
        <v>121.13333333333333</v>
      </c>
      <c r="K375" s="506">
        <v>116.4</v>
      </c>
      <c r="L375" s="506">
        <v>110.2</v>
      </c>
      <c r="M375" s="506">
        <v>126.62130999999999</v>
      </c>
    </row>
    <row r="376" spans="1:13">
      <c r="A376" s="254">
        <v>366</v>
      </c>
      <c r="B376" s="509" t="s">
        <v>162</v>
      </c>
      <c r="C376" s="506">
        <v>221.35</v>
      </c>
      <c r="D376" s="507">
        <v>220.14999999999998</v>
      </c>
      <c r="E376" s="507">
        <v>216.59999999999997</v>
      </c>
      <c r="F376" s="507">
        <v>211.85</v>
      </c>
      <c r="G376" s="507">
        <v>208.29999999999998</v>
      </c>
      <c r="H376" s="507">
        <v>224.89999999999995</v>
      </c>
      <c r="I376" s="507">
        <v>228.44999999999996</v>
      </c>
      <c r="J376" s="507">
        <v>233.19999999999993</v>
      </c>
      <c r="K376" s="506">
        <v>223.7</v>
      </c>
      <c r="L376" s="506">
        <v>215.4</v>
      </c>
      <c r="M376" s="506">
        <v>299.97550000000001</v>
      </c>
    </row>
    <row r="377" spans="1:13">
      <c r="A377" s="254">
        <v>367</v>
      </c>
      <c r="B377" s="509" t="s">
        <v>462</v>
      </c>
      <c r="C377" s="506">
        <v>194.2</v>
      </c>
      <c r="D377" s="507">
        <v>193.29999999999998</v>
      </c>
      <c r="E377" s="507">
        <v>188.09999999999997</v>
      </c>
      <c r="F377" s="507">
        <v>181.99999999999997</v>
      </c>
      <c r="G377" s="507">
        <v>176.79999999999995</v>
      </c>
      <c r="H377" s="507">
        <v>199.39999999999998</v>
      </c>
      <c r="I377" s="507">
        <v>204.59999999999997</v>
      </c>
      <c r="J377" s="507">
        <v>210.7</v>
      </c>
      <c r="K377" s="506">
        <v>198.5</v>
      </c>
      <c r="L377" s="506">
        <v>187.2</v>
      </c>
      <c r="M377" s="506">
        <v>23.47484</v>
      </c>
    </row>
    <row r="378" spans="1:13">
      <c r="A378" s="254">
        <v>368</v>
      </c>
      <c r="B378" s="509" t="s">
        <v>270</v>
      </c>
      <c r="C378" s="506">
        <v>309.14999999999998</v>
      </c>
      <c r="D378" s="507">
        <v>305.21666666666664</v>
      </c>
      <c r="E378" s="507">
        <v>298.43333333333328</v>
      </c>
      <c r="F378" s="507">
        <v>287.71666666666664</v>
      </c>
      <c r="G378" s="507">
        <v>280.93333333333328</v>
      </c>
      <c r="H378" s="507">
        <v>315.93333333333328</v>
      </c>
      <c r="I378" s="507">
        <v>322.7166666666667</v>
      </c>
      <c r="J378" s="507">
        <v>333.43333333333328</v>
      </c>
      <c r="K378" s="506">
        <v>312</v>
      </c>
      <c r="L378" s="506">
        <v>294.5</v>
      </c>
      <c r="M378" s="506">
        <v>4.27081</v>
      </c>
    </row>
    <row r="379" spans="1:13">
      <c r="A379" s="254">
        <v>369</v>
      </c>
      <c r="B379" s="509" t="s">
        <v>463</v>
      </c>
      <c r="C379" s="506">
        <v>129</v>
      </c>
      <c r="D379" s="507">
        <v>128.93333333333334</v>
      </c>
      <c r="E379" s="507">
        <v>127.56666666666666</v>
      </c>
      <c r="F379" s="507">
        <v>126.13333333333333</v>
      </c>
      <c r="G379" s="507">
        <v>124.76666666666665</v>
      </c>
      <c r="H379" s="507">
        <v>130.36666666666667</v>
      </c>
      <c r="I379" s="507">
        <v>131.73333333333335</v>
      </c>
      <c r="J379" s="507">
        <v>133.16666666666669</v>
      </c>
      <c r="K379" s="506">
        <v>130.30000000000001</v>
      </c>
      <c r="L379" s="506">
        <v>127.5</v>
      </c>
      <c r="M379" s="506">
        <v>27.64085</v>
      </c>
    </row>
    <row r="380" spans="1:13">
      <c r="A380" s="254">
        <v>370</v>
      </c>
      <c r="B380" s="509" t="s">
        <v>464</v>
      </c>
      <c r="C380" s="506">
        <v>6290.05</v>
      </c>
      <c r="D380" s="507">
        <v>6263.3499999999995</v>
      </c>
      <c r="E380" s="507">
        <v>6176.6999999999989</v>
      </c>
      <c r="F380" s="507">
        <v>6063.3499999999995</v>
      </c>
      <c r="G380" s="507">
        <v>5976.6999999999989</v>
      </c>
      <c r="H380" s="507">
        <v>6376.6999999999989</v>
      </c>
      <c r="I380" s="507">
        <v>6463.3499999999985</v>
      </c>
      <c r="J380" s="507">
        <v>6576.6999999999989</v>
      </c>
      <c r="K380" s="506">
        <v>6350</v>
      </c>
      <c r="L380" s="506">
        <v>6150</v>
      </c>
      <c r="M380" s="506">
        <v>0.17319999999999999</v>
      </c>
    </row>
    <row r="381" spans="1:13">
      <c r="A381" s="254">
        <v>371</v>
      </c>
      <c r="B381" s="509" t="s">
        <v>271</v>
      </c>
      <c r="C381" s="506">
        <v>12383.1</v>
      </c>
      <c r="D381" s="507">
        <v>12472.699999999999</v>
      </c>
      <c r="E381" s="507">
        <v>12020.399999999998</v>
      </c>
      <c r="F381" s="507">
        <v>11657.699999999999</v>
      </c>
      <c r="G381" s="507">
        <v>11205.399999999998</v>
      </c>
      <c r="H381" s="507">
        <v>12835.399999999998</v>
      </c>
      <c r="I381" s="507">
        <v>13287.699999999997</v>
      </c>
      <c r="J381" s="507">
        <v>13650.399999999998</v>
      </c>
      <c r="K381" s="506">
        <v>12925</v>
      </c>
      <c r="L381" s="506">
        <v>12110</v>
      </c>
      <c r="M381" s="506">
        <v>0.17584</v>
      </c>
    </row>
    <row r="382" spans="1:13">
      <c r="A382" s="254">
        <v>372</v>
      </c>
      <c r="B382" s="509" t="s">
        <v>161</v>
      </c>
      <c r="C382" s="506">
        <v>36.15</v>
      </c>
      <c r="D382" s="507">
        <v>36.216666666666661</v>
      </c>
      <c r="E382" s="507">
        <v>35.73333333333332</v>
      </c>
      <c r="F382" s="507">
        <v>35.316666666666656</v>
      </c>
      <c r="G382" s="507">
        <v>34.833333333333314</v>
      </c>
      <c r="H382" s="507">
        <v>36.633333333333326</v>
      </c>
      <c r="I382" s="507">
        <v>37.11666666666666</v>
      </c>
      <c r="J382" s="507">
        <v>37.533333333333331</v>
      </c>
      <c r="K382" s="506">
        <v>36.700000000000003</v>
      </c>
      <c r="L382" s="506">
        <v>35.799999999999997</v>
      </c>
      <c r="M382" s="506">
        <v>948.92265999999995</v>
      </c>
    </row>
    <row r="383" spans="1:13">
      <c r="A383" s="254">
        <v>373</v>
      </c>
      <c r="B383" s="509" t="s">
        <v>272</v>
      </c>
      <c r="C383" s="506">
        <v>694.6</v>
      </c>
      <c r="D383" s="507">
        <v>691.19999999999993</v>
      </c>
      <c r="E383" s="507">
        <v>682.39999999999986</v>
      </c>
      <c r="F383" s="507">
        <v>670.19999999999993</v>
      </c>
      <c r="G383" s="507">
        <v>661.39999999999986</v>
      </c>
      <c r="H383" s="507">
        <v>703.39999999999986</v>
      </c>
      <c r="I383" s="507">
        <v>712.19999999999982</v>
      </c>
      <c r="J383" s="507">
        <v>724.39999999999986</v>
      </c>
      <c r="K383" s="506">
        <v>700</v>
      </c>
      <c r="L383" s="506">
        <v>679</v>
      </c>
      <c r="M383" s="506">
        <v>2.55891</v>
      </c>
    </row>
    <row r="384" spans="1:13">
      <c r="A384" s="254">
        <v>374</v>
      </c>
      <c r="B384" s="509" t="s">
        <v>165</v>
      </c>
      <c r="C384" s="506">
        <v>208.05</v>
      </c>
      <c r="D384" s="507">
        <v>209.80000000000004</v>
      </c>
      <c r="E384" s="507">
        <v>205.20000000000007</v>
      </c>
      <c r="F384" s="507">
        <v>202.35000000000002</v>
      </c>
      <c r="G384" s="507">
        <v>197.75000000000006</v>
      </c>
      <c r="H384" s="507">
        <v>212.65000000000009</v>
      </c>
      <c r="I384" s="507">
        <v>217.25000000000006</v>
      </c>
      <c r="J384" s="507">
        <v>220.10000000000011</v>
      </c>
      <c r="K384" s="506">
        <v>214.4</v>
      </c>
      <c r="L384" s="506">
        <v>206.95</v>
      </c>
      <c r="M384" s="506">
        <v>102.98178</v>
      </c>
    </row>
    <row r="385" spans="1:13">
      <c r="A385" s="254">
        <v>375</v>
      </c>
      <c r="B385" s="509" t="s">
        <v>166</v>
      </c>
      <c r="C385" s="506">
        <v>128.55000000000001</v>
      </c>
      <c r="D385" s="507">
        <v>129.81666666666666</v>
      </c>
      <c r="E385" s="507">
        <v>126.53333333333333</v>
      </c>
      <c r="F385" s="507">
        <v>124.51666666666667</v>
      </c>
      <c r="G385" s="507">
        <v>121.23333333333333</v>
      </c>
      <c r="H385" s="507">
        <v>131.83333333333331</v>
      </c>
      <c r="I385" s="507">
        <v>135.11666666666662</v>
      </c>
      <c r="J385" s="507">
        <v>137.13333333333333</v>
      </c>
      <c r="K385" s="506">
        <v>133.1</v>
      </c>
      <c r="L385" s="506">
        <v>127.8</v>
      </c>
      <c r="M385" s="506">
        <v>51.977730000000001</v>
      </c>
    </row>
    <row r="386" spans="1:13">
      <c r="A386" s="254">
        <v>376</v>
      </c>
      <c r="B386" s="509" t="s">
        <v>465</v>
      </c>
      <c r="C386" s="506">
        <v>241.55</v>
      </c>
      <c r="D386" s="507">
        <v>242.15</v>
      </c>
      <c r="E386" s="507">
        <v>239.4</v>
      </c>
      <c r="F386" s="507">
        <v>237.25</v>
      </c>
      <c r="G386" s="507">
        <v>234.5</v>
      </c>
      <c r="H386" s="507">
        <v>244.3</v>
      </c>
      <c r="I386" s="507">
        <v>247.05</v>
      </c>
      <c r="J386" s="507">
        <v>249.20000000000002</v>
      </c>
      <c r="K386" s="506">
        <v>244.9</v>
      </c>
      <c r="L386" s="506">
        <v>240</v>
      </c>
      <c r="M386" s="506">
        <v>1.95201</v>
      </c>
    </row>
    <row r="387" spans="1:13">
      <c r="A387" s="254">
        <v>377</v>
      </c>
      <c r="B387" s="509" t="s">
        <v>466</v>
      </c>
      <c r="C387" s="506">
        <v>563.85</v>
      </c>
      <c r="D387" s="507">
        <v>566.69999999999993</v>
      </c>
      <c r="E387" s="507">
        <v>556.39999999999986</v>
      </c>
      <c r="F387" s="507">
        <v>548.94999999999993</v>
      </c>
      <c r="G387" s="507">
        <v>538.64999999999986</v>
      </c>
      <c r="H387" s="507">
        <v>574.14999999999986</v>
      </c>
      <c r="I387" s="507">
        <v>584.44999999999982</v>
      </c>
      <c r="J387" s="507">
        <v>591.89999999999986</v>
      </c>
      <c r="K387" s="506">
        <v>577</v>
      </c>
      <c r="L387" s="506">
        <v>559.25</v>
      </c>
      <c r="M387" s="506">
        <v>3.2995100000000002</v>
      </c>
    </row>
    <row r="388" spans="1:13">
      <c r="A388" s="254">
        <v>378</v>
      </c>
      <c r="B388" s="509" t="s">
        <v>467</v>
      </c>
      <c r="C388" s="506">
        <v>29.6</v>
      </c>
      <c r="D388" s="507">
        <v>29.833333333333332</v>
      </c>
      <c r="E388" s="507">
        <v>29.266666666666666</v>
      </c>
      <c r="F388" s="507">
        <v>28.933333333333334</v>
      </c>
      <c r="G388" s="507">
        <v>28.366666666666667</v>
      </c>
      <c r="H388" s="507">
        <v>30.166666666666664</v>
      </c>
      <c r="I388" s="507">
        <v>30.733333333333334</v>
      </c>
      <c r="J388" s="507">
        <v>31.066666666666663</v>
      </c>
      <c r="K388" s="506">
        <v>30.4</v>
      </c>
      <c r="L388" s="506">
        <v>29.5</v>
      </c>
      <c r="M388" s="506">
        <v>94.576229999999995</v>
      </c>
    </row>
    <row r="389" spans="1:13">
      <c r="A389" s="254">
        <v>379</v>
      </c>
      <c r="B389" s="509" t="s">
        <v>468</v>
      </c>
      <c r="C389" s="506">
        <v>143.75</v>
      </c>
      <c r="D389" s="507">
        <v>144.6</v>
      </c>
      <c r="E389" s="507">
        <v>140.79999999999998</v>
      </c>
      <c r="F389" s="507">
        <v>137.85</v>
      </c>
      <c r="G389" s="507">
        <v>134.04999999999998</v>
      </c>
      <c r="H389" s="507">
        <v>147.54999999999998</v>
      </c>
      <c r="I389" s="507">
        <v>151.35</v>
      </c>
      <c r="J389" s="507">
        <v>154.29999999999998</v>
      </c>
      <c r="K389" s="506">
        <v>148.4</v>
      </c>
      <c r="L389" s="506">
        <v>141.65</v>
      </c>
      <c r="M389" s="506">
        <v>23.578299999999999</v>
      </c>
    </row>
    <row r="390" spans="1:13">
      <c r="A390" s="254">
        <v>380</v>
      </c>
      <c r="B390" s="509" t="s">
        <v>273</v>
      </c>
      <c r="C390" s="506">
        <v>477.6</v>
      </c>
      <c r="D390" s="507">
        <v>477.86666666666662</v>
      </c>
      <c r="E390" s="507">
        <v>472.73333333333323</v>
      </c>
      <c r="F390" s="507">
        <v>467.86666666666662</v>
      </c>
      <c r="G390" s="507">
        <v>462.73333333333323</v>
      </c>
      <c r="H390" s="507">
        <v>482.73333333333323</v>
      </c>
      <c r="I390" s="507">
        <v>487.86666666666656</v>
      </c>
      <c r="J390" s="507">
        <v>492.73333333333323</v>
      </c>
      <c r="K390" s="506">
        <v>483</v>
      </c>
      <c r="L390" s="506">
        <v>473</v>
      </c>
      <c r="M390" s="506">
        <v>2.2971599999999999</v>
      </c>
    </row>
    <row r="391" spans="1:13">
      <c r="A391" s="254">
        <v>381</v>
      </c>
      <c r="B391" s="509" t="s">
        <v>469</v>
      </c>
      <c r="C391" s="506">
        <v>261.25</v>
      </c>
      <c r="D391" s="507">
        <v>263.13333333333333</v>
      </c>
      <c r="E391" s="507">
        <v>258.36666666666667</v>
      </c>
      <c r="F391" s="507">
        <v>255.48333333333335</v>
      </c>
      <c r="G391" s="507">
        <v>250.7166666666667</v>
      </c>
      <c r="H391" s="507">
        <v>266.01666666666665</v>
      </c>
      <c r="I391" s="507">
        <v>270.7833333333333</v>
      </c>
      <c r="J391" s="507">
        <v>273.66666666666663</v>
      </c>
      <c r="K391" s="506">
        <v>267.89999999999998</v>
      </c>
      <c r="L391" s="506">
        <v>260.25</v>
      </c>
      <c r="M391" s="506">
        <v>2.7045599999999999</v>
      </c>
    </row>
    <row r="392" spans="1:13">
      <c r="A392" s="254">
        <v>382</v>
      </c>
      <c r="B392" s="509" t="s">
        <v>470</v>
      </c>
      <c r="C392" s="506">
        <v>78.7</v>
      </c>
      <c r="D392" s="507">
        <v>78.033333333333331</v>
      </c>
      <c r="E392" s="507">
        <v>74.566666666666663</v>
      </c>
      <c r="F392" s="507">
        <v>70.433333333333337</v>
      </c>
      <c r="G392" s="507">
        <v>66.966666666666669</v>
      </c>
      <c r="H392" s="507">
        <v>82.166666666666657</v>
      </c>
      <c r="I392" s="507">
        <v>85.633333333333326</v>
      </c>
      <c r="J392" s="507">
        <v>89.766666666666652</v>
      </c>
      <c r="K392" s="506">
        <v>81.5</v>
      </c>
      <c r="L392" s="506">
        <v>73.900000000000006</v>
      </c>
      <c r="M392" s="506">
        <v>36.533589999999997</v>
      </c>
    </row>
    <row r="393" spans="1:13">
      <c r="A393" s="254">
        <v>383</v>
      </c>
      <c r="B393" s="509" t="s">
        <v>471</v>
      </c>
      <c r="C393" s="506">
        <v>1889.5</v>
      </c>
      <c r="D393" s="507">
        <v>1886.5</v>
      </c>
      <c r="E393" s="507">
        <v>1864</v>
      </c>
      <c r="F393" s="507">
        <v>1838.5</v>
      </c>
      <c r="G393" s="507">
        <v>1816</v>
      </c>
      <c r="H393" s="507">
        <v>1912</v>
      </c>
      <c r="I393" s="507">
        <v>1934.5</v>
      </c>
      <c r="J393" s="507">
        <v>1960</v>
      </c>
      <c r="K393" s="506">
        <v>1909</v>
      </c>
      <c r="L393" s="506">
        <v>1861</v>
      </c>
      <c r="M393" s="506">
        <v>9.5670000000000005E-2</v>
      </c>
    </row>
    <row r="394" spans="1:13">
      <c r="A394" s="254">
        <v>384</v>
      </c>
      <c r="B394" s="509" t="s">
        <v>472</v>
      </c>
      <c r="C394" s="506">
        <v>358.9</v>
      </c>
      <c r="D394" s="507">
        <v>360.09999999999997</v>
      </c>
      <c r="E394" s="507">
        <v>353.79999999999995</v>
      </c>
      <c r="F394" s="507">
        <v>348.7</v>
      </c>
      <c r="G394" s="507">
        <v>342.4</v>
      </c>
      <c r="H394" s="507">
        <v>365.19999999999993</v>
      </c>
      <c r="I394" s="507">
        <v>371.5</v>
      </c>
      <c r="J394" s="507">
        <v>376.59999999999991</v>
      </c>
      <c r="K394" s="506">
        <v>366.4</v>
      </c>
      <c r="L394" s="506">
        <v>355</v>
      </c>
      <c r="M394" s="506">
        <v>9.3952399999999994</v>
      </c>
    </row>
    <row r="395" spans="1:13">
      <c r="A395" s="254">
        <v>385</v>
      </c>
      <c r="B395" s="509" t="s">
        <v>473</v>
      </c>
      <c r="C395" s="506">
        <v>187.2</v>
      </c>
      <c r="D395" s="507">
        <v>177.43333333333331</v>
      </c>
      <c r="E395" s="507">
        <v>163.41666666666663</v>
      </c>
      <c r="F395" s="507">
        <v>139.63333333333333</v>
      </c>
      <c r="G395" s="507">
        <v>125.61666666666665</v>
      </c>
      <c r="H395" s="507">
        <v>201.21666666666661</v>
      </c>
      <c r="I395" s="507">
        <v>215.23333333333332</v>
      </c>
      <c r="J395" s="507">
        <v>239.01666666666659</v>
      </c>
      <c r="K395" s="506">
        <v>191.45</v>
      </c>
      <c r="L395" s="506">
        <v>153.65</v>
      </c>
      <c r="M395" s="506">
        <v>57.347200000000001</v>
      </c>
    </row>
    <row r="396" spans="1:13">
      <c r="A396" s="254">
        <v>386</v>
      </c>
      <c r="B396" s="509" t="s">
        <v>474</v>
      </c>
      <c r="C396" s="506">
        <v>882.25</v>
      </c>
      <c r="D396" s="507">
        <v>888.80000000000007</v>
      </c>
      <c r="E396" s="507">
        <v>868.60000000000014</v>
      </c>
      <c r="F396" s="507">
        <v>854.95</v>
      </c>
      <c r="G396" s="507">
        <v>834.75000000000011</v>
      </c>
      <c r="H396" s="507">
        <v>902.45000000000016</v>
      </c>
      <c r="I396" s="507">
        <v>922.6500000000002</v>
      </c>
      <c r="J396" s="507">
        <v>936.30000000000018</v>
      </c>
      <c r="K396" s="506">
        <v>909</v>
      </c>
      <c r="L396" s="506">
        <v>875.15</v>
      </c>
      <c r="M396" s="506">
        <v>2.19693</v>
      </c>
    </row>
    <row r="397" spans="1:13">
      <c r="A397" s="254">
        <v>387</v>
      </c>
      <c r="B397" s="509" t="s">
        <v>167</v>
      </c>
      <c r="C397" s="506">
        <v>2029.3</v>
      </c>
      <c r="D397" s="507">
        <v>2023.25</v>
      </c>
      <c r="E397" s="507">
        <v>1997.6</v>
      </c>
      <c r="F397" s="507">
        <v>1965.8999999999999</v>
      </c>
      <c r="G397" s="507">
        <v>1940.2499999999998</v>
      </c>
      <c r="H397" s="507">
        <v>2054.9499999999998</v>
      </c>
      <c r="I397" s="507">
        <v>2080.6000000000004</v>
      </c>
      <c r="J397" s="507">
        <v>2112.3000000000002</v>
      </c>
      <c r="K397" s="506">
        <v>2048.9</v>
      </c>
      <c r="L397" s="506">
        <v>1991.55</v>
      </c>
      <c r="M397" s="506">
        <v>94.338499999999996</v>
      </c>
    </row>
    <row r="398" spans="1:13">
      <c r="A398" s="254">
        <v>388</v>
      </c>
      <c r="B398" s="509" t="s">
        <v>815</v>
      </c>
      <c r="C398" s="506">
        <v>940.7</v>
      </c>
      <c r="D398" s="507">
        <v>942.91666666666663</v>
      </c>
      <c r="E398" s="507">
        <v>930.88333333333321</v>
      </c>
      <c r="F398" s="507">
        <v>921.06666666666661</v>
      </c>
      <c r="G398" s="507">
        <v>909.03333333333319</v>
      </c>
      <c r="H398" s="507">
        <v>952.73333333333323</v>
      </c>
      <c r="I398" s="507">
        <v>964.76666666666677</v>
      </c>
      <c r="J398" s="507">
        <v>974.58333333333326</v>
      </c>
      <c r="K398" s="506">
        <v>954.95</v>
      </c>
      <c r="L398" s="506">
        <v>933.1</v>
      </c>
      <c r="M398" s="506">
        <v>13.65204</v>
      </c>
    </row>
    <row r="399" spans="1:13">
      <c r="A399" s="254">
        <v>389</v>
      </c>
      <c r="B399" s="509" t="s">
        <v>274</v>
      </c>
      <c r="C399" s="506">
        <v>872.15</v>
      </c>
      <c r="D399" s="507">
        <v>873.7166666666667</v>
      </c>
      <c r="E399" s="507">
        <v>866.43333333333339</v>
      </c>
      <c r="F399" s="507">
        <v>860.7166666666667</v>
      </c>
      <c r="G399" s="507">
        <v>853.43333333333339</v>
      </c>
      <c r="H399" s="507">
        <v>879.43333333333339</v>
      </c>
      <c r="I399" s="507">
        <v>886.7166666666667</v>
      </c>
      <c r="J399" s="507">
        <v>892.43333333333339</v>
      </c>
      <c r="K399" s="506">
        <v>881</v>
      </c>
      <c r="L399" s="506">
        <v>868</v>
      </c>
      <c r="M399" s="506">
        <v>12.768470000000001</v>
      </c>
    </row>
    <row r="400" spans="1:13">
      <c r="A400" s="254">
        <v>390</v>
      </c>
      <c r="B400" s="509" t="s">
        <v>476</v>
      </c>
      <c r="C400" s="506">
        <v>26.5</v>
      </c>
      <c r="D400" s="507">
        <v>26.566666666666666</v>
      </c>
      <c r="E400" s="507">
        <v>25.133333333333333</v>
      </c>
      <c r="F400" s="507">
        <v>23.766666666666666</v>
      </c>
      <c r="G400" s="507">
        <v>22.333333333333332</v>
      </c>
      <c r="H400" s="507">
        <v>27.933333333333334</v>
      </c>
      <c r="I400" s="507">
        <v>29.366666666666664</v>
      </c>
      <c r="J400" s="507">
        <v>30.733333333333334</v>
      </c>
      <c r="K400" s="506">
        <v>28</v>
      </c>
      <c r="L400" s="506">
        <v>25.2</v>
      </c>
      <c r="M400" s="506">
        <v>46.921999999999997</v>
      </c>
    </row>
    <row r="401" spans="1:13">
      <c r="A401" s="254">
        <v>391</v>
      </c>
      <c r="B401" s="509" t="s">
        <v>477</v>
      </c>
      <c r="C401" s="506">
        <v>2223.3000000000002</v>
      </c>
      <c r="D401" s="507">
        <v>2214.2000000000003</v>
      </c>
      <c r="E401" s="507">
        <v>2165.9500000000007</v>
      </c>
      <c r="F401" s="507">
        <v>2108.6000000000004</v>
      </c>
      <c r="G401" s="507">
        <v>2060.3500000000008</v>
      </c>
      <c r="H401" s="507">
        <v>2271.5500000000006</v>
      </c>
      <c r="I401" s="507">
        <v>2319.7999999999997</v>
      </c>
      <c r="J401" s="507">
        <v>2377.1500000000005</v>
      </c>
      <c r="K401" s="506">
        <v>2262.4499999999998</v>
      </c>
      <c r="L401" s="506">
        <v>2156.85</v>
      </c>
      <c r="M401" s="506">
        <v>0.79481000000000002</v>
      </c>
    </row>
    <row r="402" spans="1:13">
      <c r="A402" s="254">
        <v>392</v>
      </c>
      <c r="B402" s="509" t="s">
        <v>172</v>
      </c>
      <c r="C402" s="506">
        <v>5402.25</v>
      </c>
      <c r="D402" s="507">
        <v>5369.6</v>
      </c>
      <c r="E402" s="507">
        <v>5318.2500000000009</v>
      </c>
      <c r="F402" s="507">
        <v>5234.2500000000009</v>
      </c>
      <c r="G402" s="507">
        <v>5182.9000000000015</v>
      </c>
      <c r="H402" s="507">
        <v>5453.6</v>
      </c>
      <c r="I402" s="507">
        <v>5504.9499999999989</v>
      </c>
      <c r="J402" s="507">
        <v>5588.95</v>
      </c>
      <c r="K402" s="506">
        <v>5420.95</v>
      </c>
      <c r="L402" s="506">
        <v>5285.6</v>
      </c>
      <c r="M402" s="506">
        <v>1.5379400000000001</v>
      </c>
    </row>
    <row r="403" spans="1:13">
      <c r="A403" s="254">
        <v>393</v>
      </c>
      <c r="B403" s="509" t="s">
        <v>478</v>
      </c>
      <c r="C403" s="506">
        <v>7877.35</v>
      </c>
      <c r="D403" s="507">
        <v>7905.4333333333334</v>
      </c>
      <c r="E403" s="507">
        <v>7820.916666666667</v>
      </c>
      <c r="F403" s="507">
        <v>7764.4833333333336</v>
      </c>
      <c r="G403" s="507">
        <v>7679.9666666666672</v>
      </c>
      <c r="H403" s="507">
        <v>7961.8666666666668</v>
      </c>
      <c r="I403" s="507">
        <v>8046.3833333333332</v>
      </c>
      <c r="J403" s="507">
        <v>8102.8166666666666</v>
      </c>
      <c r="K403" s="506">
        <v>7989.95</v>
      </c>
      <c r="L403" s="506">
        <v>7849</v>
      </c>
      <c r="M403" s="506">
        <v>0.49557000000000001</v>
      </c>
    </row>
    <row r="404" spans="1:13">
      <c r="A404" s="254">
        <v>394</v>
      </c>
      <c r="B404" s="509" t="s">
        <v>479</v>
      </c>
      <c r="C404" s="506">
        <v>5389.05</v>
      </c>
      <c r="D404" s="507">
        <v>5362.6833333333334</v>
      </c>
      <c r="E404" s="507">
        <v>5257.3666666666668</v>
      </c>
      <c r="F404" s="507">
        <v>5125.6833333333334</v>
      </c>
      <c r="G404" s="507">
        <v>5020.3666666666668</v>
      </c>
      <c r="H404" s="507">
        <v>5494.3666666666668</v>
      </c>
      <c r="I404" s="507">
        <v>5599.6833333333343</v>
      </c>
      <c r="J404" s="507">
        <v>5731.3666666666668</v>
      </c>
      <c r="K404" s="506">
        <v>5468</v>
      </c>
      <c r="L404" s="506">
        <v>5231</v>
      </c>
      <c r="M404" s="506">
        <v>0.13622999999999999</v>
      </c>
    </row>
    <row r="405" spans="1:13">
      <c r="A405" s="254">
        <v>395</v>
      </c>
      <c r="B405" s="509" t="s">
        <v>759</v>
      </c>
      <c r="C405" s="506">
        <v>94.4</v>
      </c>
      <c r="D405" s="507">
        <v>95.633333333333326</v>
      </c>
      <c r="E405" s="507">
        <v>92.766666666666652</v>
      </c>
      <c r="F405" s="507">
        <v>91.133333333333326</v>
      </c>
      <c r="G405" s="507">
        <v>88.266666666666652</v>
      </c>
      <c r="H405" s="507">
        <v>97.266666666666652</v>
      </c>
      <c r="I405" s="507">
        <v>100.13333333333333</v>
      </c>
      <c r="J405" s="507">
        <v>101.76666666666665</v>
      </c>
      <c r="K405" s="506">
        <v>98.5</v>
      </c>
      <c r="L405" s="506">
        <v>94</v>
      </c>
      <c r="M405" s="506">
        <v>2.8853599999999999</v>
      </c>
    </row>
    <row r="406" spans="1:13">
      <c r="A406" s="254">
        <v>396</v>
      </c>
      <c r="B406" s="509" t="s">
        <v>480</v>
      </c>
      <c r="C406" s="506">
        <v>397.9</v>
      </c>
      <c r="D406" s="507">
        <v>398.63333333333338</v>
      </c>
      <c r="E406" s="507">
        <v>392.26666666666677</v>
      </c>
      <c r="F406" s="507">
        <v>386.63333333333338</v>
      </c>
      <c r="G406" s="507">
        <v>380.26666666666677</v>
      </c>
      <c r="H406" s="507">
        <v>404.26666666666677</v>
      </c>
      <c r="I406" s="507">
        <v>410.63333333333344</v>
      </c>
      <c r="J406" s="507">
        <v>416.26666666666677</v>
      </c>
      <c r="K406" s="506">
        <v>405</v>
      </c>
      <c r="L406" s="506">
        <v>393</v>
      </c>
      <c r="M406" s="506">
        <v>1.4546600000000001</v>
      </c>
    </row>
    <row r="407" spans="1:13">
      <c r="A407" s="254">
        <v>397</v>
      </c>
      <c r="B407" s="509" t="s">
        <v>761</v>
      </c>
      <c r="C407" s="506">
        <v>240.9</v>
      </c>
      <c r="D407" s="507">
        <v>239.18333333333331</v>
      </c>
      <c r="E407" s="507">
        <v>235.36666666666662</v>
      </c>
      <c r="F407" s="507">
        <v>229.83333333333331</v>
      </c>
      <c r="G407" s="507">
        <v>226.01666666666662</v>
      </c>
      <c r="H407" s="507">
        <v>244.71666666666661</v>
      </c>
      <c r="I407" s="507">
        <v>248.53333333333327</v>
      </c>
      <c r="J407" s="507">
        <v>254.06666666666661</v>
      </c>
      <c r="K407" s="506">
        <v>243</v>
      </c>
      <c r="L407" s="506">
        <v>233.65</v>
      </c>
      <c r="M407" s="506">
        <v>4.0346399999999996</v>
      </c>
    </row>
    <row r="408" spans="1:13">
      <c r="A408" s="254">
        <v>398</v>
      </c>
      <c r="B408" s="509" t="s">
        <v>481</v>
      </c>
      <c r="C408" s="506">
        <v>1960.7</v>
      </c>
      <c r="D408" s="507">
        <v>1971.8999999999999</v>
      </c>
      <c r="E408" s="507">
        <v>1918.7999999999997</v>
      </c>
      <c r="F408" s="507">
        <v>1876.8999999999999</v>
      </c>
      <c r="G408" s="507">
        <v>1823.7999999999997</v>
      </c>
      <c r="H408" s="507">
        <v>2013.7999999999997</v>
      </c>
      <c r="I408" s="507">
        <v>2066.8999999999996</v>
      </c>
      <c r="J408" s="507">
        <v>2108.7999999999997</v>
      </c>
      <c r="K408" s="506">
        <v>2025</v>
      </c>
      <c r="L408" s="506">
        <v>1930</v>
      </c>
      <c r="M408" s="506">
        <v>0.1174</v>
      </c>
    </row>
    <row r="409" spans="1:13">
      <c r="A409" s="254">
        <v>399</v>
      </c>
      <c r="B409" s="509" t="s">
        <v>482</v>
      </c>
      <c r="C409" s="506">
        <v>335.7</v>
      </c>
      <c r="D409" s="507">
        <v>335.06666666666666</v>
      </c>
      <c r="E409" s="507">
        <v>331.73333333333335</v>
      </c>
      <c r="F409" s="507">
        <v>327.76666666666671</v>
      </c>
      <c r="G409" s="507">
        <v>324.43333333333339</v>
      </c>
      <c r="H409" s="507">
        <v>339.0333333333333</v>
      </c>
      <c r="I409" s="507">
        <v>342.36666666666667</v>
      </c>
      <c r="J409" s="507">
        <v>346.33333333333326</v>
      </c>
      <c r="K409" s="506">
        <v>338.4</v>
      </c>
      <c r="L409" s="506">
        <v>331.1</v>
      </c>
      <c r="M409" s="506">
        <v>2.08426</v>
      </c>
    </row>
    <row r="410" spans="1:13">
      <c r="A410" s="254">
        <v>400</v>
      </c>
      <c r="B410" s="509" t="s">
        <v>760</v>
      </c>
      <c r="C410" s="506">
        <v>113.45</v>
      </c>
      <c r="D410" s="507">
        <v>114.08333333333333</v>
      </c>
      <c r="E410" s="507">
        <v>112.21666666666665</v>
      </c>
      <c r="F410" s="507">
        <v>110.98333333333332</v>
      </c>
      <c r="G410" s="507">
        <v>109.11666666666665</v>
      </c>
      <c r="H410" s="507">
        <v>115.31666666666666</v>
      </c>
      <c r="I410" s="507">
        <v>117.18333333333334</v>
      </c>
      <c r="J410" s="507">
        <v>118.41666666666667</v>
      </c>
      <c r="K410" s="506">
        <v>115.95</v>
      </c>
      <c r="L410" s="506">
        <v>112.85</v>
      </c>
      <c r="M410" s="506">
        <v>16.907979999999998</v>
      </c>
    </row>
    <row r="411" spans="1:13">
      <c r="A411" s="254">
        <v>401</v>
      </c>
      <c r="B411" s="509" t="s">
        <v>483</v>
      </c>
      <c r="C411" s="506">
        <v>212.75</v>
      </c>
      <c r="D411" s="507">
        <v>210.96666666666667</v>
      </c>
      <c r="E411" s="507">
        <v>205.63333333333333</v>
      </c>
      <c r="F411" s="507">
        <v>198.51666666666665</v>
      </c>
      <c r="G411" s="507">
        <v>193.18333333333331</v>
      </c>
      <c r="H411" s="507">
        <v>218.08333333333334</v>
      </c>
      <c r="I411" s="507">
        <v>223.41666666666666</v>
      </c>
      <c r="J411" s="507">
        <v>230.53333333333336</v>
      </c>
      <c r="K411" s="506">
        <v>216.3</v>
      </c>
      <c r="L411" s="506">
        <v>203.85</v>
      </c>
      <c r="M411" s="506">
        <v>2.5140899999999999</v>
      </c>
    </row>
    <row r="412" spans="1:13">
      <c r="A412" s="254">
        <v>402</v>
      </c>
      <c r="B412" s="509" t="s">
        <v>170</v>
      </c>
      <c r="C412" s="506">
        <v>29094.45</v>
      </c>
      <c r="D412" s="507">
        <v>28965.416666666668</v>
      </c>
      <c r="E412" s="507">
        <v>28430.833333333336</v>
      </c>
      <c r="F412" s="507">
        <v>27767.216666666667</v>
      </c>
      <c r="G412" s="507">
        <v>27232.633333333335</v>
      </c>
      <c r="H412" s="507">
        <v>29629.033333333336</v>
      </c>
      <c r="I412" s="507">
        <v>30163.616666666672</v>
      </c>
      <c r="J412" s="507">
        <v>30827.233333333337</v>
      </c>
      <c r="K412" s="506">
        <v>29500</v>
      </c>
      <c r="L412" s="506">
        <v>28301.8</v>
      </c>
      <c r="M412" s="506">
        <v>0.94569999999999999</v>
      </c>
    </row>
    <row r="413" spans="1:13">
      <c r="A413" s="254">
        <v>403</v>
      </c>
      <c r="B413" s="509" t="s">
        <v>484</v>
      </c>
      <c r="C413" s="506">
        <v>1367.05</v>
      </c>
      <c r="D413" s="507">
        <v>1365.8666666666666</v>
      </c>
      <c r="E413" s="507">
        <v>1326.1333333333332</v>
      </c>
      <c r="F413" s="507">
        <v>1285.2166666666667</v>
      </c>
      <c r="G413" s="507">
        <v>1245.4833333333333</v>
      </c>
      <c r="H413" s="507">
        <v>1406.7833333333331</v>
      </c>
      <c r="I413" s="507">
        <v>1446.5166666666662</v>
      </c>
      <c r="J413" s="507">
        <v>1487.4333333333329</v>
      </c>
      <c r="K413" s="506">
        <v>1405.6</v>
      </c>
      <c r="L413" s="506">
        <v>1324.95</v>
      </c>
      <c r="M413" s="506">
        <v>0.29039999999999999</v>
      </c>
    </row>
    <row r="414" spans="1:13">
      <c r="A414" s="254">
        <v>404</v>
      </c>
      <c r="B414" s="509" t="s">
        <v>173</v>
      </c>
      <c r="C414" s="506">
        <v>1420.6</v>
      </c>
      <c r="D414" s="507">
        <v>1425.5666666666666</v>
      </c>
      <c r="E414" s="507">
        <v>1406.1333333333332</v>
      </c>
      <c r="F414" s="507">
        <v>1391.6666666666665</v>
      </c>
      <c r="G414" s="507">
        <v>1372.2333333333331</v>
      </c>
      <c r="H414" s="507">
        <v>1440.0333333333333</v>
      </c>
      <c r="I414" s="507">
        <v>1459.4666666666667</v>
      </c>
      <c r="J414" s="507">
        <v>1473.9333333333334</v>
      </c>
      <c r="K414" s="506">
        <v>1445</v>
      </c>
      <c r="L414" s="506">
        <v>1411.1</v>
      </c>
      <c r="M414" s="506">
        <v>22.348109999999998</v>
      </c>
    </row>
    <row r="415" spans="1:13">
      <c r="A415" s="254">
        <v>405</v>
      </c>
      <c r="B415" s="509" t="s">
        <v>171</v>
      </c>
      <c r="C415" s="506">
        <v>1832.7</v>
      </c>
      <c r="D415" s="507">
        <v>1835.8666666666668</v>
      </c>
      <c r="E415" s="507">
        <v>1812.0333333333335</v>
      </c>
      <c r="F415" s="507">
        <v>1791.3666666666668</v>
      </c>
      <c r="G415" s="507">
        <v>1767.5333333333335</v>
      </c>
      <c r="H415" s="507">
        <v>1856.5333333333335</v>
      </c>
      <c r="I415" s="507">
        <v>1880.3666666666666</v>
      </c>
      <c r="J415" s="507">
        <v>1901.0333333333335</v>
      </c>
      <c r="K415" s="506">
        <v>1859.7</v>
      </c>
      <c r="L415" s="506">
        <v>1815.2</v>
      </c>
      <c r="M415" s="506">
        <v>2.2957999999999998</v>
      </c>
    </row>
    <row r="416" spans="1:13">
      <c r="A416" s="254">
        <v>406</v>
      </c>
      <c r="B416" s="509" t="s">
        <v>485</v>
      </c>
      <c r="C416" s="506">
        <v>451.5</v>
      </c>
      <c r="D416" s="507">
        <v>449.4666666666667</v>
      </c>
      <c r="E416" s="507">
        <v>444.03333333333342</v>
      </c>
      <c r="F416" s="507">
        <v>436.56666666666672</v>
      </c>
      <c r="G416" s="507">
        <v>431.13333333333344</v>
      </c>
      <c r="H416" s="507">
        <v>456.93333333333339</v>
      </c>
      <c r="I416" s="507">
        <v>462.36666666666667</v>
      </c>
      <c r="J416" s="507">
        <v>469.83333333333337</v>
      </c>
      <c r="K416" s="506">
        <v>454.9</v>
      </c>
      <c r="L416" s="506">
        <v>442</v>
      </c>
      <c r="M416" s="506">
        <v>0.80672999999999995</v>
      </c>
    </row>
    <row r="417" spans="1:13">
      <c r="A417" s="254">
        <v>407</v>
      </c>
      <c r="B417" s="509" t="s">
        <v>486</v>
      </c>
      <c r="C417" s="506">
        <v>1300.4000000000001</v>
      </c>
      <c r="D417" s="507">
        <v>1297.0833333333333</v>
      </c>
      <c r="E417" s="507">
        <v>1286.9166666666665</v>
      </c>
      <c r="F417" s="507">
        <v>1273.4333333333332</v>
      </c>
      <c r="G417" s="507">
        <v>1263.2666666666664</v>
      </c>
      <c r="H417" s="507">
        <v>1310.5666666666666</v>
      </c>
      <c r="I417" s="507">
        <v>1320.7333333333331</v>
      </c>
      <c r="J417" s="507">
        <v>1334.2166666666667</v>
      </c>
      <c r="K417" s="506">
        <v>1307.25</v>
      </c>
      <c r="L417" s="506">
        <v>1283.5999999999999</v>
      </c>
      <c r="M417" s="506">
        <v>6.1429999999999998E-2</v>
      </c>
    </row>
    <row r="418" spans="1:13">
      <c r="A418" s="254">
        <v>408</v>
      </c>
      <c r="B418" s="509" t="s">
        <v>762</v>
      </c>
      <c r="C418" s="506">
        <v>1353</v>
      </c>
      <c r="D418" s="507">
        <v>1357.7833333333335</v>
      </c>
      <c r="E418" s="507">
        <v>1325.7666666666671</v>
      </c>
      <c r="F418" s="507">
        <v>1298.5333333333335</v>
      </c>
      <c r="G418" s="507">
        <v>1266.5166666666671</v>
      </c>
      <c r="H418" s="507">
        <v>1385.0166666666671</v>
      </c>
      <c r="I418" s="507">
        <v>1417.0333333333335</v>
      </c>
      <c r="J418" s="507">
        <v>1444.2666666666671</v>
      </c>
      <c r="K418" s="506">
        <v>1389.8</v>
      </c>
      <c r="L418" s="506">
        <v>1330.55</v>
      </c>
      <c r="M418" s="506">
        <v>0.93306999999999995</v>
      </c>
    </row>
    <row r="419" spans="1:13">
      <c r="A419" s="254">
        <v>409</v>
      </c>
      <c r="B419" s="509" t="s">
        <v>487</v>
      </c>
      <c r="C419" s="506">
        <v>505.85</v>
      </c>
      <c r="D419" s="507">
        <v>502.5</v>
      </c>
      <c r="E419" s="507">
        <v>492.15</v>
      </c>
      <c r="F419" s="507">
        <v>478.45</v>
      </c>
      <c r="G419" s="507">
        <v>468.09999999999997</v>
      </c>
      <c r="H419" s="507">
        <v>516.20000000000005</v>
      </c>
      <c r="I419" s="507">
        <v>526.54999999999995</v>
      </c>
      <c r="J419" s="507">
        <v>540.25</v>
      </c>
      <c r="K419" s="506">
        <v>512.85</v>
      </c>
      <c r="L419" s="506">
        <v>488.8</v>
      </c>
      <c r="M419" s="506">
        <v>6.7430199999999996</v>
      </c>
    </row>
    <row r="420" spans="1:13">
      <c r="A420" s="254">
        <v>410</v>
      </c>
      <c r="B420" s="509" t="s">
        <v>488</v>
      </c>
      <c r="C420" s="506">
        <v>8.1999999999999993</v>
      </c>
      <c r="D420" s="507">
        <v>8.2833333333333332</v>
      </c>
      <c r="E420" s="507">
        <v>8.0666666666666664</v>
      </c>
      <c r="F420" s="507">
        <v>7.9333333333333336</v>
      </c>
      <c r="G420" s="507">
        <v>7.7166666666666668</v>
      </c>
      <c r="H420" s="507">
        <v>8.4166666666666661</v>
      </c>
      <c r="I420" s="507">
        <v>8.6333333333333311</v>
      </c>
      <c r="J420" s="507">
        <v>8.7666666666666657</v>
      </c>
      <c r="K420" s="506">
        <v>8.5</v>
      </c>
      <c r="L420" s="506">
        <v>8.15</v>
      </c>
      <c r="M420" s="506">
        <v>162.54055</v>
      </c>
    </row>
    <row r="421" spans="1:13">
      <c r="A421" s="254">
        <v>411</v>
      </c>
      <c r="B421" s="509" t="s">
        <v>763</v>
      </c>
      <c r="C421" s="506">
        <v>68.349999999999994</v>
      </c>
      <c r="D421" s="507">
        <v>68.816666666666663</v>
      </c>
      <c r="E421" s="507">
        <v>67.533333333333331</v>
      </c>
      <c r="F421" s="507">
        <v>66.716666666666669</v>
      </c>
      <c r="G421" s="507">
        <v>65.433333333333337</v>
      </c>
      <c r="H421" s="507">
        <v>69.633333333333326</v>
      </c>
      <c r="I421" s="507">
        <v>70.916666666666657</v>
      </c>
      <c r="J421" s="507">
        <v>71.73333333333332</v>
      </c>
      <c r="K421" s="506">
        <v>70.099999999999994</v>
      </c>
      <c r="L421" s="506">
        <v>68</v>
      </c>
      <c r="M421" s="506">
        <v>24.272559999999999</v>
      </c>
    </row>
    <row r="422" spans="1:13">
      <c r="A422" s="254">
        <v>412</v>
      </c>
      <c r="B422" s="509" t="s">
        <v>489</v>
      </c>
      <c r="C422" s="506">
        <v>96.4</v>
      </c>
      <c r="D422" s="507">
        <v>96.616666666666674</v>
      </c>
      <c r="E422" s="507">
        <v>95.033333333333346</v>
      </c>
      <c r="F422" s="507">
        <v>93.666666666666671</v>
      </c>
      <c r="G422" s="507">
        <v>92.083333333333343</v>
      </c>
      <c r="H422" s="507">
        <v>97.983333333333348</v>
      </c>
      <c r="I422" s="507">
        <v>99.566666666666663</v>
      </c>
      <c r="J422" s="507">
        <v>100.93333333333335</v>
      </c>
      <c r="K422" s="506">
        <v>98.2</v>
      </c>
      <c r="L422" s="506">
        <v>95.25</v>
      </c>
      <c r="M422" s="506">
        <v>1.50847</v>
      </c>
    </row>
    <row r="423" spans="1:13">
      <c r="A423" s="254">
        <v>413</v>
      </c>
      <c r="B423" s="509" t="s">
        <v>169</v>
      </c>
      <c r="C423" s="506">
        <v>360.8</v>
      </c>
      <c r="D423" s="507">
        <v>360.4666666666667</v>
      </c>
      <c r="E423" s="507">
        <v>356.63333333333338</v>
      </c>
      <c r="F423" s="507">
        <v>352.4666666666667</v>
      </c>
      <c r="G423" s="507">
        <v>348.63333333333338</v>
      </c>
      <c r="H423" s="507">
        <v>364.63333333333338</v>
      </c>
      <c r="I423" s="507">
        <v>368.46666666666664</v>
      </c>
      <c r="J423" s="507">
        <v>372.63333333333338</v>
      </c>
      <c r="K423" s="506">
        <v>364.3</v>
      </c>
      <c r="L423" s="506">
        <v>356.3</v>
      </c>
      <c r="M423" s="506">
        <v>394.07495999999998</v>
      </c>
    </row>
    <row r="424" spans="1:13">
      <c r="A424" s="254">
        <v>414</v>
      </c>
      <c r="B424" s="509" t="s">
        <v>168</v>
      </c>
      <c r="C424" s="506">
        <v>79.150000000000006</v>
      </c>
      <c r="D424" s="507">
        <v>79.38333333333334</v>
      </c>
      <c r="E424" s="507">
        <v>77.76666666666668</v>
      </c>
      <c r="F424" s="507">
        <v>76.38333333333334</v>
      </c>
      <c r="G424" s="507">
        <v>74.76666666666668</v>
      </c>
      <c r="H424" s="507">
        <v>80.76666666666668</v>
      </c>
      <c r="I424" s="507">
        <v>82.383333333333326</v>
      </c>
      <c r="J424" s="507">
        <v>83.76666666666668</v>
      </c>
      <c r="K424" s="506">
        <v>81</v>
      </c>
      <c r="L424" s="506">
        <v>78</v>
      </c>
      <c r="M424" s="506">
        <v>907.02900999999997</v>
      </c>
    </row>
    <row r="425" spans="1:13">
      <c r="A425" s="254">
        <v>415</v>
      </c>
      <c r="B425" s="509" t="s">
        <v>766</v>
      </c>
      <c r="C425" s="506">
        <v>251.75</v>
      </c>
      <c r="D425" s="507">
        <v>254.68333333333331</v>
      </c>
      <c r="E425" s="507">
        <v>247.06666666666661</v>
      </c>
      <c r="F425" s="507">
        <v>242.3833333333333</v>
      </c>
      <c r="G425" s="507">
        <v>234.76666666666659</v>
      </c>
      <c r="H425" s="507">
        <v>259.36666666666662</v>
      </c>
      <c r="I425" s="507">
        <v>266.98333333333335</v>
      </c>
      <c r="J425" s="507">
        <v>271.66666666666663</v>
      </c>
      <c r="K425" s="506">
        <v>262.3</v>
      </c>
      <c r="L425" s="506">
        <v>250</v>
      </c>
      <c r="M425" s="506">
        <v>17.371780000000001</v>
      </c>
    </row>
    <row r="426" spans="1:13">
      <c r="A426" s="254">
        <v>416</v>
      </c>
      <c r="B426" s="509" t="s">
        <v>837</v>
      </c>
      <c r="C426" s="506">
        <v>198.1</v>
      </c>
      <c r="D426" s="507">
        <v>197.30000000000004</v>
      </c>
      <c r="E426" s="507">
        <v>194.60000000000008</v>
      </c>
      <c r="F426" s="507">
        <v>191.10000000000005</v>
      </c>
      <c r="G426" s="507">
        <v>188.40000000000009</v>
      </c>
      <c r="H426" s="507">
        <v>200.80000000000007</v>
      </c>
      <c r="I426" s="507">
        <v>203.50000000000006</v>
      </c>
      <c r="J426" s="507">
        <v>207.00000000000006</v>
      </c>
      <c r="K426" s="506">
        <v>200</v>
      </c>
      <c r="L426" s="506">
        <v>193.8</v>
      </c>
      <c r="M426" s="506">
        <v>2.88496</v>
      </c>
    </row>
    <row r="427" spans="1:13">
      <c r="A427" s="254">
        <v>417</v>
      </c>
      <c r="B427" s="509" t="s">
        <v>174</v>
      </c>
      <c r="C427" s="506">
        <v>868.15</v>
      </c>
      <c r="D427" s="507">
        <v>866.98333333333323</v>
      </c>
      <c r="E427" s="507">
        <v>836.16666666666652</v>
      </c>
      <c r="F427" s="507">
        <v>804.18333333333328</v>
      </c>
      <c r="G427" s="507">
        <v>773.36666666666656</v>
      </c>
      <c r="H427" s="507">
        <v>898.96666666666647</v>
      </c>
      <c r="I427" s="507">
        <v>929.7833333333333</v>
      </c>
      <c r="J427" s="507">
        <v>961.76666666666642</v>
      </c>
      <c r="K427" s="506">
        <v>897.8</v>
      </c>
      <c r="L427" s="506">
        <v>835</v>
      </c>
      <c r="M427" s="506">
        <v>12.18155</v>
      </c>
    </row>
    <row r="428" spans="1:13">
      <c r="A428" s="254">
        <v>418</v>
      </c>
      <c r="B428" s="509" t="s">
        <v>490</v>
      </c>
      <c r="C428" s="506">
        <v>521.85</v>
      </c>
      <c r="D428" s="507">
        <v>521.06666666666672</v>
      </c>
      <c r="E428" s="507">
        <v>514.33333333333348</v>
      </c>
      <c r="F428" s="507">
        <v>506.81666666666672</v>
      </c>
      <c r="G428" s="507">
        <v>500.08333333333348</v>
      </c>
      <c r="H428" s="507">
        <v>528.58333333333348</v>
      </c>
      <c r="I428" s="507">
        <v>535.31666666666683</v>
      </c>
      <c r="J428" s="507">
        <v>542.83333333333348</v>
      </c>
      <c r="K428" s="506">
        <v>527.79999999999995</v>
      </c>
      <c r="L428" s="506">
        <v>513.54999999999995</v>
      </c>
      <c r="M428" s="506">
        <v>1.3558399999999999</v>
      </c>
    </row>
    <row r="429" spans="1:13">
      <c r="A429" s="254">
        <v>419</v>
      </c>
      <c r="B429" s="509" t="s">
        <v>793</v>
      </c>
      <c r="C429" s="506">
        <v>285</v>
      </c>
      <c r="D429" s="507">
        <v>281.18333333333334</v>
      </c>
      <c r="E429" s="507">
        <v>276.51666666666665</v>
      </c>
      <c r="F429" s="507">
        <v>268.0333333333333</v>
      </c>
      <c r="G429" s="507">
        <v>263.36666666666662</v>
      </c>
      <c r="H429" s="507">
        <v>289.66666666666669</v>
      </c>
      <c r="I429" s="507">
        <v>294.33333333333331</v>
      </c>
      <c r="J429" s="507">
        <v>302.81666666666672</v>
      </c>
      <c r="K429" s="506">
        <v>285.85000000000002</v>
      </c>
      <c r="L429" s="506">
        <v>272.7</v>
      </c>
      <c r="M429" s="506">
        <v>5.8078500000000002</v>
      </c>
    </row>
    <row r="430" spans="1:13">
      <c r="A430" s="254">
        <v>420</v>
      </c>
      <c r="B430" s="509" t="s">
        <v>491</v>
      </c>
      <c r="C430" s="506">
        <v>144.9</v>
      </c>
      <c r="D430" s="507">
        <v>147.21666666666667</v>
      </c>
      <c r="E430" s="507">
        <v>141.93333333333334</v>
      </c>
      <c r="F430" s="507">
        <v>138.96666666666667</v>
      </c>
      <c r="G430" s="507">
        <v>133.68333333333334</v>
      </c>
      <c r="H430" s="507">
        <v>150.18333333333334</v>
      </c>
      <c r="I430" s="507">
        <v>155.4666666666667</v>
      </c>
      <c r="J430" s="507">
        <v>158.43333333333334</v>
      </c>
      <c r="K430" s="506">
        <v>152.5</v>
      </c>
      <c r="L430" s="506">
        <v>144.25</v>
      </c>
      <c r="M430" s="506">
        <v>4.9774399999999996</v>
      </c>
    </row>
    <row r="431" spans="1:13">
      <c r="A431" s="254">
        <v>421</v>
      </c>
      <c r="B431" s="509" t="s">
        <v>175</v>
      </c>
      <c r="C431" s="506">
        <v>597.70000000000005</v>
      </c>
      <c r="D431" s="507">
        <v>594.65</v>
      </c>
      <c r="E431" s="507">
        <v>590.29999999999995</v>
      </c>
      <c r="F431" s="507">
        <v>582.9</v>
      </c>
      <c r="G431" s="507">
        <v>578.54999999999995</v>
      </c>
      <c r="H431" s="507">
        <v>602.04999999999995</v>
      </c>
      <c r="I431" s="507">
        <v>606.40000000000009</v>
      </c>
      <c r="J431" s="507">
        <v>613.79999999999995</v>
      </c>
      <c r="K431" s="506">
        <v>599</v>
      </c>
      <c r="L431" s="506">
        <v>587.25</v>
      </c>
      <c r="M431" s="506">
        <v>46.378979999999999</v>
      </c>
    </row>
    <row r="432" spans="1:13">
      <c r="A432" s="254">
        <v>422</v>
      </c>
      <c r="B432" s="509" t="s">
        <v>176</v>
      </c>
      <c r="C432" s="506">
        <v>463.9</v>
      </c>
      <c r="D432" s="507">
        <v>463.33333333333331</v>
      </c>
      <c r="E432" s="507">
        <v>456.66666666666663</v>
      </c>
      <c r="F432" s="507">
        <v>449.43333333333334</v>
      </c>
      <c r="G432" s="507">
        <v>442.76666666666665</v>
      </c>
      <c r="H432" s="507">
        <v>470.56666666666661</v>
      </c>
      <c r="I432" s="507">
        <v>477.23333333333323</v>
      </c>
      <c r="J432" s="507">
        <v>484.46666666666658</v>
      </c>
      <c r="K432" s="506">
        <v>470</v>
      </c>
      <c r="L432" s="506">
        <v>456.1</v>
      </c>
      <c r="M432" s="506">
        <v>15.446339999999999</v>
      </c>
    </row>
    <row r="433" spans="1:13">
      <c r="A433" s="254">
        <v>423</v>
      </c>
      <c r="B433" s="509" t="s">
        <v>492</v>
      </c>
      <c r="C433" s="506">
        <v>2537</v>
      </c>
      <c r="D433" s="507">
        <v>2535.35</v>
      </c>
      <c r="E433" s="507">
        <v>2482.6999999999998</v>
      </c>
      <c r="F433" s="507">
        <v>2428.4</v>
      </c>
      <c r="G433" s="507">
        <v>2375.75</v>
      </c>
      <c r="H433" s="507">
        <v>2589.6499999999996</v>
      </c>
      <c r="I433" s="507">
        <v>2642.3</v>
      </c>
      <c r="J433" s="507">
        <v>2696.5999999999995</v>
      </c>
      <c r="K433" s="506">
        <v>2588</v>
      </c>
      <c r="L433" s="506">
        <v>2481.0500000000002</v>
      </c>
      <c r="M433" s="506">
        <v>0.51893999999999996</v>
      </c>
    </row>
    <row r="434" spans="1:13">
      <c r="A434" s="254">
        <v>424</v>
      </c>
      <c r="B434" s="509" t="s">
        <v>493</v>
      </c>
      <c r="C434" s="506">
        <v>773.05</v>
      </c>
      <c r="D434" s="507">
        <v>761.66666666666663</v>
      </c>
      <c r="E434" s="507">
        <v>738.38333333333321</v>
      </c>
      <c r="F434" s="507">
        <v>703.71666666666658</v>
      </c>
      <c r="G434" s="507">
        <v>680.43333333333317</v>
      </c>
      <c r="H434" s="507">
        <v>796.33333333333326</v>
      </c>
      <c r="I434" s="507">
        <v>819.61666666666679</v>
      </c>
      <c r="J434" s="507">
        <v>854.2833333333333</v>
      </c>
      <c r="K434" s="506">
        <v>784.95</v>
      </c>
      <c r="L434" s="506">
        <v>727</v>
      </c>
      <c r="M434" s="506">
        <v>1.11818</v>
      </c>
    </row>
    <row r="435" spans="1:13">
      <c r="A435" s="254">
        <v>425</v>
      </c>
      <c r="B435" s="509" t="s">
        <v>494</v>
      </c>
      <c r="C435" s="506">
        <v>278.75</v>
      </c>
      <c r="D435" s="507">
        <v>284.03333333333336</v>
      </c>
      <c r="E435" s="507">
        <v>269.9666666666667</v>
      </c>
      <c r="F435" s="507">
        <v>261.18333333333334</v>
      </c>
      <c r="G435" s="507">
        <v>247.11666666666667</v>
      </c>
      <c r="H435" s="507">
        <v>292.81666666666672</v>
      </c>
      <c r="I435" s="507">
        <v>306.88333333333344</v>
      </c>
      <c r="J435" s="507">
        <v>315.66666666666674</v>
      </c>
      <c r="K435" s="506">
        <v>298.10000000000002</v>
      </c>
      <c r="L435" s="506">
        <v>275.25</v>
      </c>
      <c r="M435" s="506">
        <v>2.9964300000000001</v>
      </c>
    </row>
    <row r="436" spans="1:13">
      <c r="A436" s="254">
        <v>426</v>
      </c>
      <c r="B436" s="509" t="s">
        <v>495</v>
      </c>
      <c r="C436" s="506">
        <v>270.25</v>
      </c>
      <c r="D436" s="507">
        <v>272.33333333333331</v>
      </c>
      <c r="E436" s="507">
        <v>267.51666666666665</v>
      </c>
      <c r="F436" s="507">
        <v>264.78333333333336</v>
      </c>
      <c r="G436" s="507">
        <v>259.9666666666667</v>
      </c>
      <c r="H436" s="507">
        <v>275.06666666666661</v>
      </c>
      <c r="I436" s="507">
        <v>279.88333333333333</v>
      </c>
      <c r="J436" s="507">
        <v>282.61666666666656</v>
      </c>
      <c r="K436" s="506">
        <v>277.14999999999998</v>
      </c>
      <c r="L436" s="506">
        <v>269.60000000000002</v>
      </c>
      <c r="M436" s="506">
        <v>0.98392999999999997</v>
      </c>
    </row>
    <row r="437" spans="1:13">
      <c r="A437" s="254">
        <v>427</v>
      </c>
      <c r="B437" s="509" t="s">
        <v>496</v>
      </c>
      <c r="C437" s="506">
        <v>2027.25</v>
      </c>
      <c r="D437" s="507">
        <v>2021.6000000000001</v>
      </c>
      <c r="E437" s="507">
        <v>1998.2000000000003</v>
      </c>
      <c r="F437" s="507">
        <v>1969.15</v>
      </c>
      <c r="G437" s="507">
        <v>1945.7500000000002</v>
      </c>
      <c r="H437" s="507">
        <v>2050.6500000000005</v>
      </c>
      <c r="I437" s="507">
        <v>2074.0500000000002</v>
      </c>
      <c r="J437" s="507">
        <v>2103.1000000000004</v>
      </c>
      <c r="K437" s="506">
        <v>2045</v>
      </c>
      <c r="L437" s="506">
        <v>1992.55</v>
      </c>
      <c r="M437" s="506">
        <v>1.03867</v>
      </c>
    </row>
    <row r="438" spans="1:13">
      <c r="A438" s="254">
        <v>428</v>
      </c>
      <c r="B438" s="509" t="s">
        <v>764</v>
      </c>
      <c r="C438" s="506">
        <v>408.2</v>
      </c>
      <c r="D438" s="507">
        <v>411.40000000000003</v>
      </c>
      <c r="E438" s="507">
        <v>401.80000000000007</v>
      </c>
      <c r="F438" s="507">
        <v>395.40000000000003</v>
      </c>
      <c r="G438" s="507">
        <v>385.80000000000007</v>
      </c>
      <c r="H438" s="507">
        <v>417.80000000000007</v>
      </c>
      <c r="I438" s="507">
        <v>427.40000000000009</v>
      </c>
      <c r="J438" s="507">
        <v>433.80000000000007</v>
      </c>
      <c r="K438" s="506">
        <v>421</v>
      </c>
      <c r="L438" s="506">
        <v>405</v>
      </c>
      <c r="M438" s="506">
        <v>0.15919</v>
      </c>
    </row>
    <row r="439" spans="1:13">
      <c r="A439" s="254">
        <v>429</v>
      </c>
      <c r="B439" s="509" t="s">
        <v>814</v>
      </c>
      <c r="C439" s="506">
        <v>479.9</v>
      </c>
      <c r="D439" s="507">
        <v>476.06666666666666</v>
      </c>
      <c r="E439" s="507">
        <v>467.13333333333333</v>
      </c>
      <c r="F439" s="507">
        <v>454.36666666666667</v>
      </c>
      <c r="G439" s="507">
        <v>445.43333333333334</v>
      </c>
      <c r="H439" s="507">
        <v>488.83333333333331</v>
      </c>
      <c r="I439" s="507">
        <v>497.76666666666659</v>
      </c>
      <c r="J439" s="507">
        <v>510.5333333333333</v>
      </c>
      <c r="K439" s="506">
        <v>485</v>
      </c>
      <c r="L439" s="506">
        <v>463.3</v>
      </c>
      <c r="M439" s="506">
        <v>5.81691</v>
      </c>
    </row>
    <row r="440" spans="1:13">
      <c r="A440" s="254">
        <v>430</v>
      </c>
      <c r="B440" s="509" t="s">
        <v>497</v>
      </c>
      <c r="C440" s="506">
        <v>5.25</v>
      </c>
      <c r="D440" s="507">
        <v>5.3833333333333329</v>
      </c>
      <c r="E440" s="507">
        <v>5.1166666666666654</v>
      </c>
      <c r="F440" s="507">
        <v>4.9833333333333325</v>
      </c>
      <c r="G440" s="507">
        <v>4.716666666666665</v>
      </c>
      <c r="H440" s="507">
        <v>5.5166666666666657</v>
      </c>
      <c r="I440" s="507">
        <v>5.7833333333333332</v>
      </c>
      <c r="J440" s="507">
        <v>5.9166666666666661</v>
      </c>
      <c r="K440" s="506">
        <v>5.65</v>
      </c>
      <c r="L440" s="506">
        <v>5.25</v>
      </c>
      <c r="M440" s="506">
        <v>341.64134000000001</v>
      </c>
    </row>
    <row r="441" spans="1:13">
      <c r="A441" s="254">
        <v>431</v>
      </c>
      <c r="B441" s="509" t="s">
        <v>498</v>
      </c>
      <c r="C441" s="506">
        <v>134.19999999999999</v>
      </c>
      <c r="D441" s="507">
        <v>134.18333333333331</v>
      </c>
      <c r="E441" s="507">
        <v>132.41666666666663</v>
      </c>
      <c r="F441" s="507">
        <v>130.63333333333333</v>
      </c>
      <c r="G441" s="507">
        <v>128.86666666666665</v>
      </c>
      <c r="H441" s="507">
        <v>135.96666666666661</v>
      </c>
      <c r="I441" s="507">
        <v>137.73333333333332</v>
      </c>
      <c r="J441" s="507">
        <v>139.51666666666659</v>
      </c>
      <c r="K441" s="506">
        <v>135.94999999999999</v>
      </c>
      <c r="L441" s="506">
        <v>132.4</v>
      </c>
      <c r="M441" s="506">
        <v>2.1190799999999999</v>
      </c>
    </row>
    <row r="442" spans="1:13">
      <c r="A442" s="254">
        <v>432</v>
      </c>
      <c r="B442" s="509" t="s">
        <v>765</v>
      </c>
      <c r="C442" s="506">
        <v>1295.3</v>
      </c>
      <c r="D442" s="507">
        <v>1301.7666666666667</v>
      </c>
      <c r="E442" s="507">
        <v>1274.5333333333333</v>
      </c>
      <c r="F442" s="507">
        <v>1253.7666666666667</v>
      </c>
      <c r="G442" s="507">
        <v>1226.5333333333333</v>
      </c>
      <c r="H442" s="507">
        <v>1322.5333333333333</v>
      </c>
      <c r="I442" s="507">
        <v>1349.7666666666664</v>
      </c>
      <c r="J442" s="507">
        <v>1370.5333333333333</v>
      </c>
      <c r="K442" s="506">
        <v>1329</v>
      </c>
      <c r="L442" s="506">
        <v>1281</v>
      </c>
      <c r="M442" s="506">
        <v>0.10120999999999999</v>
      </c>
    </row>
    <row r="443" spans="1:13">
      <c r="A443" s="254">
        <v>433</v>
      </c>
      <c r="B443" s="509" t="s">
        <v>499</v>
      </c>
      <c r="C443" s="506">
        <v>1277.55</v>
      </c>
      <c r="D443" s="507">
        <v>1277.1833333333334</v>
      </c>
      <c r="E443" s="507">
        <v>1262.3666666666668</v>
      </c>
      <c r="F443" s="507">
        <v>1247.1833333333334</v>
      </c>
      <c r="G443" s="507">
        <v>1232.3666666666668</v>
      </c>
      <c r="H443" s="507">
        <v>1292.3666666666668</v>
      </c>
      <c r="I443" s="507">
        <v>1307.1833333333334</v>
      </c>
      <c r="J443" s="507">
        <v>1322.3666666666668</v>
      </c>
      <c r="K443" s="506">
        <v>1292</v>
      </c>
      <c r="L443" s="506">
        <v>1262</v>
      </c>
      <c r="M443" s="506">
        <v>0.34192</v>
      </c>
    </row>
    <row r="444" spans="1:13">
      <c r="A444" s="254">
        <v>434</v>
      </c>
      <c r="B444" s="509" t="s">
        <v>275</v>
      </c>
      <c r="C444" s="506">
        <v>534.54999999999995</v>
      </c>
      <c r="D444" s="507">
        <v>534.85</v>
      </c>
      <c r="E444" s="507">
        <v>526.75</v>
      </c>
      <c r="F444" s="507">
        <v>518.94999999999993</v>
      </c>
      <c r="G444" s="507">
        <v>510.84999999999991</v>
      </c>
      <c r="H444" s="507">
        <v>542.65000000000009</v>
      </c>
      <c r="I444" s="507">
        <v>550.75000000000023</v>
      </c>
      <c r="J444" s="507">
        <v>558.55000000000018</v>
      </c>
      <c r="K444" s="506">
        <v>542.95000000000005</v>
      </c>
      <c r="L444" s="506">
        <v>527.04999999999995</v>
      </c>
      <c r="M444" s="506">
        <v>3.3649800000000001</v>
      </c>
    </row>
    <row r="445" spans="1:13">
      <c r="A445" s="254">
        <v>435</v>
      </c>
      <c r="B445" s="509" t="s">
        <v>500</v>
      </c>
      <c r="C445" s="506">
        <v>912.7</v>
      </c>
      <c r="D445" s="507">
        <v>918.9</v>
      </c>
      <c r="E445" s="507">
        <v>893.8</v>
      </c>
      <c r="F445" s="507">
        <v>874.9</v>
      </c>
      <c r="G445" s="507">
        <v>849.8</v>
      </c>
      <c r="H445" s="507">
        <v>937.8</v>
      </c>
      <c r="I445" s="507">
        <v>962.90000000000009</v>
      </c>
      <c r="J445" s="507">
        <v>981.8</v>
      </c>
      <c r="K445" s="506">
        <v>944</v>
      </c>
      <c r="L445" s="506">
        <v>900</v>
      </c>
      <c r="M445" s="506">
        <v>0.53730999999999995</v>
      </c>
    </row>
    <row r="446" spans="1:13">
      <c r="A446" s="254">
        <v>436</v>
      </c>
      <c r="B446" s="509" t="s">
        <v>501</v>
      </c>
      <c r="C446" s="506">
        <v>500.35</v>
      </c>
      <c r="D446" s="507">
        <v>505.45000000000005</v>
      </c>
      <c r="E446" s="507">
        <v>490.95000000000005</v>
      </c>
      <c r="F446" s="507">
        <v>481.55</v>
      </c>
      <c r="G446" s="507">
        <v>467.05</v>
      </c>
      <c r="H446" s="507">
        <v>514.85000000000014</v>
      </c>
      <c r="I446" s="507">
        <v>529.35000000000014</v>
      </c>
      <c r="J446" s="507">
        <v>538.75000000000011</v>
      </c>
      <c r="K446" s="506">
        <v>519.95000000000005</v>
      </c>
      <c r="L446" s="506">
        <v>496.05</v>
      </c>
      <c r="M446" s="506">
        <v>1.3571599999999999</v>
      </c>
    </row>
    <row r="447" spans="1:13">
      <c r="A447" s="254">
        <v>437</v>
      </c>
      <c r="B447" s="509" t="s">
        <v>502</v>
      </c>
      <c r="C447" s="506">
        <v>7346.25</v>
      </c>
      <c r="D447" s="507">
        <v>7288.9000000000005</v>
      </c>
      <c r="E447" s="507">
        <v>7197.8000000000011</v>
      </c>
      <c r="F447" s="507">
        <v>7049.35</v>
      </c>
      <c r="G447" s="507">
        <v>6958.2500000000009</v>
      </c>
      <c r="H447" s="507">
        <v>7437.3500000000013</v>
      </c>
      <c r="I447" s="507">
        <v>7528.4500000000016</v>
      </c>
      <c r="J447" s="507">
        <v>7676.9000000000015</v>
      </c>
      <c r="K447" s="506">
        <v>7380</v>
      </c>
      <c r="L447" s="506">
        <v>7140.45</v>
      </c>
      <c r="M447" s="506">
        <v>4.5699999999999998E-2</v>
      </c>
    </row>
    <row r="448" spans="1:13">
      <c r="A448" s="254">
        <v>438</v>
      </c>
      <c r="B448" s="509" t="s">
        <v>503</v>
      </c>
      <c r="C448" s="506">
        <v>265.35000000000002</v>
      </c>
      <c r="D448" s="507">
        <v>267.45</v>
      </c>
      <c r="E448" s="507">
        <v>261.89999999999998</v>
      </c>
      <c r="F448" s="507">
        <v>258.45</v>
      </c>
      <c r="G448" s="507">
        <v>252.89999999999998</v>
      </c>
      <c r="H448" s="507">
        <v>270.89999999999998</v>
      </c>
      <c r="I448" s="507">
        <v>276.45000000000005</v>
      </c>
      <c r="J448" s="507">
        <v>279.89999999999998</v>
      </c>
      <c r="K448" s="506">
        <v>273</v>
      </c>
      <c r="L448" s="506">
        <v>264</v>
      </c>
      <c r="M448" s="506">
        <v>0.43842999999999999</v>
      </c>
    </row>
    <row r="449" spans="1:13">
      <c r="A449" s="254">
        <v>439</v>
      </c>
      <c r="B449" s="509" t="s">
        <v>504</v>
      </c>
      <c r="C449" s="506">
        <v>29.15</v>
      </c>
      <c r="D449" s="507">
        <v>29.283333333333331</v>
      </c>
      <c r="E449" s="507">
        <v>28.616666666666664</v>
      </c>
      <c r="F449" s="507">
        <v>28.083333333333332</v>
      </c>
      <c r="G449" s="507">
        <v>27.416666666666664</v>
      </c>
      <c r="H449" s="507">
        <v>29.816666666666663</v>
      </c>
      <c r="I449" s="507">
        <v>30.483333333333334</v>
      </c>
      <c r="J449" s="507">
        <v>31.016666666666662</v>
      </c>
      <c r="K449" s="506">
        <v>29.95</v>
      </c>
      <c r="L449" s="506">
        <v>28.75</v>
      </c>
      <c r="M449" s="506">
        <v>89.954840000000004</v>
      </c>
    </row>
    <row r="450" spans="1:13">
      <c r="A450" s="254">
        <v>440</v>
      </c>
      <c r="B450" s="509" t="s">
        <v>188</v>
      </c>
      <c r="C450" s="506">
        <v>575.20000000000005</v>
      </c>
      <c r="D450" s="507">
        <v>573.58333333333337</v>
      </c>
      <c r="E450" s="507">
        <v>565.31666666666672</v>
      </c>
      <c r="F450" s="507">
        <v>555.43333333333339</v>
      </c>
      <c r="G450" s="507">
        <v>547.16666666666674</v>
      </c>
      <c r="H450" s="507">
        <v>583.4666666666667</v>
      </c>
      <c r="I450" s="507">
        <v>591.73333333333335</v>
      </c>
      <c r="J450" s="507">
        <v>601.61666666666667</v>
      </c>
      <c r="K450" s="506">
        <v>581.85</v>
      </c>
      <c r="L450" s="506">
        <v>563.70000000000005</v>
      </c>
      <c r="M450" s="506">
        <v>21.002669999999998</v>
      </c>
    </row>
    <row r="451" spans="1:13">
      <c r="A451" s="254">
        <v>441</v>
      </c>
      <c r="B451" s="509" t="s">
        <v>767</v>
      </c>
      <c r="C451" s="506">
        <v>13948.7</v>
      </c>
      <c r="D451" s="507">
        <v>14000.449999999999</v>
      </c>
      <c r="E451" s="507">
        <v>13750.899999999998</v>
      </c>
      <c r="F451" s="507">
        <v>13553.099999999999</v>
      </c>
      <c r="G451" s="507">
        <v>13303.549999999997</v>
      </c>
      <c r="H451" s="507">
        <v>14198.249999999998</v>
      </c>
      <c r="I451" s="507">
        <v>14447.799999999997</v>
      </c>
      <c r="J451" s="507">
        <v>14645.599999999999</v>
      </c>
      <c r="K451" s="506">
        <v>14250</v>
      </c>
      <c r="L451" s="506">
        <v>13802.65</v>
      </c>
      <c r="M451" s="506">
        <v>2.9440000000000001E-2</v>
      </c>
    </row>
    <row r="452" spans="1:13">
      <c r="A452" s="254">
        <v>442</v>
      </c>
      <c r="B452" s="509" t="s">
        <v>177</v>
      </c>
      <c r="C452" s="506">
        <v>752.25</v>
      </c>
      <c r="D452" s="507">
        <v>752.35</v>
      </c>
      <c r="E452" s="507">
        <v>742.95</v>
      </c>
      <c r="F452" s="507">
        <v>733.65</v>
      </c>
      <c r="G452" s="507">
        <v>724.25</v>
      </c>
      <c r="H452" s="507">
        <v>761.65000000000009</v>
      </c>
      <c r="I452" s="507">
        <v>771.05</v>
      </c>
      <c r="J452" s="507">
        <v>780.35000000000014</v>
      </c>
      <c r="K452" s="506">
        <v>761.75</v>
      </c>
      <c r="L452" s="506">
        <v>743.05</v>
      </c>
      <c r="M452" s="506">
        <v>41.617890000000003</v>
      </c>
    </row>
    <row r="453" spans="1:13">
      <c r="A453" s="254">
        <v>443</v>
      </c>
      <c r="B453" s="509" t="s">
        <v>768</v>
      </c>
      <c r="C453" s="506">
        <v>121.9</v>
      </c>
      <c r="D453" s="507">
        <v>121.7</v>
      </c>
      <c r="E453" s="507">
        <v>120.2</v>
      </c>
      <c r="F453" s="507">
        <v>118.5</v>
      </c>
      <c r="G453" s="507">
        <v>117</v>
      </c>
      <c r="H453" s="507">
        <v>123.4</v>
      </c>
      <c r="I453" s="507">
        <v>124.9</v>
      </c>
      <c r="J453" s="507">
        <v>126.60000000000001</v>
      </c>
      <c r="K453" s="506">
        <v>123.2</v>
      </c>
      <c r="L453" s="506">
        <v>120</v>
      </c>
      <c r="M453" s="506">
        <v>18.8063</v>
      </c>
    </row>
    <row r="454" spans="1:13">
      <c r="A454" s="254">
        <v>444</v>
      </c>
      <c r="B454" s="509" t="s">
        <v>769</v>
      </c>
      <c r="C454" s="506">
        <v>1091.5</v>
      </c>
      <c r="D454" s="507">
        <v>1103.5</v>
      </c>
      <c r="E454" s="507">
        <v>1069.0999999999999</v>
      </c>
      <c r="F454" s="507">
        <v>1046.6999999999998</v>
      </c>
      <c r="G454" s="507">
        <v>1012.2999999999997</v>
      </c>
      <c r="H454" s="507">
        <v>1125.9000000000001</v>
      </c>
      <c r="I454" s="507">
        <v>1160.3000000000002</v>
      </c>
      <c r="J454" s="507">
        <v>1182.7000000000003</v>
      </c>
      <c r="K454" s="506">
        <v>1137.9000000000001</v>
      </c>
      <c r="L454" s="506">
        <v>1081.0999999999999</v>
      </c>
      <c r="M454" s="506">
        <v>5.7696899999999998</v>
      </c>
    </row>
    <row r="455" spans="1:13">
      <c r="A455" s="254">
        <v>445</v>
      </c>
      <c r="B455" s="509" t="s">
        <v>183</v>
      </c>
      <c r="C455" s="506">
        <v>3158.55</v>
      </c>
      <c r="D455" s="507">
        <v>3135.9666666666667</v>
      </c>
      <c r="E455" s="507">
        <v>3083.4833333333336</v>
      </c>
      <c r="F455" s="507">
        <v>3008.416666666667</v>
      </c>
      <c r="G455" s="507">
        <v>2955.9333333333338</v>
      </c>
      <c r="H455" s="507">
        <v>3211.0333333333333</v>
      </c>
      <c r="I455" s="507">
        <v>3263.516666666666</v>
      </c>
      <c r="J455" s="507">
        <v>3338.583333333333</v>
      </c>
      <c r="K455" s="506">
        <v>3188.45</v>
      </c>
      <c r="L455" s="506">
        <v>3060.9</v>
      </c>
      <c r="M455" s="506">
        <v>46.942610000000002</v>
      </c>
    </row>
    <row r="456" spans="1:13">
      <c r="A456" s="254">
        <v>446</v>
      </c>
      <c r="B456" s="509" t="s">
        <v>804</v>
      </c>
      <c r="C456" s="506">
        <v>628.9</v>
      </c>
      <c r="D456" s="507">
        <v>628.01666666666665</v>
      </c>
      <c r="E456" s="507">
        <v>618.43333333333328</v>
      </c>
      <c r="F456" s="507">
        <v>607.96666666666658</v>
      </c>
      <c r="G456" s="507">
        <v>598.38333333333321</v>
      </c>
      <c r="H456" s="507">
        <v>638.48333333333335</v>
      </c>
      <c r="I456" s="507">
        <v>648.06666666666683</v>
      </c>
      <c r="J456" s="507">
        <v>658.53333333333342</v>
      </c>
      <c r="K456" s="506">
        <v>637.6</v>
      </c>
      <c r="L456" s="506">
        <v>617.54999999999995</v>
      </c>
      <c r="M456" s="506">
        <v>198.95352</v>
      </c>
    </row>
    <row r="457" spans="1:13">
      <c r="A457" s="254">
        <v>447</v>
      </c>
      <c r="B457" s="509" t="s">
        <v>178</v>
      </c>
      <c r="C457" s="506">
        <v>2688.6</v>
      </c>
      <c r="D457" s="507">
        <v>2674.4333333333329</v>
      </c>
      <c r="E457" s="507">
        <v>2634.1666666666661</v>
      </c>
      <c r="F457" s="507">
        <v>2579.7333333333331</v>
      </c>
      <c r="G457" s="507">
        <v>2539.4666666666662</v>
      </c>
      <c r="H457" s="507">
        <v>2728.8666666666659</v>
      </c>
      <c r="I457" s="507">
        <v>2769.1333333333332</v>
      </c>
      <c r="J457" s="507">
        <v>2823.5666666666657</v>
      </c>
      <c r="K457" s="506">
        <v>2714.7</v>
      </c>
      <c r="L457" s="506">
        <v>2620</v>
      </c>
      <c r="M457" s="506">
        <v>3.3771300000000002</v>
      </c>
    </row>
    <row r="458" spans="1:13">
      <c r="A458" s="254">
        <v>448</v>
      </c>
      <c r="B458" s="509" t="s">
        <v>505</v>
      </c>
      <c r="C458" s="506">
        <v>1042.75</v>
      </c>
      <c r="D458" s="507">
        <v>1043.3333333333333</v>
      </c>
      <c r="E458" s="507">
        <v>1028.2166666666665</v>
      </c>
      <c r="F458" s="507">
        <v>1013.6833333333332</v>
      </c>
      <c r="G458" s="507">
        <v>998.56666666666638</v>
      </c>
      <c r="H458" s="507">
        <v>1057.8666666666666</v>
      </c>
      <c r="I458" s="507">
        <v>1072.9833333333333</v>
      </c>
      <c r="J458" s="507">
        <v>1087.5166666666667</v>
      </c>
      <c r="K458" s="506">
        <v>1058.45</v>
      </c>
      <c r="L458" s="506">
        <v>1028.8</v>
      </c>
      <c r="M458" s="506">
        <v>0.53215999999999997</v>
      </c>
    </row>
    <row r="459" spans="1:13">
      <c r="A459" s="254">
        <v>449</v>
      </c>
      <c r="B459" s="509" t="s">
        <v>180</v>
      </c>
      <c r="C459" s="506">
        <v>129.05000000000001</v>
      </c>
      <c r="D459" s="507">
        <v>129.10000000000002</v>
      </c>
      <c r="E459" s="507">
        <v>127.05000000000004</v>
      </c>
      <c r="F459" s="507">
        <v>125.05000000000001</v>
      </c>
      <c r="G459" s="507">
        <v>123.00000000000003</v>
      </c>
      <c r="H459" s="507">
        <v>131.10000000000005</v>
      </c>
      <c r="I459" s="507">
        <v>133.15</v>
      </c>
      <c r="J459" s="507">
        <v>135.15000000000006</v>
      </c>
      <c r="K459" s="506">
        <v>131.15</v>
      </c>
      <c r="L459" s="506">
        <v>127.1</v>
      </c>
      <c r="M459" s="506">
        <v>20.049330000000001</v>
      </c>
    </row>
    <row r="460" spans="1:13">
      <c r="A460" s="254">
        <v>450</v>
      </c>
      <c r="B460" s="509" t="s">
        <v>179</v>
      </c>
      <c r="C460" s="506">
        <v>297.05</v>
      </c>
      <c r="D460" s="507">
        <v>297.01666666666665</v>
      </c>
      <c r="E460" s="507">
        <v>292.73333333333329</v>
      </c>
      <c r="F460" s="507">
        <v>288.41666666666663</v>
      </c>
      <c r="G460" s="507">
        <v>284.13333333333327</v>
      </c>
      <c r="H460" s="507">
        <v>301.33333333333331</v>
      </c>
      <c r="I460" s="507">
        <v>305.61666666666662</v>
      </c>
      <c r="J460" s="507">
        <v>309.93333333333334</v>
      </c>
      <c r="K460" s="506">
        <v>301.3</v>
      </c>
      <c r="L460" s="506">
        <v>292.7</v>
      </c>
      <c r="M460" s="506">
        <v>452.57627000000002</v>
      </c>
    </row>
    <row r="461" spans="1:13">
      <c r="A461" s="254">
        <v>451</v>
      </c>
      <c r="B461" s="509" t="s">
        <v>181</v>
      </c>
      <c r="C461" s="506">
        <v>103.6</v>
      </c>
      <c r="D461" s="507">
        <v>103.91666666666667</v>
      </c>
      <c r="E461" s="507">
        <v>102.48333333333335</v>
      </c>
      <c r="F461" s="507">
        <v>101.36666666666667</v>
      </c>
      <c r="G461" s="507">
        <v>99.933333333333351</v>
      </c>
      <c r="H461" s="507">
        <v>105.03333333333335</v>
      </c>
      <c r="I461" s="507">
        <v>106.46666666666665</v>
      </c>
      <c r="J461" s="507">
        <v>107.58333333333334</v>
      </c>
      <c r="K461" s="506">
        <v>105.35</v>
      </c>
      <c r="L461" s="506">
        <v>102.8</v>
      </c>
      <c r="M461" s="506">
        <v>474.53372000000002</v>
      </c>
    </row>
    <row r="462" spans="1:13">
      <c r="A462" s="254">
        <v>452</v>
      </c>
      <c r="B462" s="509" t="s">
        <v>770</v>
      </c>
      <c r="C462" s="506">
        <v>51.05</v>
      </c>
      <c r="D462" s="507">
        <v>50.916666666666664</v>
      </c>
      <c r="E462" s="507">
        <v>50.133333333333326</v>
      </c>
      <c r="F462" s="507">
        <v>49.216666666666661</v>
      </c>
      <c r="G462" s="507">
        <v>48.433333333333323</v>
      </c>
      <c r="H462" s="507">
        <v>51.833333333333329</v>
      </c>
      <c r="I462" s="507">
        <v>52.616666666666674</v>
      </c>
      <c r="J462" s="507">
        <v>53.533333333333331</v>
      </c>
      <c r="K462" s="506">
        <v>51.7</v>
      </c>
      <c r="L462" s="506">
        <v>50</v>
      </c>
      <c r="M462" s="506">
        <v>193.13504</v>
      </c>
    </row>
    <row r="463" spans="1:13">
      <c r="A463" s="254">
        <v>453</v>
      </c>
      <c r="B463" s="509" t="s">
        <v>182</v>
      </c>
      <c r="C463" s="506">
        <v>800</v>
      </c>
      <c r="D463" s="507">
        <v>795.9666666666667</v>
      </c>
      <c r="E463" s="507">
        <v>781.93333333333339</v>
      </c>
      <c r="F463" s="507">
        <v>763.86666666666667</v>
      </c>
      <c r="G463" s="507">
        <v>749.83333333333337</v>
      </c>
      <c r="H463" s="507">
        <v>814.03333333333342</v>
      </c>
      <c r="I463" s="507">
        <v>828.06666666666672</v>
      </c>
      <c r="J463" s="507">
        <v>846.13333333333344</v>
      </c>
      <c r="K463" s="506">
        <v>810</v>
      </c>
      <c r="L463" s="506">
        <v>777.9</v>
      </c>
      <c r="M463" s="506">
        <v>284.80338</v>
      </c>
    </row>
    <row r="464" spans="1:13">
      <c r="A464" s="254">
        <v>454</v>
      </c>
      <c r="B464" s="509" t="s">
        <v>506</v>
      </c>
      <c r="C464" s="506">
        <v>3681.5</v>
      </c>
      <c r="D464" s="507">
        <v>3670.5833333333335</v>
      </c>
      <c r="E464" s="507">
        <v>3570.166666666667</v>
      </c>
      <c r="F464" s="507">
        <v>3458.8333333333335</v>
      </c>
      <c r="G464" s="507">
        <v>3358.416666666667</v>
      </c>
      <c r="H464" s="507">
        <v>3781.916666666667</v>
      </c>
      <c r="I464" s="507">
        <v>3882.3333333333339</v>
      </c>
      <c r="J464" s="507">
        <v>3993.666666666667</v>
      </c>
      <c r="K464" s="506">
        <v>3771</v>
      </c>
      <c r="L464" s="506">
        <v>3559.25</v>
      </c>
      <c r="M464" s="506">
        <v>0.35909000000000002</v>
      </c>
    </row>
    <row r="465" spans="1:13">
      <c r="A465" s="254">
        <v>455</v>
      </c>
      <c r="B465" s="509" t="s">
        <v>184</v>
      </c>
      <c r="C465" s="506">
        <v>1016.9</v>
      </c>
      <c r="D465" s="507">
        <v>1009.4</v>
      </c>
      <c r="E465" s="507">
        <v>999</v>
      </c>
      <c r="F465" s="507">
        <v>981.1</v>
      </c>
      <c r="G465" s="507">
        <v>970.7</v>
      </c>
      <c r="H465" s="507">
        <v>1027.3</v>
      </c>
      <c r="I465" s="507">
        <v>1037.6999999999998</v>
      </c>
      <c r="J465" s="507">
        <v>1055.5999999999999</v>
      </c>
      <c r="K465" s="506">
        <v>1019.8</v>
      </c>
      <c r="L465" s="506">
        <v>991.5</v>
      </c>
      <c r="M465" s="506">
        <v>43.030810000000002</v>
      </c>
    </row>
    <row r="466" spans="1:13">
      <c r="A466" s="254">
        <v>456</v>
      </c>
      <c r="B466" s="509" t="s">
        <v>276</v>
      </c>
      <c r="C466" s="506">
        <v>151.9</v>
      </c>
      <c r="D466" s="507">
        <v>152.81666666666666</v>
      </c>
      <c r="E466" s="507">
        <v>149.63333333333333</v>
      </c>
      <c r="F466" s="507">
        <v>147.36666666666667</v>
      </c>
      <c r="G466" s="507">
        <v>144.18333333333334</v>
      </c>
      <c r="H466" s="507">
        <v>155.08333333333331</v>
      </c>
      <c r="I466" s="507">
        <v>158.26666666666665</v>
      </c>
      <c r="J466" s="507">
        <v>160.5333333333333</v>
      </c>
      <c r="K466" s="506">
        <v>156</v>
      </c>
      <c r="L466" s="506">
        <v>150.55000000000001</v>
      </c>
      <c r="M466" s="506">
        <v>5.5620500000000002</v>
      </c>
    </row>
    <row r="467" spans="1:13">
      <c r="A467" s="254">
        <v>457</v>
      </c>
      <c r="B467" s="509" t="s">
        <v>164</v>
      </c>
      <c r="C467" s="506">
        <v>985.7</v>
      </c>
      <c r="D467" s="507">
        <v>978.83333333333337</v>
      </c>
      <c r="E467" s="507">
        <v>965.66666666666674</v>
      </c>
      <c r="F467" s="507">
        <v>945.63333333333333</v>
      </c>
      <c r="G467" s="507">
        <v>932.4666666666667</v>
      </c>
      <c r="H467" s="507">
        <v>998.86666666666679</v>
      </c>
      <c r="I467" s="507">
        <v>1012.0333333333335</v>
      </c>
      <c r="J467" s="507">
        <v>1032.0666666666668</v>
      </c>
      <c r="K467" s="506">
        <v>992</v>
      </c>
      <c r="L467" s="506">
        <v>958.8</v>
      </c>
      <c r="M467" s="506">
        <v>4.3106799999999996</v>
      </c>
    </row>
    <row r="468" spans="1:13">
      <c r="A468" s="254">
        <v>458</v>
      </c>
      <c r="B468" s="509" t="s">
        <v>507</v>
      </c>
      <c r="C468" s="506">
        <v>1337.2</v>
      </c>
      <c r="D468" s="507">
        <v>1329.1333333333332</v>
      </c>
      <c r="E468" s="507">
        <v>1313.2666666666664</v>
      </c>
      <c r="F468" s="507">
        <v>1289.3333333333333</v>
      </c>
      <c r="G468" s="507">
        <v>1273.4666666666665</v>
      </c>
      <c r="H468" s="507">
        <v>1353.0666666666664</v>
      </c>
      <c r="I468" s="507">
        <v>1368.9333333333332</v>
      </c>
      <c r="J468" s="507">
        <v>1392.8666666666663</v>
      </c>
      <c r="K468" s="506">
        <v>1345</v>
      </c>
      <c r="L468" s="506">
        <v>1305.2</v>
      </c>
      <c r="M468" s="506">
        <v>0.44125999999999999</v>
      </c>
    </row>
    <row r="469" spans="1:13">
      <c r="A469" s="254">
        <v>459</v>
      </c>
      <c r="B469" s="509" t="s">
        <v>508</v>
      </c>
      <c r="C469" s="506">
        <v>874.2</v>
      </c>
      <c r="D469" s="507">
        <v>877.06666666666661</v>
      </c>
      <c r="E469" s="507">
        <v>865.13333333333321</v>
      </c>
      <c r="F469" s="507">
        <v>856.06666666666661</v>
      </c>
      <c r="G469" s="507">
        <v>844.13333333333321</v>
      </c>
      <c r="H469" s="507">
        <v>886.13333333333321</v>
      </c>
      <c r="I469" s="507">
        <v>898.06666666666661</v>
      </c>
      <c r="J469" s="507">
        <v>907.13333333333321</v>
      </c>
      <c r="K469" s="506">
        <v>889</v>
      </c>
      <c r="L469" s="506">
        <v>868</v>
      </c>
      <c r="M469" s="506">
        <v>1.7066699999999999</v>
      </c>
    </row>
    <row r="470" spans="1:13">
      <c r="A470" s="254">
        <v>460</v>
      </c>
      <c r="B470" s="509" t="s">
        <v>509</v>
      </c>
      <c r="C470" s="506">
        <v>1273.9000000000001</v>
      </c>
      <c r="D470" s="507">
        <v>1270.9833333333333</v>
      </c>
      <c r="E470" s="507">
        <v>1252.9666666666667</v>
      </c>
      <c r="F470" s="507">
        <v>1232.0333333333333</v>
      </c>
      <c r="G470" s="507">
        <v>1214.0166666666667</v>
      </c>
      <c r="H470" s="507">
        <v>1291.9166666666667</v>
      </c>
      <c r="I470" s="507">
        <v>1309.9333333333336</v>
      </c>
      <c r="J470" s="507">
        <v>1330.8666666666668</v>
      </c>
      <c r="K470" s="506">
        <v>1289</v>
      </c>
      <c r="L470" s="506">
        <v>1250.05</v>
      </c>
      <c r="M470" s="506">
        <v>0.19706000000000001</v>
      </c>
    </row>
    <row r="471" spans="1:13">
      <c r="A471" s="254">
        <v>461</v>
      </c>
      <c r="B471" s="509" t="s">
        <v>185</v>
      </c>
      <c r="C471" s="506">
        <v>1552.2</v>
      </c>
      <c r="D471" s="507">
        <v>1541.7333333333333</v>
      </c>
      <c r="E471" s="507">
        <v>1520.4666666666667</v>
      </c>
      <c r="F471" s="507">
        <v>1488.7333333333333</v>
      </c>
      <c r="G471" s="507">
        <v>1467.4666666666667</v>
      </c>
      <c r="H471" s="507">
        <v>1573.4666666666667</v>
      </c>
      <c r="I471" s="507">
        <v>1594.7333333333336</v>
      </c>
      <c r="J471" s="507">
        <v>1626.4666666666667</v>
      </c>
      <c r="K471" s="506">
        <v>1563</v>
      </c>
      <c r="L471" s="506">
        <v>1510</v>
      </c>
      <c r="M471" s="506">
        <v>34.660490000000003</v>
      </c>
    </row>
    <row r="472" spans="1:13">
      <c r="A472" s="254">
        <v>462</v>
      </c>
      <c r="B472" s="509" t="s">
        <v>186</v>
      </c>
      <c r="C472" s="506">
        <v>2529.3000000000002</v>
      </c>
      <c r="D472" s="507">
        <v>2512.2666666666669</v>
      </c>
      <c r="E472" s="507">
        <v>2469.5333333333338</v>
      </c>
      <c r="F472" s="507">
        <v>2409.7666666666669</v>
      </c>
      <c r="G472" s="507">
        <v>2367.0333333333338</v>
      </c>
      <c r="H472" s="507">
        <v>2572.0333333333338</v>
      </c>
      <c r="I472" s="507">
        <v>2614.7666666666664</v>
      </c>
      <c r="J472" s="507">
        <v>2674.5333333333338</v>
      </c>
      <c r="K472" s="506">
        <v>2555</v>
      </c>
      <c r="L472" s="506">
        <v>2452.5</v>
      </c>
      <c r="M472" s="506">
        <v>3.5292400000000002</v>
      </c>
    </row>
    <row r="473" spans="1:13">
      <c r="A473" s="254">
        <v>463</v>
      </c>
      <c r="B473" s="509" t="s">
        <v>187</v>
      </c>
      <c r="C473" s="506">
        <v>421.65</v>
      </c>
      <c r="D473" s="507">
        <v>420.31666666666666</v>
      </c>
      <c r="E473" s="507">
        <v>415.13333333333333</v>
      </c>
      <c r="F473" s="507">
        <v>408.61666666666667</v>
      </c>
      <c r="G473" s="507">
        <v>403.43333333333334</v>
      </c>
      <c r="H473" s="507">
        <v>426.83333333333331</v>
      </c>
      <c r="I473" s="507">
        <v>432.01666666666659</v>
      </c>
      <c r="J473" s="507">
        <v>438.5333333333333</v>
      </c>
      <c r="K473" s="506">
        <v>425.5</v>
      </c>
      <c r="L473" s="506">
        <v>413.8</v>
      </c>
      <c r="M473" s="506">
        <v>9.49709</v>
      </c>
    </row>
    <row r="474" spans="1:13">
      <c r="A474" s="254">
        <v>464</v>
      </c>
      <c r="B474" s="509" t="s">
        <v>510</v>
      </c>
      <c r="C474" s="506">
        <v>760.65</v>
      </c>
      <c r="D474" s="507">
        <v>762.61666666666667</v>
      </c>
      <c r="E474" s="507">
        <v>748.08333333333337</v>
      </c>
      <c r="F474" s="507">
        <v>735.51666666666665</v>
      </c>
      <c r="G474" s="507">
        <v>720.98333333333335</v>
      </c>
      <c r="H474" s="507">
        <v>775.18333333333339</v>
      </c>
      <c r="I474" s="507">
        <v>789.7166666666667</v>
      </c>
      <c r="J474" s="507">
        <v>802.28333333333342</v>
      </c>
      <c r="K474" s="506">
        <v>777.15</v>
      </c>
      <c r="L474" s="506">
        <v>750.05</v>
      </c>
      <c r="M474" s="506">
        <v>6.2841399999999998</v>
      </c>
    </row>
    <row r="475" spans="1:13">
      <c r="A475" s="254">
        <v>465</v>
      </c>
      <c r="B475" s="509" t="s">
        <v>511</v>
      </c>
      <c r="C475" s="506">
        <v>14.2</v>
      </c>
      <c r="D475" s="507">
        <v>14.133333333333333</v>
      </c>
      <c r="E475" s="507">
        <v>13.916666666666666</v>
      </c>
      <c r="F475" s="507">
        <v>13.633333333333333</v>
      </c>
      <c r="G475" s="507">
        <v>13.416666666666666</v>
      </c>
      <c r="H475" s="507">
        <v>14.416666666666666</v>
      </c>
      <c r="I475" s="507">
        <v>14.633333333333335</v>
      </c>
      <c r="J475" s="507">
        <v>14.916666666666666</v>
      </c>
      <c r="K475" s="506">
        <v>14.35</v>
      </c>
      <c r="L475" s="506">
        <v>13.85</v>
      </c>
      <c r="M475" s="506">
        <v>89.690010000000001</v>
      </c>
    </row>
    <row r="476" spans="1:13">
      <c r="A476" s="254">
        <v>466</v>
      </c>
      <c r="B476" s="509" t="s">
        <v>512</v>
      </c>
      <c r="C476" s="506">
        <v>1165.05</v>
      </c>
      <c r="D476" s="507">
        <v>1160.3166666666666</v>
      </c>
      <c r="E476" s="507">
        <v>1130.7333333333331</v>
      </c>
      <c r="F476" s="507">
        <v>1096.4166666666665</v>
      </c>
      <c r="G476" s="507">
        <v>1066.833333333333</v>
      </c>
      <c r="H476" s="507">
        <v>1194.6333333333332</v>
      </c>
      <c r="I476" s="507">
        <v>1224.2166666666667</v>
      </c>
      <c r="J476" s="507">
        <v>1258.5333333333333</v>
      </c>
      <c r="K476" s="506">
        <v>1189.9000000000001</v>
      </c>
      <c r="L476" s="506">
        <v>1126</v>
      </c>
      <c r="M476" s="506">
        <v>0.48773</v>
      </c>
    </row>
    <row r="477" spans="1:13">
      <c r="A477" s="254">
        <v>467</v>
      </c>
      <c r="B477" s="509" t="s">
        <v>513</v>
      </c>
      <c r="C477" s="506">
        <v>10.95</v>
      </c>
      <c r="D477" s="507">
        <v>10.983333333333334</v>
      </c>
      <c r="E477" s="507">
        <v>10.766666666666669</v>
      </c>
      <c r="F477" s="507">
        <v>10.583333333333336</v>
      </c>
      <c r="G477" s="507">
        <v>10.366666666666671</v>
      </c>
      <c r="H477" s="507">
        <v>11.166666666666668</v>
      </c>
      <c r="I477" s="507">
        <v>11.383333333333333</v>
      </c>
      <c r="J477" s="507">
        <v>11.566666666666666</v>
      </c>
      <c r="K477" s="506">
        <v>11.2</v>
      </c>
      <c r="L477" s="506">
        <v>10.8</v>
      </c>
      <c r="M477" s="506">
        <v>108.69396</v>
      </c>
    </row>
    <row r="478" spans="1:13">
      <c r="A478" s="254">
        <v>468</v>
      </c>
      <c r="B478" s="509" t="s">
        <v>514</v>
      </c>
      <c r="C478" s="506">
        <v>373.7</v>
      </c>
      <c r="D478" s="507">
        <v>375.81666666666666</v>
      </c>
      <c r="E478" s="507">
        <v>365.88333333333333</v>
      </c>
      <c r="F478" s="507">
        <v>358.06666666666666</v>
      </c>
      <c r="G478" s="507">
        <v>348.13333333333333</v>
      </c>
      <c r="H478" s="507">
        <v>383.63333333333333</v>
      </c>
      <c r="I478" s="507">
        <v>393.56666666666661</v>
      </c>
      <c r="J478" s="507">
        <v>401.38333333333333</v>
      </c>
      <c r="K478" s="506">
        <v>385.75</v>
      </c>
      <c r="L478" s="506">
        <v>368</v>
      </c>
      <c r="M478" s="506">
        <v>1.73767</v>
      </c>
    </row>
    <row r="479" spans="1:13">
      <c r="A479" s="254">
        <v>469</v>
      </c>
      <c r="B479" s="509" t="s">
        <v>193</v>
      </c>
      <c r="C479" s="506">
        <v>627.95000000000005</v>
      </c>
      <c r="D479" s="507">
        <v>617.86666666666667</v>
      </c>
      <c r="E479" s="507">
        <v>601.08333333333337</v>
      </c>
      <c r="F479" s="507">
        <v>574.2166666666667</v>
      </c>
      <c r="G479" s="507">
        <v>557.43333333333339</v>
      </c>
      <c r="H479" s="507">
        <v>644.73333333333335</v>
      </c>
      <c r="I479" s="507">
        <v>661.51666666666665</v>
      </c>
      <c r="J479" s="507">
        <v>688.38333333333333</v>
      </c>
      <c r="K479" s="506">
        <v>634.65</v>
      </c>
      <c r="L479" s="506">
        <v>591</v>
      </c>
      <c r="M479" s="506">
        <v>146.63830999999999</v>
      </c>
    </row>
    <row r="480" spans="1:13">
      <c r="A480" s="254">
        <v>470</v>
      </c>
      <c r="B480" s="509" t="s">
        <v>190</v>
      </c>
      <c r="C480" s="506">
        <v>209.9</v>
      </c>
      <c r="D480" s="507">
        <v>211.53333333333333</v>
      </c>
      <c r="E480" s="507">
        <v>206.71666666666667</v>
      </c>
      <c r="F480" s="507">
        <v>203.53333333333333</v>
      </c>
      <c r="G480" s="507">
        <v>198.71666666666667</v>
      </c>
      <c r="H480" s="507">
        <v>214.71666666666667</v>
      </c>
      <c r="I480" s="507">
        <v>219.53333333333333</v>
      </c>
      <c r="J480" s="507">
        <v>222.71666666666667</v>
      </c>
      <c r="K480" s="506">
        <v>216.35</v>
      </c>
      <c r="L480" s="506">
        <v>208.35</v>
      </c>
      <c r="M480" s="506">
        <v>6.18973</v>
      </c>
    </row>
    <row r="481" spans="1:13">
      <c r="A481" s="254">
        <v>471</v>
      </c>
      <c r="B481" s="509" t="s">
        <v>784</v>
      </c>
      <c r="C481" s="506">
        <v>30.2</v>
      </c>
      <c r="D481" s="507">
        <v>30.349999999999998</v>
      </c>
      <c r="E481" s="507">
        <v>29.899999999999995</v>
      </c>
      <c r="F481" s="507">
        <v>29.599999999999998</v>
      </c>
      <c r="G481" s="507">
        <v>29.149999999999995</v>
      </c>
      <c r="H481" s="507">
        <v>30.649999999999995</v>
      </c>
      <c r="I481" s="507">
        <v>31.099999999999998</v>
      </c>
      <c r="J481" s="507">
        <v>31.399999999999995</v>
      </c>
      <c r="K481" s="506">
        <v>30.8</v>
      </c>
      <c r="L481" s="506">
        <v>30.05</v>
      </c>
      <c r="M481" s="506">
        <v>19.735800000000001</v>
      </c>
    </row>
    <row r="482" spans="1:13">
      <c r="A482" s="254">
        <v>472</v>
      </c>
      <c r="B482" s="509" t="s">
        <v>191</v>
      </c>
      <c r="C482" s="506">
        <v>6785.6</v>
      </c>
      <c r="D482" s="507">
        <v>6802.2</v>
      </c>
      <c r="E482" s="507">
        <v>6729.4</v>
      </c>
      <c r="F482" s="507">
        <v>6673.2</v>
      </c>
      <c r="G482" s="507">
        <v>6600.4</v>
      </c>
      <c r="H482" s="507">
        <v>6858.4</v>
      </c>
      <c r="I482" s="507">
        <v>6931.2000000000007</v>
      </c>
      <c r="J482" s="507">
        <v>6987.4</v>
      </c>
      <c r="K482" s="506">
        <v>6875</v>
      </c>
      <c r="L482" s="506">
        <v>6746</v>
      </c>
      <c r="M482" s="506">
        <v>4.2244200000000003</v>
      </c>
    </row>
    <row r="483" spans="1:13">
      <c r="A483" s="254">
        <v>473</v>
      </c>
      <c r="B483" s="509" t="s">
        <v>192</v>
      </c>
      <c r="C483" s="506">
        <v>34.1</v>
      </c>
      <c r="D483" s="507">
        <v>34.066666666666663</v>
      </c>
      <c r="E483" s="507">
        <v>33.633333333333326</v>
      </c>
      <c r="F483" s="507">
        <v>33.166666666666664</v>
      </c>
      <c r="G483" s="507">
        <v>32.733333333333327</v>
      </c>
      <c r="H483" s="507">
        <v>34.533333333333324</v>
      </c>
      <c r="I483" s="507">
        <v>34.966666666666661</v>
      </c>
      <c r="J483" s="507">
        <v>35.433333333333323</v>
      </c>
      <c r="K483" s="506">
        <v>34.5</v>
      </c>
      <c r="L483" s="506">
        <v>33.6</v>
      </c>
      <c r="M483" s="506">
        <v>60.637120000000003</v>
      </c>
    </row>
    <row r="484" spans="1:13">
      <c r="A484" s="254">
        <v>474</v>
      </c>
      <c r="B484" s="509" t="s">
        <v>189</v>
      </c>
      <c r="C484" s="506">
        <v>1227.4000000000001</v>
      </c>
      <c r="D484" s="507">
        <v>1235.4166666666667</v>
      </c>
      <c r="E484" s="507">
        <v>1213.7833333333335</v>
      </c>
      <c r="F484" s="507">
        <v>1200.1666666666667</v>
      </c>
      <c r="G484" s="507">
        <v>1178.5333333333335</v>
      </c>
      <c r="H484" s="507">
        <v>1249.0333333333335</v>
      </c>
      <c r="I484" s="507">
        <v>1270.6666666666667</v>
      </c>
      <c r="J484" s="507">
        <v>1284.2833333333335</v>
      </c>
      <c r="K484" s="506">
        <v>1257.05</v>
      </c>
      <c r="L484" s="506">
        <v>1221.8</v>
      </c>
      <c r="M484" s="506">
        <v>1.69608</v>
      </c>
    </row>
    <row r="485" spans="1:13">
      <c r="A485" s="254">
        <v>475</v>
      </c>
      <c r="B485" s="509" t="s">
        <v>141</v>
      </c>
      <c r="C485" s="506">
        <v>552.95000000000005</v>
      </c>
      <c r="D485" s="507">
        <v>554.88333333333333</v>
      </c>
      <c r="E485" s="507">
        <v>548.81666666666661</v>
      </c>
      <c r="F485" s="507">
        <v>544.68333333333328</v>
      </c>
      <c r="G485" s="507">
        <v>538.61666666666656</v>
      </c>
      <c r="H485" s="507">
        <v>559.01666666666665</v>
      </c>
      <c r="I485" s="507">
        <v>565.08333333333348</v>
      </c>
      <c r="J485" s="507">
        <v>569.2166666666667</v>
      </c>
      <c r="K485" s="506">
        <v>560.95000000000005</v>
      </c>
      <c r="L485" s="506">
        <v>550.75</v>
      </c>
      <c r="M485" s="506">
        <v>11.96786</v>
      </c>
    </row>
    <row r="486" spans="1:13">
      <c r="A486" s="254">
        <v>476</v>
      </c>
      <c r="B486" s="509" t="s">
        <v>277</v>
      </c>
      <c r="C486" s="506">
        <v>246.3</v>
      </c>
      <c r="D486" s="507">
        <v>243.35</v>
      </c>
      <c r="E486" s="507">
        <v>236.89999999999998</v>
      </c>
      <c r="F486" s="507">
        <v>227.49999999999997</v>
      </c>
      <c r="G486" s="507">
        <v>221.04999999999995</v>
      </c>
      <c r="H486" s="507">
        <v>252.75</v>
      </c>
      <c r="I486" s="507">
        <v>259.2</v>
      </c>
      <c r="J486" s="507">
        <v>268.60000000000002</v>
      </c>
      <c r="K486" s="506">
        <v>249.8</v>
      </c>
      <c r="L486" s="506">
        <v>233.95</v>
      </c>
      <c r="M486" s="506">
        <v>19.666440000000001</v>
      </c>
    </row>
    <row r="487" spans="1:13">
      <c r="A487" s="254">
        <v>477</v>
      </c>
      <c r="B487" s="509" t="s">
        <v>515</v>
      </c>
      <c r="C487" s="506">
        <v>2779.5</v>
      </c>
      <c r="D487" s="507">
        <v>2779.2333333333336</v>
      </c>
      <c r="E487" s="507">
        <v>2748.4666666666672</v>
      </c>
      <c r="F487" s="507">
        <v>2717.4333333333334</v>
      </c>
      <c r="G487" s="507">
        <v>2686.666666666667</v>
      </c>
      <c r="H487" s="507">
        <v>2810.2666666666673</v>
      </c>
      <c r="I487" s="507">
        <v>2841.0333333333338</v>
      </c>
      <c r="J487" s="507">
        <v>2872.0666666666675</v>
      </c>
      <c r="K487" s="506">
        <v>2810</v>
      </c>
      <c r="L487" s="506">
        <v>2748.2</v>
      </c>
      <c r="M487" s="506">
        <v>0.30214000000000002</v>
      </c>
    </row>
    <row r="488" spans="1:13">
      <c r="A488" s="254">
        <v>478</v>
      </c>
      <c r="B488" s="509" t="s">
        <v>516</v>
      </c>
      <c r="C488" s="506">
        <v>347.25</v>
      </c>
      <c r="D488" s="507">
        <v>347.63333333333338</v>
      </c>
      <c r="E488" s="507">
        <v>338.31666666666678</v>
      </c>
      <c r="F488" s="507">
        <v>329.38333333333338</v>
      </c>
      <c r="G488" s="507">
        <v>320.06666666666678</v>
      </c>
      <c r="H488" s="507">
        <v>356.56666666666678</v>
      </c>
      <c r="I488" s="507">
        <v>365.88333333333338</v>
      </c>
      <c r="J488" s="507">
        <v>374.81666666666678</v>
      </c>
      <c r="K488" s="506">
        <v>356.95</v>
      </c>
      <c r="L488" s="506">
        <v>338.7</v>
      </c>
      <c r="M488" s="506">
        <v>3.6738900000000001</v>
      </c>
    </row>
    <row r="489" spans="1:13">
      <c r="A489" s="254">
        <v>479</v>
      </c>
      <c r="B489" s="509" t="s">
        <v>517</v>
      </c>
      <c r="C489" s="506">
        <v>231.05</v>
      </c>
      <c r="D489" s="507">
        <v>233.45000000000002</v>
      </c>
      <c r="E489" s="507">
        <v>226.00000000000003</v>
      </c>
      <c r="F489" s="507">
        <v>220.95000000000002</v>
      </c>
      <c r="G489" s="507">
        <v>213.50000000000003</v>
      </c>
      <c r="H489" s="507">
        <v>238.50000000000003</v>
      </c>
      <c r="I489" s="507">
        <v>245.95000000000002</v>
      </c>
      <c r="J489" s="507">
        <v>251.00000000000003</v>
      </c>
      <c r="K489" s="506">
        <v>240.9</v>
      </c>
      <c r="L489" s="506">
        <v>228.4</v>
      </c>
      <c r="M489" s="506">
        <v>1.2047399999999999</v>
      </c>
    </row>
    <row r="490" spans="1:13">
      <c r="A490" s="254">
        <v>480</v>
      </c>
      <c r="B490" s="509" t="s">
        <v>518</v>
      </c>
      <c r="C490" s="506">
        <v>3376.5</v>
      </c>
      <c r="D490" s="507">
        <v>3364.8333333333335</v>
      </c>
      <c r="E490" s="507">
        <v>3326.666666666667</v>
      </c>
      <c r="F490" s="507">
        <v>3276.8333333333335</v>
      </c>
      <c r="G490" s="507">
        <v>3238.666666666667</v>
      </c>
      <c r="H490" s="507">
        <v>3414.666666666667</v>
      </c>
      <c r="I490" s="507">
        <v>3452.8333333333339</v>
      </c>
      <c r="J490" s="507">
        <v>3502.666666666667</v>
      </c>
      <c r="K490" s="506">
        <v>3403</v>
      </c>
      <c r="L490" s="506">
        <v>3315</v>
      </c>
      <c r="M490" s="506">
        <v>6.4640000000000003E-2</v>
      </c>
    </row>
    <row r="491" spans="1:13">
      <c r="A491" s="254">
        <v>481</v>
      </c>
      <c r="B491" s="509" t="s">
        <v>519</v>
      </c>
      <c r="C491" s="506">
        <v>3667.55</v>
      </c>
      <c r="D491" s="507">
        <v>3690.7000000000003</v>
      </c>
      <c r="E491" s="507">
        <v>3579.3500000000004</v>
      </c>
      <c r="F491" s="507">
        <v>3491.15</v>
      </c>
      <c r="G491" s="507">
        <v>3379.8</v>
      </c>
      <c r="H491" s="507">
        <v>3778.9000000000005</v>
      </c>
      <c r="I491" s="507">
        <v>3890.25</v>
      </c>
      <c r="J491" s="507">
        <v>3978.4500000000007</v>
      </c>
      <c r="K491" s="506">
        <v>3802.05</v>
      </c>
      <c r="L491" s="506">
        <v>3602.5</v>
      </c>
      <c r="M491" s="506">
        <v>0.67205999999999999</v>
      </c>
    </row>
    <row r="492" spans="1:13">
      <c r="A492" s="254">
        <v>482</v>
      </c>
      <c r="B492" s="509" t="s">
        <v>520</v>
      </c>
      <c r="C492" s="506">
        <v>53.4</v>
      </c>
      <c r="D492" s="507">
        <v>53</v>
      </c>
      <c r="E492" s="507">
        <v>52.6</v>
      </c>
      <c r="F492" s="507">
        <v>51.800000000000004</v>
      </c>
      <c r="G492" s="507">
        <v>51.400000000000006</v>
      </c>
      <c r="H492" s="507">
        <v>53.8</v>
      </c>
      <c r="I492" s="507">
        <v>54.2</v>
      </c>
      <c r="J492" s="507">
        <v>54.999999999999993</v>
      </c>
      <c r="K492" s="506">
        <v>53.4</v>
      </c>
      <c r="L492" s="506">
        <v>52.2</v>
      </c>
      <c r="M492" s="506">
        <v>13.74381</v>
      </c>
    </row>
    <row r="493" spans="1:13">
      <c r="A493" s="254">
        <v>483</v>
      </c>
      <c r="B493" s="509" t="s">
        <v>521</v>
      </c>
      <c r="C493" s="506">
        <v>1252.5999999999999</v>
      </c>
      <c r="D493" s="507">
        <v>1242.0833333333333</v>
      </c>
      <c r="E493" s="507">
        <v>1210.5666666666666</v>
      </c>
      <c r="F493" s="507">
        <v>1168.5333333333333</v>
      </c>
      <c r="G493" s="507">
        <v>1137.0166666666667</v>
      </c>
      <c r="H493" s="507">
        <v>1284.1166666666666</v>
      </c>
      <c r="I493" s="507">
        <v>1315.6333333333334</v>
      </c>
      <c r="J493" s="507">
        <v>1357.6666666666665</v>
      </c>
      <c r="K493" s="506">
        <v>1273.5999999999999</v>
      </c>
      <c r="L493" s="506">
        <v>1200.05</v>
      </c>
      <c r="M493" s="506">
        <v>0.14274000000000001</v>
      </c>
    </row>
    <row r="494" spans="1:13">
      <c r="A494" s="254">
        <v>484</v>
      </c>
      <c r="B494" s="509" t="s">
        <v>278</v>
      </c>
      <c r="C494" s="506">
        <v>375.65</v>
      </c>
      <c r="D494" s="507">
        <v>379.26666666666665</v>
      </c>
      <c r="E494" s="507">
        <v>369.38333333333333</v>
      </c>
      <c r="F494" s="507">
        <v>363.11666666666667</v>
      </c>
      <c r="G494" s="507">
        <v>353.23333333333335</v>
      </c>
      <c r="H494" s="507">
        <v>385.5333333333333</v>
      </c>
      <c r="I494" s="507">
        <v>395.41666666666663</v>
      </c>
      <c r="J494" s="507">
        <v>401.68333333333328</v>
      </c>
      <c r="K494" s="506">
        <v>389.15</v>
      </c>
      <c r="L494" s="506">
        <v>373</v>
      </c>
      <c r="M494" s="506">
        <v>1.5044900000000001</v>
      </c>
    </row>
    <row r="495" spans="1:13">
      <c r="A495" s="254">
        <v>485</v>
      </c>
      <c r="B495" s="509" t="s">
        <v>522</v>
      </c>
      <c r="C495" s="506">
        <v>1015.7</v>
      </c>
      <c r="D495" s="507">
        <v>1009.7833333333333</v>
      </c>
      <c r="E495" s="507">
        <v>999.56666666666661</v>
      </c>
      <c r="F495" s="507">
        <v>983.43333333333328</v>
      </c>
      <c r="G495" s="507">
        <v>973.21666666666658</v>
      </c>
      <c r="H495" s="507">
        <v>1025.9166666666665</v>
      </c>
      <c r="I495" s="507">
        <v>1036.1333333333332</v>
      </c>
      <c r="J495" s="507">
        <v>1052.2666666666667</v>
      </c>
      <c r="K495" s="506">
        <v>1020</v>
      </c>
      <c r="L495" s="506">
        <v>993.65</v>
      </c>
      <c r="M495" s="506">
        <v>2.9177200000000001</v>
      </c>
    </row>
    <row r="496" spans="1:13">
      <c r="A496" s="254">
        <v>486</v>
      </c>
      <c r="B496" s="509" t="s">
        <v>523</v>
      </c>
      <c r="C496" s="506">
        <v>1562.9</v>
      </c>
      <c r="D496" s="507">
        <v>1555.6333333333332</v>
      </c>
      <c r="E496" s="507">
        <v>1537.2666666666664</v>
      </c>
      <c r="F496" s="507">
        <v>1511.6333333333332</v>
      </c>
      <c r="G496" s="507">
        <v>1493.2666666666664</v>
      </c>
      <c r="H496" s="507">
        <v>1581.2666666666664</v>
      </c>
      <c r="I496" s="507">
        <v>1599.6333333333332</v>
      </c>
      <c r="J496" s="507">
        <v>1625.2666666666664</v>
      </c>
      <c r="K496" s="506">
        <v>1574</v>
      </c>
      <c r="L496" s="506">
        <v>1530</v>
      </c>
      <c r="M496" s="506">
        <v>0.32007999999999998</v>
      </c>
    </row>
    <row r="497" spans="1:13">
      <c r="A497" s="254">
        <v>487</v>
      </c>
      <c r="B497" s="509" t="s">
        <v>524</v>
      </c>
      <c r="C497" s="506">
        <v>1409.9</v>
      </c>
      <c r="D497" s="507">
        <v>1419.9166666666667</v>
      </c>
      <c r="E497" s="507">
        <v>1394.8333333333335</v>
      </c>
      <c r="F497" s="507">
        <v>1379.7666666666667</v>
      </c>
      <c r="G497" s="507">
        <v>1354.6833333333334</v>
      </c>
      <c r="H497" s="507">
        <v>1434.9833333333336</v>
      </c>
      <c r="I497" s="507">
        <v>1460.0666666666671</v>
      </c>
      <c r="J497" s="507">
        <v>1475.1333333333337</v>
      </c>
      <c r="K497" s="506">
        <v>1445</v>
      </c>
      <c r="L497" s="506">
        <v>1404.85</v>
      </c>
      <c r="M497" s="506">
        <v>0.47127000000000002</v>
      </c>
    </row>
    <row r="498" spans="1:13">
      <c r="A498" s="254">
        <v>488</v>
      </c>
      <c r="B498" s="509" t="s">
        <v>118</v>
      </c>
      <c r="C498" s="506">
        <v>9.1999999999999993</v>
      </c>
      <c r="D498" s="507">
        <v>9.2333333333333325</v>
      </c>
      <c r="E498" s="507">
        <v>8.966666666666665</v>
      </c>
      <c r="F498" s="507">
        <v>8.7333333333333325</v>
      </c>
      <c r="G498" s="507">
        <v>8.466666666666665</v>
      </c>
      <c r="H498" s="507">
        <v>9.466666666666665</v>
      </c>
      <c r="I498" s="507">
        <v>9.7333333333333343</v>
      </c>
      <c r="J498" s="507">
        <v>9.966666666666665</v>
      </c>
      <c r="K498" s="506">
        <v>9.5</v>
      </c>
      <c r="L498" s="506">
        <v>9</v>
      </c>
      <c r="M498" s="506">
        <v>1701.9354599999999</v>
      </c>
    </row>
    <row r="499" spans="1:13">
      <c r="A499" s="254">
        <v>489</v>
      </c>
      <c r="B499" s="509" t="s">
        <v>195</v>
      </c>
      <c r="C499" s="506">
        <v>993.25</v>
      </c>
      <c r="D499" s="507">
        <v>993.44999999999993</v>
      </c>
      <c r="E499" s="507">
        <v>981.89999999999986</v>
      </c>
      <c r="F499" s="507">
        <v>970.55</v>
      </c>
      <c r="G499" s="507">
        <v>958.99999999999989</v>
      </c>
      <c r="H499" s="507">
        <v>1004.7999999999998</v>
      </c>
      <c r="I499" s="507">
        <v>1016.3499999999998</v>
      </c>
      <c r="J499" s="507">
        <v>1027.6999999999998</v>
      </c>
      <c r="K499" s="506">
        <v>1005</v>
      </c>
      <c r="L499" s="506">
        <v>982.1</v>
      </c>
      <c r="M499" s="506">
        <v>15.829599999999999</v>
      </c>
    </row>
    <row r="500" spans="1:13">
      <c r="A500" s="254">
        <v>490</v>
      </c>
      <c r="B500" s="509" t="s">
        <v>525</v>
      </c>
      <c r="C500" s="506">
        <v>6640.7</v>
      </c>
      <c r="D500" s="507">
        <v>6463.9333333333343</v>
      </c>
      <c r="E500" s="507">
        <v>6037.8666666666686</v>
      </c>
      <c r="F500" s="507">
        <v>5435.0333333333347</v>
      </c>
      <c r="G500" s="507">
        <v>5008.966666666669</v>
      </c>
      <c r="H500" s="507">
        <v>7066.7666666666682</v>
      </c>
      <c r="I500" s="507">
        <v>7492.8333333333339</v>
      </c>
      <c r="J500" s="507">
        <v>8095.6666666666679</v>
      </c>
      <c r="K500" s="506">
        <v>6890</v>
      </c>
      <c r="L500" s="506">
        <v>5861.1</v>
      </c>
      <c r="M500" s="506">
        <v>5.3471500000000001</v>
      </c>
    </row>
    <row r="501" spans="1:13">
      <c r="A501" s="254">
        <v>491</v>
      </c>
      <c r="B501" s="509" t="s">
        <v>526</v>
      </c>
      <c r="C501" s="506">
        <v>134.19999999999999</v>
      </c>
      <c r="D501" s="507">
        <v>133.96666666666667</v>
      </c>
      <c r="E501" s="507">
        <v>131.63333333333333</v>
      </c>
      <c r="F501" s="507">
        <v>129.06666666666666</v>
      </c>
      <c r="G501" s="507">
        <v>126.73333333333332</v>
      </c>
      <c r="H501" s="507">
        <v>136.53333333333333</v>
      </c>
      <c r="I501" s="507">
        <v>138.86666666666665</v>
      </c>
      <c r="J501" s="507">
        <v>141.43333333333334</v>
      </c>
      <c r="K501" s="506">
        <v>136.30000000000001</v>
      </c>
      <c r="L501" s="506">
        <v>131.4</v>
      </c>
      <c r="M501" s="506">
        <v>5.6495899999999999</v>
      </c>
    </row>
    <row r="502" spans="1:13">
      <c r="A502" s="254">
        <v>492</v>
      </c>
      <c r="B502" s="509" t="s">
        <v>527</v>
      </c>
      <c r="C502" s="506">
        <v>83.6</v>
      </c>
      <c r="D502" s="507">
        <v>83.733333333333334</v>
      </c>
      <c r="E502" s="507">
        <v>82.016666666666666</v>
      </c>
      <c r="F502" s="507">
        <v>80.433333333333337</v>
      </c>
      <c r="G502" s="507">
        <v>78.716666666666669</v>
      </c>
      <c r="H502" s="507">
        <v>85.316666666666663</v>
      </c>
      <c r="I502" s="507">
        <v>87.033333333333331</v>
      </c>
      <c r="J502" s="507">
        <v>88.61666666666666</v>
      </c>
      <c r="K502" s="506">
        <v>85.45</v>
      </c>
      <c r="L502" s="506">
        <v>82.15</v>
      </c>
      <c r="M502" s="506">
        <v>15.673069999999999</v>
      </c>
    </row>
    <row r="503" spans="1:13">
      <c r="A503" s="254">
        <v>493</v>
      </c>
      <c r="B503" s="509" t="s">
        <v>771</v>
      </c>
      <c r="C503" s="506">
        <v>460</v>
      </c>
      <c r="D503" s="507">
        <v>455.7166666666667</v>
      </c>
      <c r="E503" s="507">
        <v>451.43333333333339</v>
      </c>
      <c r="F503" s="507">
        <v>442.86666666666667</v>
      </c>
      <c r="G503" s="507">
        <v>438.58333333333337</v>
      </c>
      <c r="H503" s="507">
        <v>464.28333333333342</v>
      </c>
      <c r="I503" s="507">
        <v>468.56666666666672</v>
      </c>
      <c r="J503" s="507">
        <v>477.13333333333344</v>
      </c>
      <c r="K503" s="506">
        <v>460</v>
      </c>
      <c r="L503" s="506">
        <v>447.15</v>
      </c>
      <c r="M503" s="506">
        <v>3.29976</v>
      </c>
    </row>
    <row r="504" spans="1:13">
      <c r="A504" s="254">
        <v>494</v>
      </c>
      <c r="B504" s="509" t="s">
        <v>528</v>
      </c>
      <c r="C504" s="506">
        <v>2208.3000000000002</v>
      </c>
      <c r="D504" s="507">
        <v>2212.4666666666667</v>
      </c>
      <c r="E504" s="507">
        <v>2176.9333333333334</v>
      </c>
      <c r="F504" s="507">
        <v>2145.5666666666666</v>
      </c>
      <c r="G504" s="507">
        <v>2110.0333333333333</v>
      </c>
      <c r="H504" s="507">
        <v>2243.8333333333335</v>
      </c>
      <c r="I504" s="507">
        <v>2279.3666666666672</v>
      </c>
      <c r="J504" s="507">
        <v>2310.7333333333336</v>
      </c>
      <c r="K504" s="506">
        <v>2248</v>
      </c>
      <c r="L504" s="506">
        <v>2181.1</v>
      </c>
      <c r="M504" s="506">
        <v>1.4016299999999999</v>
      </c>
    </row>
    <row r="505" spans="1:13">
      <c r="A505" s="254">
        <v>495</v>
      </c>
      <c r="B505" s="509" t="s">
        <v>196</v>
      </c>
      <c r="C505" s="506">
        <v>418.1</v>
      </c>
      <c r="D505" s="507">
        <v>414.51666666666665</v>
      </c>
      <c r="E505" s="507">
        <v>408.58333333333331</v>
      </c>
      <c r="F505" s="507">
        <v>399.06666666666666</v>
      </c>
      <c r="G505" s="507">
        <v>393.13333333333333</v>
      </c>
      <c r="H505" s="507">
        <v>424.0333333333333</v>
      </c>
      <c r="I505" s="507">
        <v>429.9666666666667</v>
      </c>
      <c r="J505" s="507">
        <v>439.48333333333329</v>
      </c>
      <c r="K505" s="506">
        <v>420.45</v>
      </c>
      <c r="L505" s="506">
        <v>405</v>
      </c>
      <c r="M505" s="506">
        <v>131.7139</v>
      </c>
    </row>
    <row r="506" spans="1:13">
      <c r="A506" s="254">
        <v>496</v>
      </c>
      <c r="B506" s="509" t="s">
        <v>529</v>
      </c>
      <c r="C506" s="506">
        <v>428.95</v>
      </c>
      <c r="D506" s="507">
        <v>423.56666666666661</v>
      </c>
      <c r="E506" s="507">
        <v>412.23333333333323</v>
      </c>
      <c r="F506" s="507">
        <v>395.51666666666665</v>
      </c>
      <c r="G506" s="507">
        <v>384.18333333333328</v>
      </c>
      <c r="H506" s="507">
        <v>440.28333333333319</v>
      </c>
      <c r="I506" s="507">
        <v>451.61666666666656</v>
      </c>
      <c r="J506" s="507">
        <v>468.33333333333314</v>
      </c>
      <c r="K506" s="506">
        <v>434.9</v>
      </c>
      <c r="L506" s="506">
        <v>406.85</v>
      </c>
      <c r="M506" s="506">
        <v>13.58583</v>
      </c>
    </row>
    <row r="507" spans="1:13">
      <c r="A507" s="254">
        <v>497</v>
      </c>
      <c r="B507" s="509" t="s">
        <v>197</v>
      </c>
      <c r="C507" s="506">
        <v>16.3</v>
      </c>
      <c r="D507" s="507">
        <v>15.716666666666669</v>
      </c>
      <c r="E507" s="507">
        <v>14.583333333333336</v>
      </c>
      <c r="F507" s="507">
        <v>12.866666666666667</v>
      </c>
      <c r="G507" s="507">
        <v>11.733333333333334</v>
      </c>
      <c r="H507" s="507">
        <v>17.433333333333337</v>
      </c>
      <c r="I507" s="507">
        <v>18.56666666666667</v>
      </c>
      <c r="J507" s="507">
        <v>20.283333333333339</v>
      </c>
      <c r="K507" s="506">
        <v>16.850000000000001</v>
      </c>
      <c r="L507" s="506">
        <v>14</v>
      </c>
      <c r="M507" s="506">
        <v>3363.33365</v>
      </c>
    </row>
    <row r="508" spans="1:13">
      <c r="A508" s="254">
        <v>498</v>
      </c>
      <c r="B508" s="509" t="s">
        <v>198</v>
      </c>
      <c r="C508" s="506">
        <v>200.95</v>
      </c>
      <c r="D508" s="507">
        <v>200.96666666666667</v>
      </c>
      <c r="E508" s="507">
        <v>197.93333333333334</v>
      </c>
      <c r="F508" s="507">
        <v>194.91666666666666</v>
      </c>
      <c r="G508" s="507">
        <v>191.88333333333333</v>
      </c>
      <c r="H508" s="507">
        <v>203.98333333333335</v>
      </c>
      <c r="I508" s="507">
        <v>207.01666666666671</v>
      </c>
      <c r="J508" s="507">
        <v>210.03333333333336</v>
      </c>
      <c r="K508" s="506">
        <v>204</v>
      </c>
      <c r="L508" s="506">
        <v>197.95</v>
      </c>
      <c r="M508" s="506">
        <v>81.99118</v>
      </c>
    </row>
    <row r="509" spans="1:13">
      <c r="A509" s="254">
        <v>499</v>
      </c>
      <c r="B509" s="509" t="s">
        <v>530</v>
      </c>
      <c r="C509" s="506">
        <v>272.2</v>
      </c>
      <c r="D509" s="507">
        <v>276.05</v>
      </c>
      <c r="E509" s="507">
        <v>267.15000000000003</v>
      </c>
      <c r="F509" s="507">
        <v>262.10000000000002</v>
      </c>
      <c r="G509" s="507">
        <v>253.20000000000005</v>
      </c>
      <c r="H509" s="507">
        <v>281.10000000000002</v>
      </c>
      <c r="I509" s="507">
        <v>290</v>
      </c>
      <c r="J509" s="507">
        <v>295.05</v>
      </c>
      <c r="K509" s="506">
        <v>284.95</v>
      </c>
      <c r="L509" s="506">
        <v>271</v>
      </c>
      <c r="M509" s="506">
        <v>2.0129800000000002</v>
      </c>
    </row>
    <row r="510" spans="1:13">
      <c r="A510" s="254">
        <v>500</v>
      </c>
      <c r="B510" s="509" t="s">
        <v>531</v>
      </c>
      <c r="C510" s="506">
        <v>1970.6</v>
      </c>
      <c r="D510" s="507">
        <v>1966.5333333333335</v>
      </c>
      <c r="E510" s="507">
        <v>1929.0666666666671</v>
      </c>
      <c r="F510" s="507">
        <v>1887.5333333333335</v>
      </c>
      <c r="G510" s="507">
        <v>1850.0666666666671</v>
      </c>
      <c r="H510" s="507">
        <v>2008.0666666666671</v>
      </c>
      <c r="I510" s="507">
        <v>2045.5333333333338</v>
      </c>
      <c r="J510" s="507">
        <v>2087.0666666666671</v>
      </c>
      <c r="K510" s="506">
        <v>2004</v>
      </c>
      <c r="L510" s="506">
        <v>1925</v>
      </c>
      <c r="M510" s="506">
        <v>0.38089000000000001</v>
      </c>
    </row>
    <row r="511" spans="1:13">
      <c r="A511" s="254">
        <v>501</v>
      </c>
      <c r="B511" s="509" t="s">
        <v>741</v>
      </c>
      <c r="C511" s="506">
        <v>1075.6500000000001</v>
      </c>
      <c r="D511" s="507">
        <v>1079.55</v>
      </c>
      <c r="E511" s="507">
        <v>1049.0999999999999</v>
      </c>
      <c r="F511" s="507">
        <v>1022.55</v>
      </c>
      <c r="G511" s="507">
        <v>992.09999999999991</v>
      </c>
      <c r="H511" s="507">
        <v>1106.0999999999999</v>
      </c>
      <c r="I511" s="507">
        <v>1136.5500000000002</v>
      </c>
      <c r="J511" s="507">
        <v>1163.0999999999999</v>
      </c>
      <c r="K511" s="506">
        <v>1110</v>
      </c>
      <c r="L511" s="506">
        <v>1053</v>
      </c>
      <c r="M511" s="506">
        <v>3.8467799999999999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603"/>
      <c r="B5" s="603"/>
      <c r="C5" s="604"/>
      <c r="D5" s="604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605" t="s">
        <v>533</v>
      </c>
      <c r="C7" s="605"/>
      <c r="D7" s="248">
        <f>Main!B10</f>
        <v>44286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44285</v>
      </c>
      <c r="B10" s="253">
        <v>539544</v>
      </c>
      <c r="C10" s="254" t="s">
        <v>1092</v>
      </c>
      <c r="D10" s="254" t="s">
        <v>1131</v>
      </c>
      <c r="E10" s="254" t="s">
        <v>543</v>
      </c>
      <c r="F10" s="356">
        <v>18280</v>
      </c>
      <c r="G10" s="253">
        <v>4.4800000000000004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44285</v>
      </c>
      <c r="B11" s="253">
        <v>539544</v>
      </c>
      <c r="C11" s="254" t="s">
        <v>1092</v>
      </c>
      <c r="D11" s="254" t="s">
        <v>1132</v>
      </c>
      <c r="E11" s="254" t="s">
        <v>542</v>
      </c>
      <c r="F11" s="356">
        <v>35252</v>
      </c>
      <c r="G11" s="253">
        <v>4.4800000000000004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44285</v>
      </c>
      <c r="B12" s="253">
        <v>539544</v>
      </c>
      <c r="C12" s="254" t="s">
        <v>1092</v>
      </c>
      <c r="D12" s="254" t="s">
        <v>1133</v>
      </c>
      <c r="E12" s="254" t="s">
        <v>543</v>
      </c>
      <c r="F12" s="356">
        <v>30588</v>
      </c>
      <c r="G12" s="253">
        <v>4.4800000000000004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44285</v>
      </c>
      <c r="B13" s="253">
        <v>517546</v>
      </c>
      <c r="C13" s="254" t="s">
        <v>1134</v>
      </c>
      <c r="D13" s="254" t="s">
        <v>1135</v>
      </c>
      <c r="E13" s="254" t="s">
        <v>543</v>
      </c>
      <c r="F13" s="356">
        <v>78262</v>
      </c>
      <c r="G13" s="253">
        <v>9.31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44285</v>
      </c>
      <c r="B14" s="253">
        <v>517546</v>
      </c>
      <c r="C14" s="254" t="s">
        <v>1134</v>
      </c>
      <c r="D14" s="254" t="s">
        <v>1136</v>
      </c>
      <c r="E14" s="254" t="s">
        <v>542</v>
      </c>
      <c r="F14" s="356">
        <v>75000</v>
      </c>
      <c r="G14" s="253">
        <v>9.3000000000000007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44285</v>
      </c>
      <c r="B15" s="253">
        <v>539017</v>
      </c>
      <c r="C15" s="254" t="s">
        <v>1137</v>
      </c>
      <c r="D15" s="254" t="s">
        <v>1138</v>
      </c>
      <c r="E15" s="254" t="s">
        <v>543</v>
      </c>
      <c r="F15" s="356">
        <v>104160</v>
      </c>
      <c r="G15" s="253">
        <v>73.56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44285</v>
      </c>
      <c r="B16" s="253">
        <v>530723</v>
      </c>
      <c r="C16" s="254" t="s">
        <v>1139</v>
      </c>
      <c r="D16" s="254" t="s">
        <v>1140</v>
      </c>
      <c r="E16" s="254" t="s">
        <v>542</v>
      </c>
      <c r="F16" s="356">
        <v>414370</v>
      </c>
      <c r="G16" s="253">
        <v>71.5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44285</v>
      </c>
      <c r="B17" s="253">
        <v>530723</v>
      </c>
      <c r="C17" s="254" t="s">
        <v>1139</v>
      </c>
      <c r="D17" s="254" t="s">
        <v>1141</v>
      </c>
      <c r="E17" s="254" t="s">
        <v>543</v>
      </c>
      <c r="F17" s="356">
        <v>400470</v>
      </c>
      <c r="G17" s="253">
        <v>71.5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44285</v>
      </c>
      <c r="B18" s="253">
        <v>524516</v>
      </c>
      <c r="C18" s="254" t="s">
        <v>1093</v>
      </c>
      <c r="D18" s="254" t="s">
        <v>1094</v>
      </c>
      <c r="E18" s="254" t="s">
        <v>543</v>
      </c>
      <c r="F18" s="356">
        <v>143800</v>
      </c>
      <c r="G18" s="253">
        <v>3.11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44285</v>
      </c>
      <c r="B19" s="253">
        <v>524516</v>
      </c>
      <c r="C19" s="254" t="s">
        <v>1093</v>
      </c>
      <c r="D19" s="254" t="s">
        <v>1142</v>
      </c>
      <c r="E19" s="254" t="s">
        <v>542</v>
      </c>
      <c r="F19" s="356">
        <v>140000</v>
      </c>
      <c r="G19" s="253">
        <v>3.11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44285</v>
      </c>
      <c r="B20" s="253">
        <v>531591</v>
      </c>
      <c r="C20" s="254" t="s">
        <v>1143</v>
      </c>
      <c r="D20" s="254" t="s">
        <v>1144</v>
      </c>
      <c r="E20" s="254" t="s">
        <v>542</v>
      </c>
      <c r="F20" s="356">
        <v>300000</v>
      </c>
      <c r="G20" s="253">
        <v>2.86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44285</v>
      </c>
      <c r="B21" s="253">
        <v>531591</v>
      </c>
      <c r="C21" s="254" t="s">
        <v>1143</v>
      </c>
      <c r="D21" s="254" t="s">
        <v>1145</v>
      </c>
      <c r="E21" s="254" t="s">
        <v>542</v>
      </c>
      <c r="F21" s="356">
        <v>500000</v>
      </c>
      <c r="G21" s="253">
        <v>2.82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44285</v>
      </c>
      <c r="B22" s="253">
        <v>531591</v>
      </c>
      <c r="C22" s="254" t="s">
        <v>1143</v>
      </c>
      <c r="D22" s="254" t="s">
        <v>1146</v>
      </c>
      <c r="E22" s="254" t="s">
        <v>543</v>
      </c>
      <c r="F22" s="356">
        <v>789950</v>
      </c>
      <c r="G22" s="253">
        <v>2.84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44285</v>
      </c>
      <c r="B23" s="253">
        <v>539198</v>
      </c>
      <c r="C23" s="254" t="s">
        <v>1147</v>
      </c>
      <c r="D23" s="254" t="s">
        <v>1148</v>
      </c>
      <c r="E23" s="254" t="s">
        <v>542</v>
      </c>
      <c r="F23" s="356">
        <v>16478</v>
      </c>
      <c r="G23" s="253">
        <v>4.76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44285</v>
      </c>
      <c r="B24" s="253">
        <v>539198</v>
      </c>
      <c r="C24" s="254" t="s">
        <v>1147</v>
      </c>
      <c r="D24" s="254" t="s">
        <v>1149</v>
      </c>
      <c r="E24" s="254" t="s">
        <v>543</v>
      </c>
      <c r="F24" s="356">
        <v>17437</v>
      </c>
      <c r="G24" s="253">
        <v>4.76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44285</v>
      </c>
      <c r="B25" s="253">
        <v>540829</v>
      </c>
      <c r="C25" s="254" t="s">
        <v>1150</v>
      </c>
      <c r="D25" s="254" t="s">
        <v>1151</v>
      </c>
      <c r="E25" s="254" t="s">
        <v>543</v>
      </c>
      <c r="F25" s="356">
        <v>19796</v>
      </c>
      <c r="G25" s="253">
        <v>3.65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44285</v>
      </c>
      <c r="B26" s="253">
        <v>540829</v>
      </c>
      <c r="C26" s="254" t="s">
        <v>1150</v>
      </c>
      <c r="D26" s="254" t="s">
        <v>1152</v>
      </c>
      <c r="E26" s="254" t="s">
        <v>542</v>
      </c>
      <c r="F26" s="356">
        <v>24600</v>
      </c>
      <c r="G26" s="253">
        <v>3.65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44285</v>
      </c>
      <c r="B27" s="253">
        <v>541299</v>
      </c>
      <c r="C27" s="254" t="s">
        <v>1153</v>
      </c>
      <c r="D27" s="254" t="s">
        <v>1154</v>
      </c>
      <c r="E27" s="254" t="s">
        <v>542</v>
      </c>
      <c r="F27" s="356">
        <v>32000</v>
      </c>
      <c r="G27" s="253">
        <v>12.65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44285</v>
      </c>
      <c r="B28" s="253">
        <v>508954</v>
      </c>
      <c r="C28" s="254" t="s">
        <v>1155</v>
      </c>
      <c r="D28" s="254" t="s">
        <v>1156</v>
      </c>
      <c r="E28" s="254" t="s">
        <v>543</v>
      </c>
      <c r="F28" s="356">
        <v>700000</v>
      </c>
      <c r="G28" s="253">
        <v>42.5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44285</v>
      </c>
      <c r="B29" s="253">
        <v>508954</v>
      </c>
      <c r="C29" s="254" t="s">
        <v>1155</v>
      </c>
      <c r="D29" s="254" t="s">
        <v>1157</v>
      </c>
      <c r="E29" s="254" t="s">
        <v>542</v>
      </c>
      <c r="F29" s="356">
        <v>700000</v>
      </c>
      <c r="G29" s="253">
        <v>42.5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44285</v>
      </c>
      <c r="B30" s="253">
        <v>542850</v>
      </c>
      <c r="C30" s="254" t="s">
        <v>1158</v>
      </c>
      <c r="D30" s="254" t="s">
        <v>1159</v>
      </c>
      <c r="E30" s="254" t="s">
        <v>542</v>
      </c>
      <c r="F30" s="356">
        <v>300000</v>
      </c>
      <c r="G30" s="253">
        <v>25.23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44285</v>
      </c>
      <c r="B31" s="253">
        <v>542850</v>
      </c>
      <c r="C31" s="254" t="s">
        <v>1158</v>
      </c>
      <c r="D31" s="254" t="s">
        <v>1160</v>
      </c>
      <c r="E31" s="254" t="s">
        <v>543</v>
      </c>
      <c r="F31" s="356">
        <v>300000</v>
      </c>
      <c r="G31" s="253">
        <v>25.23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44285</v>
      </c>
      <c r="B32" s="253">
        <v>530663</v>
      </c>
      <c r="C32" s="254" t="s">
        <v>1161</v>
      </c>
      <c r="D32" s="254" t="s">
        <v>1162</v>
      </c>
      <c r="E32" s="254" t="s">
        <v>542</v>
      </c>
      <c r="F32" s="356">
        <v>300000</v>
      </c>
      <c r="G32" s="253">
        <v>3.43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44285</v>
      </c>
      <c r="B33" s="253">
        <v>540774</v>
      </c>
      <c r="C33" s="254" t="s">
        <v>1163</v>
      </c>
      <c r="D33" s="254" t="s">
        <v>1070</v>
      </c>
      <c r="E33" s="254" t="s">
        <v>542</v>
      </c>
      <c r="F33" s="356">
        <v>180537</v>
      </c>
      <c r="G33" s="253">
        <v>321.5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44285</v>
      </c>
      <c r="B34" s="253">
        <v>540774</v>
      </c>
      <c r="C34" s="254" t="s">
        <v>1163</v>
      </c>
      <c r="D34" s="254" t="s">
        <v>1071</v>
      </c>
      <c r="E34" s="254" t="s">
        <v>543</v>
      </c>
      <c r="F34" s="356">
        <v>180537</v>
      </c>
      <c r="G34" s="253">
        <v>321.5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44285</v>
      </c>
      <c r="B35" s="253">
        <v>533289</v>
      </c>
      <c r="C35" s="254" t="s">
        <v>1164</v>
      </c>
      <c r="D35" s="254" t="s">
        <v>1165</v>
      </c>
      <c r="E35" s="254" t="s">
        <v>542</v>
      </c>
      <c r="F35" s="356">
        <v>212759</v>
      </c>
      <c r="G35" s="253">
        <v>32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44285</v>
      </c>
      <c r="B36" s="253">
        <v>533289</v>
      </c>
      <c r="C36" s="254" t="s">
        <v>1164</v>
      </c>
      <c r="D36" s="254" t="s">
        <v>1166</v>
      </c>
      <c r="E36" s="254" t="s">
        <v>543</v>
      </c>
      <c r="F36" s="356">
        <v>212769</v>
      </c>
      <c r="G36" s="253">
        <v>32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44285</v>
      </c>
      <c r="B37" s="253">
        <v>526869</v>
      </c>
      <c r="C37" s="254" t="s">
        <v>1167</v>
      </c>
      <c r="D37" s="254" t="s">
        <v>1168</v>
      </c>
      <c r="E37" s="254" t="s">
        <v>543</v>
      </c>
      <c r="F37" s="356">
        <v>45001</v>
      </c>
      <c r="G37" s="253">
        <v>6.14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44285</v>
      </c>
      <c r="B38" s="253">
        <v>526869</v>
      </c>
      <c r="C38" s="254" t="s">
        <v>1167</v>
      </c>
      <c r="D38" s="254" t="s">
        <v>1169</v>
      </c>
      <c r="E38" s="254" t="s">
        <v>542</v>
      </c>
      <c r="F38" s="356">
        <v>45451</v>
      </c>
      <c r="G38" s="253">
        <v>6.14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44285</v>
      </c>
      <c r="B39" s="253">
        <v>511728</v>
      </c>
      <c r="C39" s="254" t="s">
        <v>1095</v>
      </c>
      <c r="D39" s="254" t="s">
        <v>1097</v>
      </c>
      <c r="E39" s="254" t="s">
        <v>542</v>
      </c>
      <c r="F39" s="356">
        <v>16480</v>
      </c>
      <c r="G39" s="253">
        <v>9.6999999999999993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44285</v>
      </c>
      <c r="B40" s="253">
        <v>511728</v>
      </c>
      <c r="C40" s="254" t="s">
        <v>1095</v>
      </c>
      <c r="D40" s="254" t="s">
        <v>1096</v>
      </c>
      <c r="E40" s="254" t="s">
        <v>543</v>
      </c>
      <c r="F40" s="356">
        <v>15768</v>
      </c>
      <c r="G40" s="253">
        <v>9.6999999999999993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44285</v>
      </c>
      <c r="B41" s="253">
        <v>530577</v>
      </c>
      <c r="C41" s="254" t="s">
        <v>1170</v>
      </c>
      <c r="D41" s="254" t="s">
        <v>1171</v>
      </c>
      <c r="E41" s="254" t="s">
        <v>543</v>
      </c>
      <c r="F41" s="356">
        <v>100000</v>
      </c>
      <c r="G41" s="253">
        <v>13.47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44285</v>
      </c>
      <c r="B42" s="253">
        <v>530577</v>
      </c>
      <c r="C42" s="254" t="s">
        <v>1170</v>
      </c>
      <c r="D42" s="254" t="s">
        <v>1172</v>
      </c>
      <c r="E42" s="254" t="s">
        <v>542</v>
      </c>
      <c r="F42" s="356">
        <v>99000</v>
      </c>
      <c r="G42" s="253">
        <v>13.47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44285</v>
      </c>
      <c r="B43" s="253">
        <v>507912</v>
      </c>
      <c r="C43" s="254" t="s">
        <v>1173</v>
      </c>
      <c r="D43" s="254" t="s">
        <v>1174</v>
      </c>
      <c r="E43" s="254" t="s">
        <v>543</v>
      </c>
      <c r="F43" s="356">
        <v>150000</v>
      </c>
      <c r="G43" s="253">
        <v>75.5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44285</v>
      </c>
      <c r="B44" s="253">
        <v>507912</v>
      </c>
      <c r="C44" s="254" t="s">
        <v>1173</v>
      </c>
      <c r="D44" s="254" t="s">
        <v>1102</v>
      </c>
      <c r="E44" s="254" t="s">
        <v>542</v>
      </c>
      <c r="F44" s="356">
        <v>150000</v>
      </c>
      <c r="G44" s="253">
        <v>75.5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44285</v>
      </c>
      <c r="B45" s="253">
        <v>507912</v>
      </c>
      <c r="C45" s="254" t="s">
        <v>1173</v>
      </c>
      <c r="D45" s="254" t="s">
        <v>1102</v>
      </c>
      <c r="E45" s="254" t="s">
        <v>543</v>
      </c>
      <c r="F45" s="356">
        <v>150000</v>
      </c>
      <c r="G45" s="253">
        <v>75.75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44285</v>
      </c>
      <c r="B46" s="253">
        <v>542231</v>
      </c>
      <c r="C46" s="254" t="s">
        <v>1175</v>
      </c>
      <c r="D46" s="254" t="s">
        <v>1070</v>
      </c>
      <c r="E46" s="254" t="s">
        <v>542</v>
      </c>
      <c r="F46" s="356">
        <v>2936000</v>
      </c>
      <c r="G46" s="253">
        <v>1.4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44285</v>
      </c>
      <c r="B47" s="253">
        <v>542231</v>
      </c>
      <c r="C47" s="254" t="s">
        <v>1175</v>
      </c>
      <c r="D47" s="254" t="s">
        <v>1071</v>
      </c>
      <c r="E47" s="254" t="s">
        <v>543</v>
      </c>
      <c r="F47" s="356">
        <v>2936000</v>
      </c>
      <c r="G47" s="253">
        <v>1.4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44285</v>
      </c>
      <c r="B48" s="253">
        <v>538537</v>
      </c>
      <c r="C48" s="254" t="s">
        <v>1098</v>
      </c>
      <c r="D48" s="254" t="s">
        <v>1176</v>
      </c>
      <c r="E48" s="254" t="s">
        <v>543</v>
      </c>
      <c r="F48" s="356">
        <v>150000</v>
      </c>
      <c r="G48" s="253">
        <v>0.33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44285</v>
      </c>
      <c r="B49" s="253">
        <v>538537</v>
      </c>
      <c r="C49" s="254" t="s">
        <v>1098</v>
      </c>
      <c r="D49" s="254" t="s">
        <v>1177</v>
      </c>
      <c r="E49" s="254" t="s">
        <v>542</v>
      </c>
      <c r="F49" s="356">
        <v>150000</v>
      </c>
      <c r="G49" s="253">
        <v>0.33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44285</v>
      </c>
      <c r="B50" s="253">
        <v>523862</v>
      </c>
      <c r="C50" s="254" t="s">
        <v>1178</v>
      </c>
      <c r="D50" s="254" t="s">
        <v>1179</v>
      </c>
      <c r="E50" s="254" t="s">
        <v>542</v>
      </c>
      <c r="F50" s="356">
        <v>71000</v>
      </c>
      <c r="G50" s="253">
        <v>2.42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44285</v>
      </c>
      <c r="B51" s="253">
        <v>523862</v>
      </c>
      <c r="C51" s="254" t="s">
        <v>1178</v>
      </c>
      <c r="D51" s="254" t="s">
        <v>1180</v>
      </c>
      <c r="E51" s="254" t="s">
        <v>543</v>
      </c>
      <c r="F51" s="356">
        <v>56000</v>
      </c>
      <c r="G51" s="253">
        <v>2.42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44285</v>
      </c>
      <c r="B52" s="253">
        <v>531879</v>
      </c>
      <c r="C52" s="254" t="s">
        <v>1181</v>
      </c>
      <c r="D52" s="254" t="s">
        <v>1182</v>
      </c>
      <c r="E52" s="254" t="s">
        <v>542</v>
      </c>
      <c r="F52" s="356">
        <v>46</v>
      </c>
      <c r="G52" s="253">
        <v>107.5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44285</v>
      </c>
      <c r="B53" s="253">
        <v>531879</v>
      </c>
      <c r="C53" s="254" t="s">
        <v>1181</v>
      </c>
      <c r="D53" s="254" t="s">
        <v>1182</v>
      </c>
      <c r="E53" s="254" t="s">
        <v>543</v>
      </c>
      <c r="F53" s="356">
        <v>85000</v>
      </c>
      <c r="G53" s="253">
        <v>92.05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44285</v>
      </c>
      <c r="B54" s="253">
        <v>532011</v>
      </c>
      <c r="C54" s="254" t="s">
        <v>1183</v>
      </c>
      <c r="D54" s="254" t="s">
        <v>1184</v>
      </c>
      <c r="E54" s="254" t="s">
        <v>542</v>
      </c>
      <c r="F54" s="356">
        <v>40000</v>
      </c>
      <c r="G54" s="253">
        <v>61.6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44285</v>
      </c>
      <c r="B55" s="253">
        <v>540404</v>
      </c>
      <c r="C55" s="254" t="s">
        <v>1072</v>
      </c>
      <c r="D55" s="254" t="s">
        <v>1185</v>
      </c>
      <c r="E55" s="254" t="s">
        <v>542</v>
      </c>
      <c r="F55" s="356">
        <v>28000</v>
      </c>
      <c r="G55" s="253">
        <v>150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44285</v>
      </c>
      <c r="B56" s="253">
        <v>538647</v>
      </c>
      <c r="C56" s="254" t="s">
        <v>1047</v>
      </c>
      <c r="D56" s="254" t="s">
        <v>1099</v>
      </c>
      <c r="E56" s="254" t="s">
        <v>543</v>
      </c>
      <c r="F56" s="356">
        <v>120000</v>
      </c>
      <c r="G56" s="253">
        <v>8.2899999999999991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44285</v>
      </c>
      <c r="B57" s="253">
        <v>540175</v>
      </c>
      <c r="C57" s="254" t="s">
        <v>1186</v>
      </c>
      <c r="D57" s="254" t="s">
        <v>1187</v>
      </c>
      <c r="E57" s="254" t="s">
        <v>542</v>
      </c>
      <c r="F57" s="356">
        <v>40000</v>
      </c>
      <c r="G57" s="253">
        <v>11.3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44285</v>
      </c>
      <c r="B58" s="253">
        <v>540175</v>
      </c>
      <c r="C58" s="254" t="s">
        <v>1186</v>
      </c>
      <c r="D58" s="254" t="s">
        <v>1188</v>
      </c>
      <c r="E58" s="254" t="s">
        <v>542</v>
      </c>
      <c r="F58" s="356">
        <v>2405</v>
      </c>
      <c r="G58" s="253">
        <v>11.42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44285</v>
      </c>
      <c r="B59" s="253">
        <v>540175</v>
      </c>
      <c r="C59" s="254" t="s">
        <v>1186</v>
      </c>
      <c r="D59" s="254" t="s">
        <v>1188</v>
      </c>
      <c r="E59" s="254" t="s">
        <v>543</v>
      </c>
      <c r="F59" s="356">
        <v>40000</v>
      </c>
      <c r="G59" s="253">
        <v>11.3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44285</v>
      </c>
      <c r="B60" s="253">
        <v>542019</v>
      </c>
      <c r="C60" s="254" t="s">
        <v>1101</v>
      </c>
      <c r="D60" s="254" t="s">
        <v>1100</v>
      </c>
      <c r="E60" s="254" t="s">
        <v>542</v>
      </c>
      <c r="F60" s="356">
        <v>219000</v>
      </c>
      <c r="G60" s="253">
        <v>61.5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44285</v>
      </c>
      <c r="B61" s="253">
        <v>542019</v>
      </c>
      <c r="C61" s="254" t="s">
        <v>1101</v>
      </c>
      <c r="D61" s="254" t="s">
        <v>1189</v>
      </c>
      <c r="E61" s="254" t="s">
        <v>543</v>
      </c>
      <c r="F61" s="356">
        <v>171000</v>
      </c>
      <c r="G61" s="253">
        <v>61.5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44285</v>
      </c>
      <c r="B62" s="253">
        <v>507998</v>
      </c>
      <c r="C62" s="254" t="s">
        <v>1190</v>
      </c>
      <c r="D62" s="254" t="s">
        <v>1191</v>
      </c>
      <c r="E62" s="254" t="s">
        <v>543</v>
      </c>
      <c r="F62" s="356">
        <v>87591</v>
      </c>
      <c r="G62" s="253">
        <v>26.55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44285</v>
      </c>
      <c r="B63" s="253">
        <v>539026</v>
      </c>
      <c r="C63" s="254" t="s">
        <v>1052</v>
      </c>
      <c r="D63" s="254" t="s">
        <v>1103</v>
      </c>
      <c r="E63" s="254" t="s">
        <v>543</v>
      </c>
      <c r="F63" s="356">
        <v>60000</v>
      </c>
      <c r="G63" s="253">
        <v>19.97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44285</v>
      </c>
      <c r="B64" s="253">
        <v>539026</v>
      </c>
      <c r="C64" s="254" t="s">
        <v>1052</v>
      </c>
      <c r="D64" s="254" t="s">
        <v>1073</v>
      </c>
      <c r="E64" s="254" t="s">
        <v>543</v>
      </c>
      <c r="F64" s="356">
        <v>20000</v>
      </c>
      <c r="G64" s="253">
        <v>19.5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44285</v>
      </c>
      <c r="B65" s="253">
        <v>539026</v>
      </c>
      <c r="C65" s="254" t="s">
        <v>1052</v>
      </c>
      <c r="D65" s="254" t="s">
        <v>1192</v>
      </c>
      <c r="E65" s="254" t="s">
        <v>542</v>
      </c>
      <c r="F65" s="356">
        <v>24000</v>
      </c>
      <c r="G65" s="253">
        <v>17.05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44285</v>
      </c>
      <c r="B66" s="253">
        <v>539026</v>
      </c>
      <c r="C66" s="254" t="s">
        <v>1052</v>
      </c>
      <c r="D66" s="254" t="s">
        <v>1053</v>
      </c>
      <c r="E66" s="254" t="s">
        <v>542</v>
      </c>
      <c r="F66" s="356">
        <v>80000</v>
      </c>
      <c r="G66" s="253">
        <v>19.850000000000001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44285</v>
      </c>
      <c r="B67" s="253">
        <v>539026</v>
      </c>
      <c r="C67" s="254" t="s">
        <v>1052</v>
      </c>
      <c r="D67" s="254" t="s">
        <v>1053</v>
      </c>
      <c r="E67" s="254" t="s">
        <v>543</v>
      </c>
      <c r="F67" s="356">
        <v>24000</v>
      </c>
      <c r="G67" s="253">
        <v>17.05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44285</v>
      </c>
      <c r="B68" s="253">
        <v>543279</v>
      </c>
      <c r="C68" s="254" t="s">
        <v>1193</v>
      </c>
      <c r="D68" s="254" t="s">
        <v>1194</v>
      </c>
      <c r="E68" s="254" t="s">
        <v>543</v>
      </c>
      <c r="F68" s="356">
        <v>1310991</v>
      </c>
      <c r="G68" s="253">
        <v>258.70999999999998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44285</v>
      </c>
      <c r="B69" s="253">
        <v>539310</v>
      </c>
      <c r="C69" s="254" t="s">
        <v>1195</v>
      </c>
      <c r="D69" s="254" t="s">
        <v>1196</v>
      </c>
      <c r="E69" s="254" t="s">
        <v>542</v>
      </c>
      <c r="F69" s="356">
        <v>200000</v>
      </c>
      <c r="G69" s="253">
        <v>29.44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44285</v>
      </c>
      <c r="B70" s="253">
        <v>539331</v>
      </c>
      <c r="C70" s="254" t="s">
        <v>1197</v>
      </c>
      <c r="D70" s="254" t="s">
        <v>1198</v>
      </c>
      <c r="E70" s="254" t="s">
        <v>543</v>
      </c>
      <c r="F70" s="356">
        <v>100000</v>
      </c>
      <c r="G70" s="253">
        <v>115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44285</v>
      </c>
      <c r="B71" s="253" t="s">
        <v>1199</v>
      </c>
      <c r="C71" s="254" t="s">
        <v>1200</v>
      </c>
      <c r="D71" s="254" t="s">
        <v>1201</v>
      </c>
      <c r="E71" s="254" t="s">
        <v>542</v>
      </c>
      <c r="F71" s="356">
        <v>82383</v>
      </c>
      <c r="G71" s="253">
        <v>50.39</v>
      </c>
      <c r="H71" s="325" t="s">
        <v>877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44285</v>
      </c>
      <c r="B72" s="253" t="s">
        <v>1202</v>
      </c>
      <c r="C72" s="254" t="s">
        <v>1203</v>
      </c>
      <c r="D72" s="254" t="s">
        <v>1204</v>
      </c>
      <c r="E72" s="254" t="s">
        <v>542</v>
      </c>
      <c r="F72" s="356">
        <v>140000</v>
      </c>
      <c r="G72" s="253">
        <v>29.65</v>
      </c>
      <c r="H72" s="325" t="s">
        <v>877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44285</v>
      </c>
      <c r="B73" s="253" t="s">
        <v>1205</v>
      </c>
      <c r="C73" s="254" t="s">
        <v>1206</v>
      </c>
      <c r="D73" s="254" t="s">
        <v>1207</v>
      </c>
      <c r="E73" s="254" t="s">
        <v>542</v>
      </c>
      <c r="F73" s="356">
        <v>32</v>
      </c>
      <c r="G73" s="253">
        <v>85.4</v>
      </c>
      <c r="H73" s="325" t="s">
        <v>877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44285</v>
      </c>
      <c r="B74" s="253" t="s">
        <v>675</v>
      </c>
      <c r="C74" s="254" t="s">
        <v>1104</v>
      </c>
      <c r="D74" s="254" t="s">
        <v>1208</v>
      </c>
      <c r="E74" s="254" t="s">
        <v>542</v>
      </c>
      <c r="F74" s="356">
        <v>10000</v>
      </c>
      <c r="G74" s="253">
        <v>138.5</v>
      </c>
      <c r="H74" s="325" t="s">
        <v>877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44285</v>
      </c>
      <c r="B75" s="253" t="s">
        <v>675</v>
      </c>
      <c r="C75" s="254" t="s">
        <v>1104</v>
      </c>
      <c r="D75" s="254" t="s">
        <v>1105</v>
      </c>
      <c r="E75" s="254" t="s">
        <v>542</v>
      </c>
      <c r="F75" s="356">
        <v>172209</v>
      </c>
      <c r="G75" s="253">
        <v>139.43</v>
      </c>
      <c r="H75" s="325" t="s">
        <v>877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44285</v>
      </c>
      <c r="B76" s="253" t="s">
        <v>1106</v>
      </c>
      <c r="C76" s="254" t="s">
        <v>1107</v>
      </c>
      <c r="D76" s="254" t="s">
        <v>1108</v>
      </c>
      <c r="E76" s="254" t="s">
        <v>542</v>
      </c>
      <c r="F76" s="356">
        <v>500000</v>
      </c>
      <c r="G76" s="253">
        <v>3</v>
      </c>
      <c r="H76" s="325" t="s">
        <v>877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44285</v>
      </c>
      <c r="B77" s="253" t="s">
        <v>1209</v>
      </c>
      <c r="C77" s="254" t="s">
        <v>1210</v>
      </c>
      <c r="D77" s="254" t="s">
        <v>1211</v>
      </c>
      <c r="E77" s="254" t="s">
        <v>542</v>
      </c>
      <c r="F77" s="356">
        <v>2422617</v>
      </c>
      <c r="G77" s="253">
        <v>28.8</v>
      </c>
      <c r="H77" s="325" t="s">
        <v>877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44285</v>
      </c>
      <c r="B78" s="253" t="s">
        <v>1212</v>
      </c>
      <c r="C78" s="254" t="s">
        <v>1213</v>
      </c>
      <c r="D78" s="254" t="s">
        <v>1214</v>
      </c>
      <c r="E78" s="254" t="s">
        <v>542</v>
      </c>
      <c r="F78" s="356">
        <v>572106</v>
      </c>
      <c r="G78" s="253">
        <v>212.7</v>
      </c>
      <c r="H78" s="325" t="s">
        <v>877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44285</v>
      </c>
      <c r="B79" s="253" t="s">
        <v>1215</v>
      </c>
      <c r="C79" s="254" t="s">
        <v>1216</v>
      </c>
      <c r="D79" s="254" t="s">
        <v>1074</v>
      </c>
      <c r="E79" s="254" t="s">
        <v>542</v>
      </c>
      <c r="F79" s="356">
        <v>421021</v>
      </c>
      <c r="G79" s="253">
        <v>28.51</v>
      </c>
      <c r="H79" s="325" t="s">
        <v>877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44285</v>
      </c>
      <c r="B80" s="253" t="s">
        <v>1109</v>
      </c>
      <c r="C80" s="254" t="s">
        <v>1110</v>
      </c>
      <c r="D80" s="254" t="s">
        <v>1111</v>
      </c>
      <c r="E80" s="254" t="s">
        <v>542</v>
      </c>
      <c r="F80" s="356">
        <v>246504</v>
      </c>
      <c r="G80" s="253">
        <v>64.959999999999994</v>
      </c>
      <c r="H80" s="325" t="s">
        <v>877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44285</v>
      </c>
      <c r="B81" s="253" t="s">
        <v>1217</v>
      </c>
      <c r="C81" s="254" t="s">
        <v>1218</v>
      </c>
      <c r="D81" s="254" t="s">
        <v>1219</v>
      </c>
      <c r="E81" s="254" t="s">
        <v>542</v>
      </c>
      <c r="F81" s="356">
        <v>432000</v>
      </c>
      <c r="G81" s="253">
        <v>40.799999999999997</v>
      </c>
      <c r="H81" s="325" t="s">
        <v>877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44285</v>
      </c>
      <c r="B82" s="253" t="s">
        <v>1220</v>
      </c>
      <c r="C82" s="254" t="s">
        <v>1221</v>
      </c>
      <c r="D82" s="254" t="s">
        <v>1222</v>
      </c>
      <c r="E82" s="254" t="s">
        <v>542</v>
      </c>
      <c r="F82" s="356">
        <v>189014</v>
      </c>
      <c r="G82" s="253">
        <v>1811.17</v>
      </c>
      <c r="H82" s="325" t="s">
        <v>877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44285</v>
      </c>
      <c r="B83" s="253" t="s">
        <v>1220</v>
      </c>
      <c r="C83" s="254" t="s">
        <v>1221</v>
      </c>
      <c r="D83" s="254" t="s">
        <v>1223</v>
      </c>
      <c r="E83" s="254" t="s">
        <v>542</v>
      </c>
      <c r="F83" s="356">
        <v>173589</v>
      </c>
      <c r="G83" s="253">
        <v>1806.66</v>
      </c>
      <c r="H83" s="325" t="s">
        <v>877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44285</v>
      </c>
      <c r="B84" s="253" t="s">
        <v>1220</v>
      </c>
      <c r="C84" s="254" t="s">
        <v>1221</v>
      </c>
      <c r="D84" s="254" t="s">
        <v>1075</v>
      </c>
      <c r="E84" s="254" t="s">
        <v>542</v>
      </c>
      <c r="F84" s="356">
        <v>209882</v>
      </c>
      <c r="G84" s="253">
        <v>1769.03</v>
      </c>
      <c r="H84" s="325" t="s">
        <v>877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44285</v>
      </c>
      <c r="B85" s="253" t="s">
        <v>1220</v>
      </c>
      <c r="C85" s="254" t="s">
        <v>1221</v>
      </c>
      <c r="D85" s="254" t="s">
        <v>1224</v>
      </c>
      <c r="E85" s="254" t="s">
        <v>542</v>
      </c>
      <c r="F85" s="356">
        <v>192169</v>
      </c>
      <c r="G85" s="253">
        <v>1812.93</v>
      </c>
      <c r="H85" s="325" t="s">
        <v>877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44285</v>
      </c>
      <c r="B86" s="253" t="s">
        <v>1220</v>
      </c>
      <c r="C86" s="254" t="s">
        <v>1221</v>
      </c>
      <c r="D86" s="254" t="s">
        <v>1225</v>
      </c>
      <c r="E86" s="254" t="s">
        <v>542</v>
      </c>
      <c r="F86" s="356">
        <v>197789</v>
      </c>
      <c r="G86" s="253">
        <v>1763.71</v>
      </c>
      <c r="H86" s="325" t="s">
        <v>877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44285</v>
      </c>
      <c r="B87" s="253" t="s">
        <v>1226</v>
      </c>
      <c r="C87" s="254" t="s">
        <v>1227</v>
      </c>
      <c r="D87" s="254" t="s">
        <v>1228</v>
      </c>
      <c r="E87" s="254" t="s">
        <v>542</v>
      </c>
      <c r="F87" s="356">
        <v>66000</v>
      </c>
      <c r="G87" s="253">
        <v>10.4</v>
      </c>
      <c r="H87" s="325" t="s">
        <v>877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44285</v>
      </c>
      <c r="B88" s="253" t="s">
        <v>1229</v>
      </c>
      <c r="C88" s="254" t="s">
        <v>1230</v>
      </c>
      <c r="D88" s="254" t="s">
        <v>1231</v>
      </c>
      <c r="E88" s="254" t="s">
        <v>542</v>
      </c>
      <c r="F88" s="356">
        <v>124000</v>
      </c>
      <c r="G88" s="253">
        <v>19.96</v>
      </c>
      <c r="H88" s="325" t="s">
        <v>877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44285</v>
      </c>
      <c r="B89" s="253" t="s">
        <v>1112</v>
      </c>
      <c r="C89" s="254" t="s">
        <v>1113</v>
      </c>
      <c r="D89" s="254" t="s">
        <v>1114</v>
      </c>
      <c r="E89" s="254" t="s">
        <v>542</v>
      </c>
      <c r="F89" s="356">
        <v>80703</v>
      </c>
      <c r="G89" s="253">
        <v>296.75</v>
      </c>
      <c r="H89" s="325" t="s">
        <v>877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44285</v>
      </c>
      <c r="B90" s="253" t="s">
        <v>1115</v>
      </c>
      <c r="C90" s="254" t="s">
        <v>1116</v>
      </c>
      <c r="D90" s="254" t="s">
        <v>1232</v>
      </c>
      <c r="E90" s="254" t="s">
        <v>542</v>
      </c>
      <c r="F90" s="356">
        <v>108000</v>
      </c>
      <c r="G90" s="253">
        <v>13.2</v>
      </c>
      <c r="H90" s="325" t="s">
        <v>877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44285</v>
      </c>
      <c r="B91" s="253" t="s">
        <v>1233</v>
      </c>
      <c r="C91" s="254" t="s">
        <v>1234</v>
      </c>
      <c r="D91" s="254" t="s">
        <v>1074</v>
      </c>
      <c r="E91" s="254" t="s">
        <v>542</v>
      </c>
      <c r="F91" s="356">
        <v>185842</v>
      </c>
      <c r="G91" s="253">
        <v>270.97000000000003</v>
      </c>
      <c r="H91" s="325" t="s">
        <v>877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44285</v>
      </c>
      <c r="B92" s="253" t="s">
        <v>1235</v>
      </c>
      <c r="C92" s="254" t="s">
        <v>1236</v>
      </c>
      <c r="D92" s="254" t="s">
        <v>1237</v>
      </c>
      <c r="E92" s="254" t="s">
        <v>542</v>
      </c>
      <c r="F92" s="356">
        <v>1469716</v>
      </c>
      <c r="G92" s="253">
        <v>13.1</v>
      </c>
      <c r="H92" s="325" t="s">
        <v>877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44285</v>
      </c>
      <c r="B93" s="253" t="s">
        <v>1235</v>
      </c>
      <c r="C93" s="254" t="s">
        <v>1236</v>
      </c>
      <c r="D93" s="254" t="s">
        <v>1238</v>
      </c>
      <c r="E93" s="254" t="s">
        <v>542</v>
      </c>
      <c r="F93" s="356">
        <v>4100000</v>
      </c>
      <c r="G93" s="253">
        <v>13.07</v>
      </c>
      <c r="H93" s="325" t="s">
        <v>877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44285</v>
      </c>
      <c r="B94" s="253" t="s">
        <v>1239</v>
      </c>
      <c r="C94" s="254" t="s">
        <v>1240</v>
      </c>
      <c r="D94" s="254" t="s">
        <v>1241</v>
      </c>
      <c r="E94" s="254" t="s">
        <v>542</v>
      </c>
      <c r="F94" s="356">
        <v>4100000</v>
      </c>
      <c r="G94" s="253">
        <v>120.48</v>
      </c>
      <c r="H94" s="325" t="s">
        <v>877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44285</v>
      </c>
      <c r="B95" s="253" t="s">
        <v>1199</v>
      </c>
      <c r="C95" s="254" t="s">
        <v>1200</v>
      </c>
      <c r="D95" s="254" t="s">
        <v>1242</v>
      </c>
      <c r="E95" s="254" t="s">
        <v>543</v>
      </c>
      <c r="F95" s="356">
        <v>65000</v>
      </c>
      <c r="G95" s="253">
        <v>49.9</v>
      </c>
      <c r="H95" s="325" t="s">
        <v>877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44285</v>
      </c>
      <c r="B96" s="253" t="s">
        <v>1199</v>
      </c>
      <c r="C96" s="254" t="s">
        <v>1200</v>
      </c>
      <c r="D96" s="254" t="s">
        <v>1201</v>
      </c>
      <c r="E96" s="254" t="s">
        <v>543</v>
      </c>
      <c r="F96" s="356">
        <v>82383</v>
      </c>
      <c r="G96" s="253">
        <v>54.27</v>
      </c>
      <c r="H96" s="325" t="s">
        <v>877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44285</v>
      </c>
      <c r="B97" s="253" t="s">
        <v>1202</v>
      </c>
      <c r="C97" s="254" t="s">
        <v>1203</v>
      </c>
      <c r="D97" s="254" t="s">
        <v>1243</v>
      </c>
      <c r="E97" s="254" t="s">
        <v>543</v>
      </c>
      <c r="F97" s="356">
        <v>135158</v>
      </c>
      <c r="G97" s="253">
        <v>29.65</v>
      </c>
      <c r="H97" s="325" t="s">
        <v>877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44285</v>
      </c>
      <c r="B98" s="253" t="s">
        <v>1205</v>
      </c>
      <c r="C98" s="254" t="s">
        <v>1206</v>
      </c>
      <c r="D98" s="254" t="s">
        <v>1207</v>
      </c>
      <c r="E98" s="254" t="s">
        <v>543</v>
      </c>
      <c r="F98" s="356">
        <v>75226</v>
      </c>
      <c r="G98" s="253">
        <v>80.150000000000006</v>
      </c>
      <c r="H98" s="325" t="s">
        <v>877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44285</v>
      </c>
      <c r="B99" s="253" t="s">
        <v>675</v>
      </c>
      <c r="C99" s="254" t="s">
        <v>1104</v>
      </c>
      <c r="D99" s="254" t="s">
        <v>1208</v>
      </c>
      <c r="E99" s="254" t="s">
        <v>543</v>
      </c>
      <c r="F99" s="356">
        <v>260000</v>
      </c>
      <c r="G99" s="253">
        <v>139</v>
      </c>
      <c r="H99" s="325" t="s">
        <v>877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44285</v>
      </c>
      <c r="B100" s="253" t="s">
        <v>675</v>
      </c>
      <c r="C100" s="254" t="s">
        <v>1104</v>
      </c>
      <c r="D100" s="254" t="s">
        <v>1105</v>
      </c>
      <c r="E100" s="254" t="s">
        <v>543</v>
      </c>
      <c r="F100" s="356">
        <v>172209</v>
      </c>
      <c r="G100" s="253">
        <v>141.32</v>
      </c>
      <c r="H100" s="325" t="s">
        <v>877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44285</v>
      </c>
      <c r="B101" s="253" t="s">
        <v>1106</v>
      </c>
      <c r="C101" s="254" t="s">
        <v>1107</v>
      </c>
      <c r="D101" s="254" t="s">
        <v>1244</v>
      </c>
      <c r="E101" s="254" t="s">
        <v>543</v>
      </c>
      <c r="F101" s="356">
        <v>462000</v>
      </c>
      <c r="G101" s="253">
        <v>2.99</v>
      </c>
      <c r="H101" s="325" t="s">
        <v>877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44285</v>
      </c>
      <c r="B102" s="253" t="s">
        <v>1209</v>
      </c>
      <c r="C102" s="254" t="s">
        <v>1210</v>
      </c>
      <c r="D102" s="254" t="s">
        <v>1211</v>
      </c>
      <c r="E102" s="254" t="s">
        <v>543</v>
      </c>
      <c r="F102" s="356">
        <v>1383540</v>
      </c>
      <c r="G102" s="253">
        <v>28.55</v>
      </c>
      <c r="H102" s="325" t="s">
        <v>877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44285</v>
      </c>
      <c r="B103" s="253" t="s">
        <v>1212</v>
      </c>
      <c r="C103" s="254" t="s">
        <v>1213</v>
      </c>
      <c r="D103" s="254" t="s">
        <v>1214</v>
      </c>
      <c r="E103" s="254" t="s">
        <v>543</v>
      </c>
      <c r="F103" s="356">
        <v>572106</v>
      </c>
      <c r="G103" s="253">
        <v>212.73</v>
      </c>
      <c r="H103" s="325" t="s">
        <v>877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44285</v>
      </c>
      <c r="B104" s="253" t="s">
        <v>1215</v>
      </c>
      <c r="C104" s="254" t="s">
        <v>1216</v>
      </c>
      <c r="D104" s="254" t="s">
        <v>1074</v>
      </c>
      <c r="E104" s="254" t="s">
        <v>543</v>
      </c>
      <c r="F104" s="356">
        <v>324112</v>
      </c>
      <c r="G104" s="253">
        <v>28.1</v>
      </c>
      <c r="H104" s="325" t="s">
        <v>877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44285</v>
      </c>
      <c r="B105" s="253" t="s">
        <v>432</v>
      </c>
      <c r="C105" s="254" t="s">
        <v>1245</v>
      </c>
      <c r="D105" s="254" t="s">
        <v>1246</v>
      </c>
      <c r="E105" s="254" t="s">
        <v>543</v>
      </c>
      <c r="F105" s="356">
        <v>287501</v>
      </c>
      <c r="G105" s="253">
        <v>1770.01</v>
      </c>
      <c r="H105" s="325" t="s">
        <v>877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44285</v>
      </c>
      <c r="B106" s="253" t="s">
        <v>1217</v>
      </c>
      <c r="C106" s="254" t="s">
        <v>1218</v>
      </c>
      <c r="D106" s="254" t="s">
        <v>1247</v>
      </c>
      <c r="E106" s="254" t="s">
        <v>543</v>
      </c>
      <c r="F106" s="356">
        <v>100000</v>
      </c>
      <c r="G106" s="253">
        <v>40.799999999999997</v>
      </c>
      <c r="H106" s="325" t="s">
        <v>877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44285</v>
      </c>
      <c r="B107" s="253" t="s">
        <v>1217</v>
      </c>
      <c r="C107" s="254" t="s">
        <v>1218</v>
      </c>
      <c r="D107" s="254" t="s">
        <v>1248</v>
      </c>
      <c r="E107" s="254" t="s">
        <v>543</v>
      </c>
      <c r="F107" s="356">
        <v>270000</v>
      </c>
      <c r="G107" s="253">
        <v>40.799999999999997</v>
      </c>
      <c r="H107" s="325" t="s">
        <v>877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44285</v>
      </c>
      <c r="B108" s="253" t="s">
        <v>1220</v>
      </c>
      <c r="C108" s="254" t="s">
        <v>1221</v>
      </c>
      <c r="D108" s="254" t="s">
        <v>1225</v>
      </c>
      <c r="E108" s="254" t="s">
        <v>543</v>
      </c>
      <c r="F108" s="356">
        <v>197520</v>
      </c>
      <c r="G108" s="253">
        <v>1764.62</v>
      </c>
      <c r="H108" s="325" t="s">
        <v>877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44285</v>
      </c>
      <c r="B109" s="253" t="s">
        <v>1220</v>
      </c>
      <c r="C109" s="254" t="s">
        <v>1221</v>
      </c>
      <c r="D109" s="254" t="s">
        <v>1222</v>
      </c>
      <c r="E109" s="254" t="s">
        <v>543</v>
      </c>
      <c r="F109" s="356">
        <v>189012</v>
      </c>
      <c r="G109" s="253">
        <v>1812.13</v>
      </c>
      <c r="H109" s="325" t="s">
        <v>877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44285</v>
      </c>
      <c r="B110" s="253" t="s">
        <v>1220</v>
      </c>
      <c r="C110" s="254" t="s">
        <v>1221</v>
      </c>
      <c r="D110" s="254" t="s">
        <v>1224</v>
      </c>
      <c r="E110" s="254" t="s">
        <v>543</v>
      </c>
      <c r="F110" s="356">
        <v>192169</v>
      </c>
      <c r="G110" s="253">
        <v>1754.35</v>
      </c>
      <c r="H110" s="325" t="s">
        <v>877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44285</v>
      </c>
      <c r="B111" s="253" t="s">
        <v>1220</v>
      </c>
      <c r="C111" s="254" t="s">
        <v>1221</v>
      </c>
      <c r="D111" s="254" t="s">
        <v>1223</v>
      </c>
      <c r="E111" s="254" t="s">
        <v>543</v>
      </c>
      <c r="F111" s="356">
        <v>173531</v>
      </c>
      <c r="G111" s="253">
        <v>1807.44</v>
      </c>
      <c r="H111" s="325" t="s">
        <v>877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44285</v>
      </c>
      <c r="B112" s="253" t="s">
        <v>1220</v>
      </c>
      <c r="C112" s="254" t="s">
        <v>1221</v>
      </c>
      <c r="D112" s="254" t="s">
        <v>1075</v>
      </c>
      <c r="E112" s="254" t="s">
        <v>543</v>
      </c>
      <c r="F112" s="356">
        <v>209866</v>
      </c>
      <c r="G112" s="253">
        <v>1769.82</v>
      </c>
      <c r="H112" s="325" t="s">
        <v>877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44285</v>
      </c>
      <c r="B113" s="253" t="s">
        <v>1226</v>
      </c>
      <c r="C113" s="254" t="s">
        <v>1227</v>
      </c>
      <c r="D113" s="254" t="s">
        <v>1249</v>
      </c>
      <c r="E113" s="254" t="s">
        <v>543</v>
      </c>
      <c r="F113" s="356">
        <v>66000</v>
      </c>
      <c r="G113" s="253">
        <v>10.4</v>
      </c>
      <c r="H113" s="325" t="s">
        <v>877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44285</v>
      </c>
      <c r="B114" s="253" t="s">
        <v>1229</v>
      </c>
      <c r="C114" s="254" t="s">
        <v>1230</v>
      </c>
      <c r="D114" s="254" t="s">
        <v>1250</v>
      </c>
      <c r="E114" s="254" t="s">
        <v>543</v>
      </c>
      <c r="F114" s="356">
        <v>112000</v>
      </c>
      <c r="G114" s="253">
        <v>19.95</v>
      </c>
      <c r="H114" s="325" t="s">
        <v>877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44285</v>
      </c>
      <c r="B115" s="253" t="s">
        <v>1112</v>
      </c>
      <c r="C115" s="254" t="s">
        <v>1113</v>
      </c>
      <c r="D115" s="254" t="s">
        <v>1251</v>
      </c>
      <c r="E115" s="254" t="s">
        <v>543</v>
      </c>
      <c r="F115" s="356">
        <v>82000</v>
      </c>
      <c r="G115" s="253">
        <v>296.79000000000002</v>
      </c>
      <c r="H115" s="325" t="s">
        <v>877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44285</v>
      </c>
      <c r="B116" s="253" t="s">
        <v>1233</v>
      </c>
      <c r="C116" s="254" t="s">
        <v>1234</v>
      </c>
      <c r="D116" s="254" t="s">
        <v>1074</v>
      </c>
      <c r="E116" s="254" t="s">
        <v>543</v>
      </c>
      <c r="F116" s="356">
        <v>105783</v>
      </c>
      <c r="G116" s="253">
        <v>268.57</v>
      </c>
      <c r="H116" s="325" t="s">
        <v>877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44285</v>
      </c>
      <c r="B117" s="253" t="s">
        <v>1197</v>
      </c>
      <c r="C117" s="254" t="s">
        <v>1252</v>
      </c>
      <c r="D117" s="254" t="s">
        <v>1253</v>
      </c>
      <c r="E117" s="254" t="s">
        <v>543</v>
      </c>
      <c r="F117" s="356">
        <v>100000</v>
      </c>
      <c r="G117" s="253">
        <v>115</v>
      </c>
      <c r="H117" s="325" t="s">
        <v>877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44285</v>
      </c>
      <c r="B118" s="253" t="s">
        <v>1235</v>
      </c>
      <c r="C118" s="254" t="s">
        <v>1236</v>
      </c>
      <c r="D118" s="254" t="s">
        <v>1254</v>
      </c>
      <c r="E118" s="254" t="s">
        <v>543</v>
      </c>
      <c r="F118" s="356">
        <v>6000000</v>
      </c>
      <c r="G118" s="253">
        <v>13.09</v>
      </c>
      <c r="H118" s="325" t="s">
        <v>877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44285</v>
      </c>
      <c r="B119" s="253" t="s">
        <v>1239</v>
      </c>
      <c r="C119" s="254" t="s">
        <v>1240</v>
      </c>
      <c r="D119" s="254" t="s">
        <v>1255</v>
      </c>
      <c r="E119" s="254" t="s">
        <v>543</v>
      </c>
      <c r="F119" s="356">
        <v>986901</v>
      </c>
      <c r="G119" s="253">
        <v>121.16</v>
      </c>
      <c r="H119" s="325" t="s">
        <v>877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5"/>
  <sheetViews>
    <sheetView topLeftCell="B1" zoomScale="68" zoomScaleNormal="85" workbookViewId="0">
      <selection activeCell="K181" sqref="K18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44286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1048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 t="shared" ref="M10:M19" si="2"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85">
        <v>2</v>
      </c>
      <c r="B11" s="486">
        <v>44236</v>
      </c>
      <c r="C11" s="487"/>
      <c r="D11" s="446" t="s">
        <v>267</v>
      </c>
      <c r="E11" s="488" t="s">
        <v>1055</v>
      </c>
      <c r="F11" s="444">
        <v>2203</v>
      </c>
      <c r="G11" s="489">
        <v>2070</v>
      </c>
      <c r="H11" s="444">
        <v>2320</v>
      </c>
      <c r="I11" s="490" t="s">
        <v>840</v>
      </c>
      <c r="J11" s="445" t="s">
        <v>1081</v>
      </c>
      <c r="K11" s="445">
        <f>H11-F11</f>
        <v>117</v>
      </c>
      <c r="L11" s="520">
        <f t="shared" ref="L11" si="3">(F11*-0.8)/100</f>
        <v>-17.624000000000002</v>
      </c>
      <c r="M11" s="442">
        <f t="shared" si="2"/>
        <v>4.5109396277802999E-2</v>
      </c>
      <c r="N11" s="445" t="s">
        <v>556</v>
      </c>
      <c r="O11" s="443">
        <v>44281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1055</v>
      </c>
      <c r="F12" s="499">
        <v>95.5</v>
      </c>
      <c r="G12" s="499">
        <v>88.5</v>
      </c>
      <c r="H12" s="499">
        <v>100</v>
      </c>
      <c r="I12" s="500" t="s">
        <v>1054</v>
      </c>
      <c r="J12" s="522" t="s">
        <v>886</v>
      </c>
      <c r="K12" s="522">
        <f t="shared" ref="K12" si="4">H12-F12</f>
        <v>4.5</v>
      </c>
      <c r="L12" s="523">
        <f t="shared" ref="L12" si="5">(F12*-0.8)/100</f>
        <v>-0.76400000000000001</v>
      </c>
      <c r="M12" s="503">
        <f t="shared" si="2"/>
        <v>3.912041884816754E-2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851</v>
      </c>
      <c r="J13" s="445" t="s">
        <v>865</v>
      </c>
      <c r="K13" s="445">
        <f t="shared" ref="K13:K15" si="6">H13-F13</f>
        <v>305</v>
      </c>
      <c r="L13" s="520">
        <f t="shared" ref="L13" si="7">(F13*-0.8)/100</f>
        <v>-32.880000000000003</v>
      </c>
      <c r="M13" s="442">
        <f t="shared" si="2"/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890</v>
      </c>
      <c r="J14" s="445" t="s">
        <v>898</v>
      </c>
      <c r="K14" s="445">
        <f t="shared" si="6"/>
        <v>24.5</v>
      </c>
      <c r="L14" s="520">
        <f>(F14*-0.8)/100</f>
        <v>-1.8440000000000001</v>
      </c>
      <c r="M14" s="442">
        <f t="shared" si="2"/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494">
        <v>44259</v>
      </c>
      <c r="C15" s="495"/>
      <c r="D15" s="521" t="s">
        <v>242</v>
      </c>
      <c r="E15" s="497" t="s">
        <v>557</v>
      </c>
      <c r="F15" s="499">
        <v>492.5</v>
      </c>
      <c r="G15" s="499">
        <v>460</v>
      </c>
      <c r="H15" s="499">
        <v>515</v>
      </c>
      <c r="I15" s="500">
        <v>550</v>
      </c>
      <c r="J15" s="522" t="s">
        <v>1117</v>
      </c>
      <c r="K15" s="522">
        <f t="shared" si="6"/>
        <v>22.5</v>
      </c>
      <c r="L15" s="523">
        <f t="shared" ref="L15" si="8">(F15*-0.8)/100</f>
        <v>-3.94</v>
      </c>
      <c r="M15" s="503">
        <f t="shared" si="2"/>
        <v>3.7685279187817257E-2</v>
      </c>
      <c r="N15" s="522" t="s">
        <v>556</v>
      </c>
      <c r="O15" s="505">
        <v>44285</v>
      </c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570">
        <v>7</v>
      </c>
      <c r="B16" s="571">
        <v>44264</v>
      </c>
      <c r="C16" s="572"/>
      <c r="D16" s="461" t="s">
        <v>298</v>
      </c>
      <c r="E16" s="573" t="s">
        <v>557</v>
      </c>
      <c r="F16" s="574">
        <v>142</v>
      </c>
      <c r="G16" s="574">
        <v>134.5</v>
      </c>
      <c r="H16" s="462">
        <v>134.5</v>
      </c>
      <c r="I16" s="575" t="s">
        <v>925</v>
      </c>
      <c r="J16" s="463" t="s">
        <v>904</v>
      </c>
      <c r="K16" s="463">
        <f t="shared" ref="K16" si="9">H16-F16</f>
        <v>-7.5</v>
      </c>
      <c r="L16" s="524">
        <f t="shared" ref="L16" si="10">(F16*-0.8)/100</f>
        <v>-1.1360000000000001</v>
      </c>
      <c r="M16" s="483">
        <f t="shared" si="2"/>
        <v>-6.0816901408450696E-2</v>
      </c>
      <c r="N16" s="463" t="s">
        <v>620</v>
      </c>
      <c r="O16" s="484">
        <v>44280</v>
      </c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1014</v>
      </c>
      <c r="K17" s="522">
        <f t="shared" ref="K17" si="11">H17-F17</f>
        <v>87.5</v>
      </c>
      <c r="L17" s="523">
        <f t="shared" ref="L17" si="12">(F17*-0.8)/100</f>
        <v>-14.28</v>
      </c>
      <c r="M17" s="503">
        <f t="shared" si="2"/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1008</v>
      </c>
      <c r="J18" s="445" t="s">
        <v>1036</v>
      </c>
      <c r="K18" s="445">
        <f t="shared" ref="K18" si="13">H18-F18</f>
        <v>36</v>
      </c>
      <c r="L18" s="520">
        <f t="shared" ref="L18" si="14">(F18*-0.8)/100</f>
        <v>-4.08</v>
      </c>
      <c r="M18" s="442">
        <f t="shared" si="2"/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1009</v>
      </c>
      <c r="J19" s="445" t="s">
        <v>1035</v>
      </c>
      <c r="K19" s="445">
        <f t="shared" ref="K19" si="15">H19-F19</f>
        <v>44</v>
      </c>
      <c r="L19" s="520">
        <f t="shared" ref="L19" si="16">(F19*-0.8)/100</f>
        <v>-5.24</v>
      </c>
      <c r="M19" s="442">
        <f t="shared" si="2"/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1010</v>
      </c>
      <c r="G20" s="383">
        <v>2650</v>
      </c>
      <c r="H20" s="378"/>
      <c r="I20" s="375" t="s">
        <v>1011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1012</v>
      </c>
      <c r="G21" s="383">
        <v>4950</v>
      </c>
      <c r="H21" s="378"/>
      <c r="I21" s="375" t="s">
        <v>1013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570">
        <v>13</v>
      </c>
      <c r="B22" s="571">
        <v>44277</v>
      </c>
      <c r="C22" s="572"/>
      <c r="D22" s="461" t="s">
        <v>1016</v>
      </c>
      <c r="E22" s="573" t="s">
        <v>557</v>
      </c>
      <c r="F22" s="574">
        <v>2320</v>
      </c>
      <c r="G22" s="574">
        <v>2170</v>
      </c>
      <c r="H22" s="462">
        <v>2170</v>
      </c>
      <c r="I22" s="575" t="s">
        <v>1017</v>
      </c>
      <c r="J22" s="463" t="s">
        <v>1069</v>
      </c>
      <c r="K22" s="463">
        <f t="shared" ref="K22" si="17">H22-F22</f>
        <v>-150</v>
      </c>
      <c r="L22" s="524">
        <f t="shared" ref="L22" si="18">(F22*-0.8)/100</f>
        <v>-18.559999999999999</v>
      </c>
      <c r="M22" s="483">
        <f>(K22+L22)/F22</f>
        <v>-7.2655172413793101E-2</v>
      </c>
      <c r="N22" s="463" t="s">
        <v>620</v>
      </c>
      <c r="O22" s="484">
        <v>44280</v>
      </c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1024</v>
      </c>
      <c r="E23" s="378" t="s">
        <v>557</v>
      </c>
      <c r="F23" s="383" t="s">
        <v>1034</v>
      </c>
      <c r="G23" s="383">
        <v>1940</v>
      </c>
      <c r="H23" s="378"/>
      <c r="I23" s="375" t="s">
        <v>1025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15</v>
      </c>
      <c r="B24" s="373">
        <v>44277</v>
      </c>
      <c r="C24" s="374"/>
      <c r="D24" s="412" t="s">
        <v>1026</v>
      </c>
      <c r="E24" s="378" t="s">
        <v>557</v>
      </c>
      <c r="F24" s="383" t="s">
        <v>1027</v>
      </c>
      <c r="G24" s="383">
        <v>478</v>
      </c>
      <c r="H24" s="378"/>
      <c r="I24" s="375" t="s">
        <v>1028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>
        <v>16</v>
      </c>
      <c r="B25" s="373">
        <v>44281</v>
      </c>
      <c r="C25" s="374"/>
      <c r="D25" s="412" t="s">
        <v>160</v>
      </c>
      <c r="E25" s="378" t="s">
        <v>557</v>
      </c>
      <c r="F25" s="387" t="s">
        <v>1079</v>
      </c>
      <c r="G25" s="383">
        <v>1675</v>
      </c>
      <c r="H25" s="378"/>
      <c r="I25" s="375" t="s">
        <v>1080</v>
      </c>
      <c r="J25" s="380" t="s">
        <v>558</v>
      </c>
      <c r="K25" s="380"/>
      <c r="L25" s="388"/>
      <c r="M25" s="351"/>
      <c r="N25" s="361"/>
      <c r="O25" s="357"/>
      <c r="P25" s="456"/>
      <c r="Q25" s="4"/>
      <c r="R25" s="457" t="s">
        <v>792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>
        <v>44285</v>
      </c>
      <c r="C26" s="374"/>
      <c r="D26" s="412" t="s">
        <v>490</v>
      </c>
      <c r="E26" s="378" t="s">
        <v>557</v>
      </c>
      <c r="F26" s="387" t="s">
        <v>1123</v>
      </c>
      <c r="G26" s="383">
        <v>477</v>
      </c>
      <c r="H26" s="378"/>
      <c r="I26" s="375" t="s">
        <v>1124</v>
      </c>
      <c r="J26" s="380" t="s">
        <v>558</v>
      </c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897</v>
      </c>
      <c r="K39" s="516">
        <f t="shared" ref="K39" si="19">H39-F39</f>
        <v>12</v>
      </c>
      <c r="L39" s="471">
        <f t="shared" ref="L39" si="20">(F39*-0.7)/100</f>
        <v>-3.08</v>
      </c>
      <c r="M39" s="442">
        <f t="shared" ref="M39" si="21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849</v>
      </c>
      <c r="J40" s="445" t="s">
        <v>872</v>
      </c>
      <c r="K40" s="516">
        <f t="shared" ref="K40" si="22">H40-F40</f>
        <v>115</v>
      </c>
      <c r="L40" s="471">
        <f t="shared" ref="L40" si="23">(F40*-0.7)/100</f>
        <v>-25.41</v>
      </c>
      <c r="M40" s="442">
        <f t="shared" ref="M40" si="24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848</v>
      </c>
      <c r="J41" s="463" t="s">
        <v>854</v>
      </c>
      <c r="K41" s="518">
        <f t="shared" ref="K41" si="25">H41-F41</f>
        <v>-18</v>
      </c>
      <c r="L41" s="510">
        <f t="shared" ref="L41" si="26">(F41*-0.7)/100</f>
        <v>-3.9689999999999999</v>
      </c>
      <c r="M41" s="483">
        <f t="shared" ref="M41" si="27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856</v>
      </c>
      <c r="J42" s="445" t="s">
        <v>857</v>
      </c>
      <c r="K42" s="516">
        <f t="shared" ref="K42" si="28">H42-F42</f>
        <v>47</v>
      </c>
      <c r="L42" s="471">
        <f>(F42*-0.07)/100</f>
        <v>-1.1480000000000001</v>
      </c>
      <c r="M42" s="442">
        <f t="shared" ref="M42" si="29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858</v>
      </c>
      <c r="K43" s="516">
        <f t="shared" ref="K43:K44" si="30">H43-F43</f>
        <v>53</v>
      </c>
      <c r="L43" s="471">
        <f>(F43*-0.07)/100</f>
        <v>-1.9057500000000003</v>
      </c>
      <c r="M43" s="442">
        <f t="shared" ref="M43:M44" si="31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994</v>
      </c>
      <c r="K44" s="556">
        <f t="shared" si="30"/>
        <v>-28</v>
      </c>
      <c r="L44" s="510">
        <f t="shared" ref="L44" si="32">(F44*-0.7)/100</f>
        <v>-6.4959999999999987</v>
      </c>
      <c r="M44" s="483">
        <f t="shared" si="31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881</v>
      </c>
      <c r="K45" s="516">
        <f t="shared" ref="K45" si="33">H45-F45</f>
        <v>6</v>
      </c>
      <c r="L45" s="471">
        <f>(F45*-0.07)/100</f>
        <v>-0.17465000000000003</v>
      </c>
      <c r="M45" s="442">
        <f t="shared" ref="M45" si="34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883</v>
      </c>
      <c r="K46" s="516">
        <f t="shared" ref="K46" si="35">H46-F46</f>
        <v>14</v>
      </c>
      <c r="L46" s="471">
        <f>(F46*-0.07)/100</f>
        <v>-0.37764999999999999</v>
      </c>
      <c r="M46" s="442">
        <f t="shared" ref="M46" si="36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882</v>
      </c>
      <c r="J47" s="445" t="s">
        <v>884</v>
      </c>
      <c r="K47" s="516">
        <f t="shared" ref="K47" si="37">H47-F47</f>
        <v>2.2999999999999972</v>
      </c>
      <c r="L47" s="471">
        <f>(F47*-0.07)/100</f>
        <v>-7.1575E-2</v>
      </c>
      <c r="M47" s="442">
        <f t="shared" ref="M47" si="38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888</v>
      </c>
      <c r="J48" s="445" t="s">
        <v>889</v>
      </c>
      <c r="K48" s="516">
        <f t="shared" ref="K48:K49" si="39">H48-F48</f>
        <v>11.5</v>
      </c>
      <c r="L48" s="471">
        <f>(F48*-0.07)/100</f>
        <v>-0.4214</v>
      </c>
      <c r="M48" s="442">
        <f t="shared" ref="M48:M49" si="40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893</v>
      </c>
      <c r="J49" s="445" t="s">
        <v>905</v>
      </c>
      <c r="K49" s="516">
        <f t="shared" si="39"/>
        <v>57.5</v>
      </c>
      <c r="L49" s="471">
        <f t="shared" ref="L49" si="41">(F49*-0.7)/100</f>
        <v>-15.137499999999999</v>
      </c>
      <c r="M49" s="442">
        <f t="shared" si="40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904</v>
      </c>
      <c r="K50" s="529">
        <f t="shared" ref="K50" si="42">H50-F50</f>
        <v>-7.5</v>
      </c>
      <c r="L50" s="510">
        <f>(F50*-0.07)/100</f>
        <v>-0.17185000000000003</v>
      </c>
      <c r="M50" s="483">
        <f t="shared" ref="M50" si="43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901</v>
      </c>
      <c r="J51" s="463" t="s">
        <v>903</v>
      </c>
      <c r="K51" s="529">
        <f t="shared" ref="K51" si="44">H51-F51</f>
        <v>-8</v>
      </c>
      <c r="L51" s="510">
        <f>(F51*-0.07)/100</f>
        <v>-0.20650000000000002</v>
      </c>
      <c r="M51" s="483">
        <f t="shared" ref="M51:M54" si="45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902</v>
      </c>
      <c r="J52" s="445" t="s">
        <v>881</v>
      </c>
      <c r="K52" s="516">
        <f>F52-H52</f>
        <v>6</v>
      </c>
      <c r="L52" s="471">
        <f>(F52*-0.07)/100</f>
        <v>-0.26950000000000002</v>
      </c>
      <c r="M52" s="442">
        <f t="shared" si="45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910</v>
      </c>
      <c r="J53" s="445" t="s">
        <v>860</v>
      </c>
      <c r="K53" s="516">
        <f t="shared" ref="K53:K54" si="46">H53-F53</f>
        <v>120</v>
      </c>
      <c r="L53" s="471">
        <f t="shared" ref="L53:L54" si="47">(F53*-0.7)/100</f>
        <v>-17.797499999999999</v>
      </c>
      <c r="M53" s="442">
        <f t="shared" si="45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911</v>
      </c>
      <c r="J54" s="463" t="s">
        <v>950</v>
      </c>
      <c r="K54" s="538">
        <f t="shared" si="46"/>
        <v>-90</v>
      </c>
      <c r="L54" s="510">
        <f t="shared" si="47"/>
        <v>-19.424999999999997</v>
      </c>
      <c r="M54" s="483">
        <f t="shared" si="45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912</v>
      </c>
      <c r="J55" s="445" t="s">
        <v>913</v>
      </c>
      <c r="K55" s="516">
        <f t="shared" ref="K55" si="48">H55-F55</f>
        <v>3.2000000000000028</v>
      </c>
      <c r="L55" s="471">
        <f>(F55*-0.07)/100</f>
        <v>-7.0910000000000001E-2</v>
      </c>
      <c r="M55" s="442">
        <f t="shared" ref="M55" si="49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912</v>
      </c>
      <c r="J56" s="445" t="s">
        <v>924</v>
      </c>
      <c r="K56" s="516">
        <f t="shared" ref="K56:K57" si="50">H56-F56</f>
        <v>1.9500000000000028</v>
      </c>
      <c r="L56" s="471">
        <f>(F56*-0.07)/100</f>
        <v>-7.1610000000000007E-2</v>
      </c>
      <c r="M56" s="442">
        <f t="shared" ref="M56:M57" si="51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912</v>
      </c>
      <c r="J57" s="463" t="s">
        <v>937</v>
      </c>
      <c r="K57" s="536">
        <f t="shared" si="50"/>
        <v>-3</v>
      </c>
      <c r="L57" s="510">
        <f t="shared" ref="L57" si="52">(F57*-0.7)/100</f>
        <v>-0.71050000000000002</v>
      </c>
      <c r="M57" s="483">
        <f t="shared" si="51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949</v>
      </c>
      <c r="K58" s="516">
        <f>F58-H58</f>
        <v>2.5</v>
      </c>
      <c r="L58" s="471">
        <f>(F58*-0.07)/100</f>
        <v>-9.2925000000000008E-2</v>
      </c>
      <c r="M58" s="442">
        <f t="shared" ref="M58:M60" si="53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902</v>
      </c>
      <c r="J59" s="445" t="s">
        <v>938</v>
      </c>
      <c r="K59" s="516">
        <f>F59-H59</f>
        <v>9.5</v>
      </c>
      <c r="L59" s="471">
        <f>(F59*-0.7)/100</f>
        <v>-2.7159999999999997</v>
      </c>
      <c r="M59" s="442">
        <f t="shared" si="53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951</v>
      </c>
      <c r="K60" s="538">
        <f t="shared" ref="K60" si="54">H60-F60</f>
        <v>-4</v>
      </c>
      <c r="L60" s="510">
        <f t="shared" ref="L60" si="55">(F60*-0.7)/100</f>
        <v>-0.9484999999999999</v>
      </c>
      <c r="M60" s="483">
        <f t="shared" si="53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939</v>
      </c>
      <c r="J61" s="445" t="s">
        <v>940</v>
      </c>
      <c r="K61" s="516">
        <f t="shared" ref="K61:K62" si="56">H61-F61</f>
        <v>1.8500000000000085</v>
      </c>
      <c r="L61" s="471">
        <f>(F61*-0.07)/100</f>
        <v>-5.5019999999999999E-2</v>
      </c>
      <c r="M61" s="442">
        <f t="shared" ref="M61:M62" si="57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980</v>
      </c>
      <c r="J62" s="463" t="s">
        <v>991</v>
      </c>
      <c r="K62" s="556">
        <f t="shared" si="56"/>
        <v>-26</v>
      </c>
      <c r="L62" s="510">
        <f t="shared" ref="L62" si="58">(F62*-0.7)/100</f>
        <v>-5.6</v>
      </c>
      <c r="M62" s="483">
        <f t="shared" si="57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984</v>
      </c>
      <c r="J63" s="463" t="s">
        <v>1007</v>
      </c>
      <c r="K63" s="557">
        <f t="shared" ref="K63" si="59">H63-F63</f>
        <v>-21</v>
      </c>
      <c r="L63" s="510">
        <f>(F63*-0.07)/100</f>
        <v>-0.41545000000000004</v>
      </c>
      <c r="M63" s="483">
        <f t="shared" ref="M63" si="60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989</v>
      </c>
      <c r="J64" s="445" t="s">
        <v>990</v>
      </c>
      <c r="K64" s="516">
        <f>F64-H64</f>
        <v>4.25</v>
      </c>
      <c r="L64" s="471">
        <f>(F64*-0.07)/100</f>
        <v>-0.161</v>
      </c>
      <c r="M64" s="442">
        <f t="shared" ref="M64" si="61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992</v>
      </c>
      <c r="J65" s="445" t="s">
        <v>993</v>
      </c>
      <c r="K65" s="516">
        <f>F65-H65</f>
        <v>11</v>
      </c>
      <c r="L65" s="471">
        <f>(F65*-0.07)/100</f>
        <v>-0.40775000000000006</v>
      </c>
      <c r="M65" s="442">
        <f t="shared" ref="M65:M66" si="62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995</v>
      </c>
      <c r="K66" s="556">
        <f t="shared" ref="K66" si="63">H66-F66</f>
        <v>-2.7000000000000028</v>
      </c>
      <c r="L66" s="510">
        <f>(F66*-0.07)/100</f>
        <v>-5.5790000000000006E-2</v>
      </c>
      <c r="M66" s="483">
        <f t="shared" si="62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1018</v>
      </c>
      <c r="E67" s="387" t="s">
        <v>557</v>
      </c>
      <c r="F67" s="387" t="s">
        <v>1019</v>
      </c>
      <c r="G67" s="387">
        <v>668</v>
      </c>
      <c r="H67" s="422"/>
      <c r="I67" s="387" t="s">
        <v>1020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474">
        <v>30</v>
      </c>
      <c r="B68" s="470">
        <v>44277</v>
      </c>
      <c r="C68" s="475"/>
      <c r="D68" s="476" t="s">
        <v>1021</v>
      </c>
      <c r="E68" s="444" t="s">
        <v>817</v>
      </c>
      <c r="F68" s="444">
        <v>230</v>
      </c>
      <c r="G68" s="477">
        <v>236</v>
      </c>
      <c r="H68" s="477">
        <v>225</v>
      </c>
      <c r="I68" s="444" t="s">
        <v>989</v>
      </c>
      <c r="J68" s="445" t="s">
        <v>914</v>
      </c>
      <c r="K68" s="565">
        <f>F68-H68</f>
        <v>5</v>
      </c>
      <c r="L68" s="471">
        <f>(F68*-0.7)/100</f>
        <v>-1.61</v>
      </c>
      <c r="M68" s="442">
        <f t="shared" ref="M68:M71" si="64">(K68+L68)/F68</f>
        <v>1.4739130434782607E-2</v>
      </c>
      <c r="N68" s="445" t="s">
        <v>556</v>
      </c>
      <c r="O68" s="443">
        <v>44279</v>
      </c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478">
        <v>31</v>
      </c>
      <c r="B69" s="479">
        <v>44277</v>
      </c>
      <c r="C69" s="480"/>
      <c r="D69" s="481" t="s">
        <v>1022</v>
      </c>
      <c r="E69" s="462" t="s">
        <v>557</v>
      </c>
      <c r="F69" s="462">
        <v>582</v>
      </c>
      <c r="G69" s="482">
        <v>567</v>
      </c>
      <c r="H69" s="482">
        <v>562.5</v>
      </c>
      <c r="I69" s="462" t="s">
        <v>1023</v>
      </c>
      <c r="J69" s="463" t="s">
        <v>1060</v>
      </c>
      <c r="K69" s="569">
        <f t="shared" ref="K69:K71" si="65">H69-F69</f>
        <v>-19.5</v>
      </c>
      <c r="L69" s="510">
        <f>(F69*-0.07)/100</f>
        <v>-0.40740000000000004</v>
      </c>
      <c r="M69" s="483">
        <f t="shared" si="64"/>
        <v>-3.4205154639175256E-2</v>
      </c>
      <c r="N69" s="463" t="s">
        <v>620</v>
      </c>
      <c r="O69" s="484">
        <v>44280</v>
      </c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478">
        <v>32</v>
      </c>
      <c r="B70" s="479">
        <v>44277</v>
      </c>
      <c r="C70" s="480"/>
      <c r="D70" s="481" t="s">
        <v>1032</v>
      </c>
      <c r="E70" s="462" t="s">
        <v>557</v>
      </c>
      <c r="F70" s="462">
        <v>156.4</v>
      </c>
      <c r="G70" s="482">
        <v>152</v>
      </c>
      <c r="H70" s="482">
        <v>152</v>
      </c>
      <c r="I70" s="462" t="s">
        <v>1033</v>
      </c>
      <c r="J70" s="463" t="s">
        <v>1059</v>
      </c>
      <c r="K70" s="569">
        <f t="shared" si="65"/>
        <v>-4.4000000000000057</v>
      </c>
      <c r="L70" s="510">
        <f t="shared" ref="L70:L71" si="66">(F70*-0.7)/100</f>
        <v>-1.0948</v>
      </c>
      <c r="M70" s="483">
        <f t="shared" si="64"/>
        <v>-3.5132992327365768E-2</v>
      </c>
      <c r="N70" s="463" t="s">
        <v>620</v>
      </c>
      <c r="O70" s="484">
        <v>44280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583" customFormat="1" ht="15" customHeight="1">
      <c r="A71" s="445">
        <v>33</v>
      </c>
      <c r="B71" s="445">
        <v>44279</v>
      </c>
      <c r="C71" s="445"/>
      <c r="D71" s="585" t="s">
        <v>467</v>
      </c>
      <c r="E71" s="445" t="s">
        <v>557</v>
      </c>
      <c r="F71" s="445">
        <v>28.2</v>
      </c>
      <c r="G71" s="445">
        <v>27.35</v>
      </c>
      <c r="H71" s="445">
        <v>28.7</v>
      </c>
      <c r="I71" s="445" t="s">
        <v>1049</v>
      </c>
      <c r="J71" s="445" t="s">
        <v>1078</v>
      </c>
      <c r="K71" s="445">
        <f t="shared" si="65"/>
        <v>0.5</v>
      </c>
      <c r="L71" s="471">
        <f t="shared" si="66"/>
        <v>-0.19739999999999999</v>
      </c>
      <c r="M71" s="584">
        <f t="shared" si="64"/>
        <v>1.073049645390071E-2</v>
      </c>
      <c r="N71" s="445" t="s">
        <v>556</v>
      </c>
      <c r="O71" s="582">
        <v>44281</v>
      </c>
      <c r="R71" s="583" t="s">
        <v>559</v>
      </c>
    </row>
    <row r="72" spans="1:34" s="369" customFormat="1" ht="15" customHeight="1">
      <c r="A72" s="478">
        <v>34</v>
      </c>
      <c r="B72" s="479">
        <v>44279</v>
      </c>
      <c r="C72" s="480"/>
      <c r="D72" s="481" t="s">
        <v>86</v>
      </c>
      <c r="E72" s="462" t="s">
        <v>557</v>
      </c>
      <c r="F72" s="462">
        <v>875</v>
      </c>
      <c r="G72" s="482">
        <v>848</v>
      </c>
      <c r="H72" s="482">
        <v>848</v>
      </c>
      <c r="I72" s="462">
        <v>925</v>
      </c>
      <c r="J72" s="463" t="s">
        <v>1061</v>
      </c>
      <c r="K72" s="569">
        <f t="shared" ref="K72" si="67">H72-F72</f>
        <v>-27</v>
      </c>
      <c r="L72" s="510">
        <f t="shared" ref="L72" si="68">(F72*-0.7)/100</f>
        <v>-6.125</v>
      </c>
      <c r="M72" s="483">
        <f t="shared" ref="M72" si="69">(K72+L72)/F72</f>
        <v>-3.785714285714286E-2</v>
      </c>
      <c r="N72" s="463" t="s">
        <v>620</v>
      </c>
      <c r="O72" s="484">
        <v>44280</v>
      </c>
      <c r="P72" s="4"/>
      <c r="Q72" s="4"/>
      <c r="R72" s="324" t="s">
        <v>792</v>
      </c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>
        <v>35</v>
      </c>
      <c r="B73" s="586">
        <v>44281</v>
      </c>
      <c r="C73" s="421"/>
      <c r="D73" s="386" t="s">
        <v>1082</v>
      </c>
      <c r="E73" s="387" t="s">
        <v>817</v>
      </c>
      <c r="F73" s="387" t="s">
        <v>1083</v>
      </c>
      <c r="G73" s="387">
        <v>581</v>
      </c>
      <c r="H73" s="422"/>
      <c r="I73" s="387" t="s">
        <v>1084</v>
      </c>
      <c r="J73" s="514" t="s">
        <v>558</v>
      </c>
      <c r="K73" s="352"/>
      <c r="L73" s="404"/>
      <c r="M73" s="402"/>
      <c r="N73" s="380"/>
      <c r="O73" s="393"/>
      <c r="P73" s="4"/>
      <c r="Q73" s="4"/>
      <c r="R73" s="324" t="s">
        <v>559</v>
      </c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586">
        <v>44285</v>
      </c>
      <c r="C74" s="421"/>
      <c r="D74" s="386" t="s">
        <v>740</v>
      </c>
      <c r="E74" s="387" t="s">
        <v>557</v>
      </c>
      <c r="F74" s="387" t="s">
        <v>1125</v>
      </c>
      <c r="G74" s="387">
        <v>660</v>
      </c>
      <c r="H74" s="422"/>
      <c r="I74" s="387" t="s">
        <v>1126</v>
      </c>
      <c r="J74" s="514" t="s">
        <v>558</v>
      </c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70">
        <v>44285</v>
      </c>
      <c r="C75" s="475"/>
      <c r="D75" s="476" t="s">
        <v>783</v>
      </c>
      <c r="E75" s="444" t="s">
        <v>557</v>
      </c>
      <c r="F75" s="444">
        <v>234</v>
      </c>
      <c r="G75" s="477">
        <v>227.5</v>
      </c>
      <c r="H75" s="477">
        <v>240.5</v>
      </c>
      <c r="I75" s="444" t="s">
        <v>825</v>
      </c>
      <c r="J75" s="445" t="s">
        <v>1127</v>
      </c>
      <c r="K75" s="588">
        <f t="shared" ref="K75" si="70">H75-F75</f>
        <v>6.5</v>
      </c>
      <c r="L75" s="471">
        <f>(F75*-0.07)/100</f>
        <v>-0.16380000000000003</v>
      </c>
      <c r="M75" s="442">
        <f t="shared" ref="M75" si="71">(K75+L75)/F75</f>
        <v>2.7077777777777777E-2</v>
      </c>
      <c r="N75" s="445" t="s">
        <v>556</v>
      </c>
      <c r="O75" s="464">
        <v>44285</v>
      </c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s="369" customFormat="1" ht="15" customHeight="1">
      <c r="A76" s="394"/>
      <c r="B76" s="418"/>
      <c r="C76" s="421"/>
      <c r="D76" s="386"/>
      <c r="E76" s="387"/>
      <c r="F76" s="387"/>
      <c r="G76" s="422"/>
      <c r="H76" s="422"/>
      <c r="I76" s="387"/>
      <c r="J76" s="514"/>
      <c r="K76" s="352"/>
      <c r="L76" s="404"/>
      <c r="M76" s="402"/>
      <c r="N76" s="380"/>
      <c r="O76" s="393"/>
      <c r="P76" s="4"/>
      <c r="Q76" s="4"/>
      <c r="R76" s="324"/>
      <c r="S76" s="37"/>
      <c r="T76" s="37"/>
      <c r="U76" s="37"/>
      <c r="V76" s="37"/>
      <c r="W76" s="37"/>
      <c r="X76" s="37"/>
      <c r="Y76" s="37"/>
      <c r="Z76" s="37"/>
      <c r="AA76" s="37"/>
    </row>
    <row r="77" spans="1:34" s="369" customFormat="1" ht="15" customHeight="1">
      <c r="A77" s="394"/>
      <c r="B77" s="418"/>
      <c r="C77" s="421"/>
      <c r="D77" s="386"/>
      <c r="E77" s="387"/>
      <c r="F77" s="387"/>
      <c r="G77" s="422"/>
      <c r="H77" s="422"/>
      <c r="I77" s="387"/>
      <c r="J77" s="352"/>
      <c r="K77" s="352"/>
      <c r="L77" s="404"/>
      <c r="M77" s="402"/>
      <c r="N77" s="380"/>
      <c r="O77" s="393"/>
      <c r="P77" s="4"/>
      <c r="Q77" s="4"/>
      <c r="R77" s="324"/>
      <c r="S77" s="37"/>
      <c r="T77" s="37"/>
      <c r="U77" s="37"/>
      <c r="V77" s="37"/>
      <c r="W77" s="37"/>
      <c r="X77" s="37"/>
      <c r="Y77" s="37"/>
      <c r="Z77" s="37"/>
      <c r="AA77" s="37"/>
    </row>
    <row r="78" spans="1:34" ht="44.25" customHeight="1">
      <c r="A78" s="20" t="s">
        <v>560</v>
      </c>
      <c r="B78" s="36"/>
      <c r="C78" s="36"/>
      <c r="D78" s="37"/>
      <c r="E78" s="33"/>
      <c r="F78" s="33"/>
      <c r="G78" s="32"/>
      <c r="H78" s="32" t="s">
        <v>822</v>
      </c>
      <c r="I78" s="33"/>
      <c r="J78" s="14"/>
      <c r="K78" s="76"/>
      <c r="L78" s="77"/>
      <c r="M78" s="76"/>
      <c r="N78" s="78"/>
      <c r="O78" s="76"/>
      <c r="P78" s="4"/>
      <c r="Q78" s="410"/>
      <c r="R78" s="423"/>
      <c r="S78" s="410"/>
      <c r="T78" s="410"/>
      <c r="U78" s="410"/>
      <c r="V78" s="410"/>
      <c r="W78" s="410"/>
      <c r="X78" s="410"/>
      <c r="Y78" s="410"/>
      <c r="Z78" s="37"/>
      <c r="AA78" s="37"/>
      <c r="AB78" s="37"/>
    </row>
    <row r="79" spans="1:34" s="3" customFormat="1">
      <c r="A79" s="26" t="s">
        <v>561</v>
      </c>
      <c r="B79" s="20"/>
      <c r="C79" s="20"/>
      <c r="D79" s="20"/>
      <c r="E79" s="2"/>
      <c r="F79" s="27" t="s">
        <v>562</v>
      </c>
      <c r="G79" s="38"/>
      <c r="H79" s="39"/>
      <c r="I79" s="79"/>
      <c r="J79" s="14"/>
      <c r="K79" s="80"/>
      <c r="L79" s="81"/>
      <c r="M79" s="82"/>
      <c r="N79" s="83"/>
      <c r="O79" s="84"/>
      <c r="P79" s="2"/>
      <c r="Q79" s="1"/>
      <c r="R79" s="9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6" customFormat="1" ht="14.25" customHeight="1">
      <c r="A80" s="26"/>
      <c r="B80" s="20"/>
      <c r="C80" s="20"/>
      <c r="D80" s="20"/>
      <c r="E80" s="29"/>
      <c r="F80" s="27" t="s">
        <v>564</v>
      </c>
      <c r="G80" s="38"/>
      <c r="H80" s="39"/>
      <c r="I80" s="79"/>
      <c r="J80" s="14"/>
      <c r="K80" s="80"/>
      <c r="L80" s="81"/>
      <c r="M80" s="82"/>
      <c r="N80" s="83"/>
      <c r="O80" s="84"/>
      <c r="P80" s="2"/>
      <c r="Q80" s="1"/>
      <c r="R80" s="9"/>
      <c r="S80" s="3"/>
      <c r="Y80" s="3"/>
      <c r="Z80" s="3"/>
    </row>
    <row r="81" spans="1:26" s="6" customFormat="1" ht="14.25" customHeight="1">
      <c r="A81" s="20"/>
      <c r="B81" s="20"/>
      <c r="C81" s="20"/>
      <c r="D81" s="20"/>
      <c r="E81" s="29"/>
      <c r="F81" s="14"/>
      <c r="G81" s="14"/>
      <c r="H81" s="28"/>
      <c r="I81" s="33"/>
      <c r="J81" s="68"/>
      <c r="K81" s="65"/>
      <c r="L81" s="66"/>
      <c r="M81" s="14"/>
      <c r="N81" s="69"/>
      <c r="O81" s="54"/>
      <c r="P81" s="5"/>
      <c r="Q81" s="1"/>
      <c r="R81" s="9"/>
      <c r="S81" s="3"/>
      <c r="Y81" s="3"/>
      <c r="Z81" s="3"/>
    </row>
    <row r="82" spans="1:26" s="6" customFormat="1" ht="15">
      <c r="A82" s="40" t="s">
        <v>571</v>
      </c>
      <c r="B82" s="40"/>
      <c r="C82" s="40"/>
      <c r="D82" s="40"/>
      <c r="E82" s="29"/>
      <c r="F82" s="14"/>
      <c r="G82" s="9"/>
      <c r="H82" s="14"/>
      <c r="I82" s="9"/>
      <c r="J82" s="85"/>
      <c r="K82" s="9"/>
      <c r="L82" s="9"/>
      <c r="M82" s="9"/>
      <c r="N82" s="9"/>
      <c r="O82" s="86"/>
      <c r="P82"/>
      <c r="Q82" s="1"/>
      <c r="R82" s="9"/>
      <c r="S82" s="3"/>
      <c r="Y82" s="3"/>
      <c r="Z82" s="3"/>
    </row>
    <row r="83" spans="1:26" s="6" customFormat="1" ht="38.25">
      <c r="A83" s="18" t="s">
        <v>16</v>
      </c>
      <c r="B83" s="18" t="s">
        <v>534</v>
      </c>
      <c r="C83" s="18"/>
      <c r="D83" s="19" t="s">
        <v>545</v>
      </c>
      <c r="E83" s="18" t="s">
        <v>546</v>
      </c>
      <c r="F83" s="18" t="s">
        <v>547</v>
      </c>
      <c r="G83" s="18" t="s">
        <v>566</v>
      </c>
      <c r="H83" s="18" t="s">
        <v>549</v>
      </c>
      <c r="I83" s="18" t="s">
        <v>550</v>
      </c>
      <c r="J83" s="17" t="s">
        <v>551</v>
      </c>
      <c r="K83" s="74" t="s">
        <v>572</v>
      </c>
      <c r="L83" s="60" t="s">
        <v>820</v>
      </c>
      <c r="M83" s="74" t="s">
        <v>568</v>
      </c>
      <c r="N83" s="18" t="s">
        <v>569</v>
      </c>
      <c r="O83" s="17" t="s">
        <v>554</v>
      </c>
      <c r="P83" s="87" t="s">
        <v>555</v>
      </c>
      <c r="Q83" s="1"/>
      <c r="R83" s="14"/>
      <c r="S83" s="3"/>
      <c r="Y83" s="3"/>
      <c r="Z83" s="3"/>
    </row>
    <row r="84" spans="1:26" s="369" customFormat="1" ht="13.9" customHeight="1">
      <c r="A84" s="517">
        <v>1</v>
      </c>
      <c r="B84" s="479">
        <v>44252</v>
      </c>
      <c r="C84" s="491"/>
      <c r="D84" s="461" t="s">
        <v>847</v>
      </c>
      <c r="E84" s="492" t="s">
        <v>557</v>
      </c>
      <c r="F84" s="462">
        <v>4530</v>
      </c>
      <c r="G84" s="462">
        <v>4425</v>
      </c>
      <c r="H84" s="462">
        <v>4430</v>
      </c>
      <c r="I84" s="463">
        <v>4730</v>
      </c>
      <c r="J84" s="463" t="s">
        <v>867</v>
      </c>
      <c r="K84" s="518">
        <f t="shared" ref="K84" si="72">H84-F84</f>
        <v>-100</v>
      </c>
      <c r="L84" s="510">
        <f t="shared" ref="L84" si="73">(H84*N84)*0.035%</f>
        <v>193.81250000000003</v>
      </c>
      <c r="M84" s="511">
        <f t="shared" ref="M84" si="74">(K84*N84)-L84</f>
        <v>-12693.8125</v>
      </c>
      <c r="N84" s="463">
        <v>125</v>
      </c>
      <c r="O84" s="512" t="s">
        <v>620</v>
      </c>
      <c r="P84" s="484">
        <v>44256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15">
        <v>2</v>
      </c>
      <c r="B85" s="470">
        <v>44253</v>
      </c>
      <c r="C85" s="448"/>
      <c r="D85" s="446" t="s">
        <v>850</v>
      </c>
      <c r="E85" s="447" t="s">
        <v>557</v>
      </c>
      <c r="F85" s="444">
        <v>1313</v>
      </c>
      <c r="G85" s="444">
        <v>1287</v>
      </c>
      <c r="H85" s="444">
        <v>1342</v>
      </c>
      <c r="I85" s="445">
        <v>1360</v>
      </c>
      <c r="J85" s="445" t="s">
        <v>853</v>
      </c>
      <c r="K85" s="516">
        <f t="shared" ref="K85" si="75">H85-F85</f>
        <v>29</v>
      </c>
      <c r="L85" s="471">
        <f t="shared" ref="L85:L86" si="76">(H85*N85)*0.035%</f>
        <v>258.33500000000004</v>
      </c>
      <c r="M85" s="472">
        <f t="shared" ref="M85" si="77">(K85*N85)-L85</f>
        <v>15691.665000000001</v>
      </c>
      <c r="N85" s="445">
        <v>550</v>
      </c>
      <c r="O85" s="473" t="s">
        <v>556</v>
      </c>
      <c r="P85" s="443">
        <v>44256</v>
      </c>
      <c r="Q85" s="363"/>
      <c r="R85" s="324" t="s">
        <v>792</v>
      </c>
      <c r="S85" s="37"/>
      <c r="Y85" s="37"/>
      <c r="Z85" s="37"/>
    </row>
    <row r="86" spans="1:26" s="369" customFormat="1" ht="13.9" customHeight="1">
      <c r="A86" s="606">
        <v>3</v>
      </c>
      <c r="B86" s="608">
        <v>44256</v>
      </c>
      <c r="C86" s="491"/>
      <c r="D86" s="461" t="s">
        <v>845</v>
      </c>
      <c r="E86" s="492" t="s">
        <v>817</v>
      </c>
      <c r="F86" s="462">
        <v>14705</v>
      </c>
      <c r="G86" s="462">
        <v>14900</v>
      </c>
      <c r="H86" s="462">
        <v>14900</v>
      </c>
      <c r="I86" s="463">
        <v>14500</v>
      </c>
      <c r="J86" s="610" t="s">
        <v>868</v>
      </c>
      <c r="K86" s="510">
        <f>F86-G86</f>
        <v>-195</v>
      </c>
      <c r="L86" s="510">
        <f t="shared" si="76"/>
        <v>391.12500000000006</v>
      </c>
      <c r="M86" s="610">
        <v>-8741</v>
      </c>
      <c r="N86" s="610">
        <v>75</v>
      </c>
      <c r="O86" s="614" t="s">
        <v>620</v>
      </c>
      <c r="P86" s="612">
        <v>44257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607"/>
      <c r="B87" s="609"/>
      <c r="C87" s="491"/>
      <c r="D87" s="461" t="s">
        <v>844</v>
      </c>
      <c r="E87" s="492" t="s">
        <v>817</v>
      </c>
      <c r="F87" s="462">
        <v>112.5</v>
      </c>
      <c r="G87" s="462"/>
      <c r="H87" s="462">
        <v>27.5</v>
      </c>
      <c r="I87" s="463"/>
      <c r="J87" s="611"/>
      <c r="K87" s="524">
        <f>F87-H87</f>
        <v>85</v>
      </c>
      <c r="L87" s="510">
        <v>100</v>
      </c>
      <c r="M87" s="611"/>
      <c r="N87" s="611"/>
      <c r="O87" s="615"/>
      <c r="P87" s="613"/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515">
        <v>4</v>
      </c>
      <c r="B88" s="470">
        <v>44256</v>
      </c>
      <c r="C88" s="448"/>
      <c r="D88" s="446" t="s">
        <v>855</v>
      </c>
      <c r="E88" s="447" t="s">
        <v>817</v>
      </c>
      <c r="F88" s="444">
        <v>736</v>
      </c>
      <c r="G88" s="444">
        <v>746</v>
      </c>
      <c r="H88" s="444">
        <v>729</v>
      </c>
      <c r="I88" s="445">
        <v>715</v>
      </c>
      <c r="J88" s="445" t="s">
        <v>846</v>
      </c>
      <c r="K88" s="516">
        <f>F88-H88</f>
        <v>7</v>
      </c>
      <c r="L88" s="471">
        <f t="shared" ref="L88:L90" si="78">(H88*N88)*0.035%</f>
        <v>306.18000000000006</v>
      </c>
      <c r="M88" s="472">
        <f t="shared" ref="M88:M90" si="79">(K88*N88)-L88</f>
        <v>8093.82</v>
      </c>
      <c r="N88" s="445">
        <v>1200</v>
      </c>
      <c r="O88" s="473" t="s">
        <v>556</v>
      </c>
      <c r="P88" s="464">
        <v>44256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515">
        <v>5</v>
      </c>
      <c r="B89" s="470">
        <v>44256</v>
      </c>
      <c r="C89" s="448"/>
      <c r="D89" s="446" t="s">
        <v>862</v>
      </c>
      <c r="E89" s="447" t="s">
        <v>557</v>
      </c>
      <c r="F89" s="444">
        <v>1576.5</v>
      </c>
      <c r="G89" s="444">
        <v>1559</v>
      </c>
      <c r="H89" s="444">
        <v>1589</v>
      </c>
      <c r="I89" s="445">
        <v>1610</v>
      </c>
      <c r="J89" s="445" t="s">
        <v>863</v>
      </c>
      <c r="K89" s="516">
        <f t="shared" ref="K89:K90" si="80">H89-F89</f>
        <v>12.5</v>
      </c>
      <c r="L89" s="471">
        <f t="shared" si="78"/>
        <v>389.30500000000006</v>
      </c>
      <c r="M89" s="472">
        <f t="shared" si="79"/>
        <v>8360.6949999999997</v>
      </c>
      <c r="N89" s="445">
        <v>700</v>
      </c>
      <c r="O89" s="473" t="s">
        <v>556</v>
      </c>
      <c r="P89" s="464">
        <v>44256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6</v>
      </c>
      <c r="B90" s="470">
        <v>44256</v>
      </c>
      <c r="C90" s="448"/>
      <c r="D90" s="446" t="s">
        <v>864</v>
      </c>
      <c r="E90" s="447" t="s">
        <v>557</v>
      </c>
      <c r="F90" s="444">
        <v>2190</v>
      </c>
      <c r="G90" s="444">
        <v>2140</v>
      </c>
      <c r="H90" s="444">
        <v>2224</v>
      </c>
      <c r="I90" s="445">
        <v>2290</v>
      </c>
      <c r="J90" s="445" t="s">
        <v>570</v>
      </c>
      <c r="K90" s="516">
        <f t="shared" si="80"/>
        <v>34</v>
      </c>
      <c r="L90" s="471">
        <f t="shared" si="78"/>
        <v>194.60000000000002</v>
      </c>
      <c r="M90" s="472">
        <f t="shared" si="79"/>
        <v>8305.4</v>
      </c>
      <c r="N90" s="445">
        <v>250</v>
      </c>
      <c r="O90" s="473" t="s">
        <v>556</v>
      </c>
      <c r="P90" s="443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15">
        <v>7</v>
      </c>
      <c r="B91" s="470">
        <v>44257</v>
      </c>
      <c r="C91" s="448"/>
      <c r="D91" s="446" t="s">
        <v>869</v>
      </c>
      <c r="E91" s="447" t="s">
        <v>557</v>
      </c>
      <c r="F91" s="444">
        <v>577.5</v>
      </c>
      <c r="G91" s="444">
        <v>570</v>
      </c>
      <c r="H91" s="444">
        <v>585.5</v>
      </c>
      <c r="I91" s="445">
        <v>598</v>
      </c>
      <c r="J91" s="445" t="s">
        <v>870</v>
      </c>
      <c r="K91" s="516">
        <f t="shared" ref="K91" si="81">H91-F91</f>
        <v>8</v>
      </c>
      <c r="L91" s="471">
        <f t="shared" ref="L91" si="82">(H91*N91)*0.035%</f>
        <v>320.29777500000006</v>
      </c>
      <c r="M91" s="472">
        <f t="shared" ref="M91" si="83">(K91*N91)-L91</f>
        <v>12183.702224999999</v>
      </c>
      <c r="N91" s="445">
        <v>1563</v>
      </c>
      <c r="O91" s="473" t="s">
        <v>556</v>
      </c>
      <c r="P91" s="464">
        <v>44257</v>
      </c>
      <c r="Q91" s="363"/>
      <c r="R91" s="324" t="s">
        <v>792</v>
      </c>
      <c r="S91" s="37"/>
      <c r="Y91" s="37"/>
      <c r="Z91" s="37"/>
    </row>
    <row r="92" spans="1:26" s="369" customFormat="1" ht="13.9" customHeight="1">
      <c r="A92" s="515">
        <v>8</v>
      </c>
      <c r="B92" s="470">
        <v>44257</v>
      </c>
      <c r="C92" s="448"/>
      <c r="D92" s="446" t="s">
        <v>873</v>
      </c>
      <c r="E92" s="447" t="s">
        <v>557</v>
      </c>
      <c r="F92" s="444">
        <v>1918</v>
      </c>
      <c r="G92" s="444">
        <v>1892</v>
      </c>
      <c r="H92" s="444">
        <v>1935.5</v>
      </c>
      <c r="I92" s="445">
        <v>1960</v>
      </c>
      <c r="J92" s="445" t="s">
        <v>874</v>
      </c>
      <c r="K92" s="516">
        <f t="shared" ref="K92" si="84">H92-F92</f>
        <v>17.5</v>
      </c>
      <c r="L92" s="471">
        <f t="shared" ref="L92" si="85">(H92*N92)*0.035%</f>
        <v>372.58375000000007</v>
      </c>
      <c r="M92" s="472">
        <f t="shared" ref="M92" si="86">(K92*N92)-L92</f>
        <v>9252.4162500000002</v>
      </c>
      <c r="N92" s="445">
        <v>550</v>
      </c>
      <c r="O92" s="473" t="s">
        <v>556</v>
      </c>
      <c r="P92" s="464">
        <v>44257</v>
      </c>
      <c r="Q92" s="363"/>
      <c r="R92" s="324" t="s">
        <v>792</v>
      </c>
      <c r="S92" s="37"/>
      <c r="Y92" s="37"/>
      <c r="Z92" s="37"/>
    </row>
    <row r="93" spans="1:26" s="369" customFormat="1" ht="13.9" customHeight="1">
      <c r="A93" s="525">
        <v>9</v>
      </c>
      <c r="B93" s="479">
        <v>44258</v>
      </c>
      <c r="C93" s="491"/>
      <c r="D93" s="461" t="s">
        <v>845</v>
      </c>
      <c r="E93" s="492" t="s">
        <v>817</v>
      </c>
      <c r="F93" s="462">
        <v>15075</v>
      </c>
      <c r="G93" s="462">
        <v>15180</v>
      </c>
      <c r="H93" s="462">
        <v>15180</v>
      </c>
      <c r="I93" s="463">
        <v>14850</v>
      </c>
      <c r="J93" s="463" t="s">
        <v>879</v>
      </c>
      <c r="K93" s="526">
        <f>F93-H93</f>
        <v>-105</v>
      </c>
      <c r="L93" s="510">
        <f t="shared" ref="L93" si="87">(H93*N93)*0.035%</f>
        <v>398.47500000000008</v>
      </c>
      <c r="M93" s="511">
        <f t="shared" ref="M93" si="88">(K93*N93)-L93</f>
        <v>-8273.4750000000004</v>
      </c>
      <c r="N93" s="463">
        <v>75</v>
      </c>
      <c r="O93" s="512" t="s">
        <v>620</v>
      </c>
      <c r="P93" s="527">
        <v>44258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25">
        <v>10</v>
      </c>
      <c r="B94" s="479">
        <v>44258</v>
      </c>
      <c r="C94" s="491"/>
      <c r="D94" s="461" t="s">
        <v>855</v>
      </c>
      <c r="E94" s="492" t="s">
        <v>817</v>
      </c>
      <c r="F94" s="462">
        <v>744</v>
      </c>
      <c r="G94" s="462">
        <v>755</v>
      </c>
      <c r="H94" s="462">
        <v>754</v>
      </c>
      <c r="I94" s="463">
        <v>725</v>
      </c>
      <c r="J94" s="463" t="s">
        <v>880</v>
      </c>
      <c r="K94" s="526">
        <f>F94-H94</f>
        <v>-10</v>
      </c>
      <c r="L94" s="510">
        <f t="shared" ref="L94" si="89">(H94*N94)*0.035%</f>
        <v>316.68000000000006</v>
      </c>
      <c r="M94" s="511">
        <f t="shared" ref="M94" si="90">(K94*N94)-L94</f>
        <v>-12316.68</v>
      </c>
      <c r="N94" s="463">
        <v>1200</v>
      </c>
      <c r="O94" s="512" t="s">
        <v>620</v>
      </c>
      <c r="P94" s="527">
        <v>44258</v>
      </c>
      <c r="Q94" s="363"/>
      <c r="R94" s="324" t="s">
        <v>559</v>
      </c>
      <c r="S94" s="37"/>
      <c r="Y94" s="37"/>
      <c r="Z94" s="37"/>
    </row>
    <row r="95" spans="1:26" s="369" customFormat="1" ht="13.9" customHeight="1">
      <c r="A95" s="528">
        <v>11</v>
      </c>
      <c r="B95" s="479">
        <v>44260</v>
      </c>
      <c r="C95" s="491"/>
      <c r="D95" s="461" t="s">
        <v>899</v>
      </c>
      <c r="E95" s="492" t="s">
        <v>817</v>
      </c>
      <c r="F95" s="462">
        <v>7175</v>
      </c>
      <c r="G95" s="462">
        <v>7280</v>
      </c>
      <c r="H95" s="462">
        <v>7280</v>
      </c>
      <c r="I95" s="463">
        <v>6950</v>
      </c>
      <c r="J95" s="463" t="s">
        <v>879</v>
      </c>
      <c r="K95" s="529">
        <f>F95-H95</f>
        <v>-105</v>
      </c>
      <c r="L95" s="510">
        <f t="shared" ref="L95:L96" si="91">(H95*N95)*0.035%</f>
        <v>254.80000000000004</v>
      </c>
      <c r="M95" s="511">
        <f t="shared" ref="M95:M96" si="92">(K95*N95)-L95</f>
        <v>-10754.8</v>
      </c>
      <c r="N95" s="463">
        <v>100</v>
      </c>
      <c r="O95" s="512" t="s">
        <v>620</v>
      </c>
      <c r="P95" s="527">
        <v>44260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15">
        <v>12</v>
      </c>
      <c r="B96" s="470">
        <v>44263</v>
      </c>
      <c r="C96" s="448"/>
      <c r="D96" s="446" t="s">
        <v>862</v>
      </c>
      <c r="E96" s="447" t="s">
        <v>557</v>
      </c>
      <c r="F96" s="444">
        <v>1635</v>
      </c>
      <c r="G96" s="444">
        <v>1617</v>
      </c>
      <c r="H96" s="444">
        <v>1648</v>
      </c>
      <c r="I96" s="445">
        <v>1665</v>
      </c>
      <c r="J96" s="445" t="s">
        <v>895</v>
      </c>
      <c r="K96" s="516">
        <f t="shared" ref="K96" si="93">H96-F96</f>
        <v>13</v>
      </c>
      <c r="L96" s="471">
        <f t="shared" si="91"/>
        <v>403.76000000000005</v>
      </c>
      <c r="M96" s="472">
        <f t="shared" si="92"/>
        <v>8696.24</v>
      </c>
      <c r="N96" s="445">
        <v>700</v>
      </c>
      <c r="O96" s="473" t="s">
        <v>556</v>
      </c>
      <c r="P96" s="464">
        <v>44263</v>
      </c>
      <c r="Q96" s="363"/>
      <c r="R96" s="324" t="s">
        <v>792</v>
      </c>
      <c r="S96" s="37"/>
      <c r="Y96" s="37"/>
      <c r="Z96" s="37"/>
    </row>
    <row r="97" spans="1:26" s="369" customFormat="1" ht="13.9" customHeight="1">
      <c r="A97" s="515">
        <v>13</v>
      </c>
      <c r="B97" s="470">
        <v>44263</v>
      </c>
      <c r="C97" s="448"/>
      <c r="D97" s="446" t="s">
        <v>873</v>
      </c>
      <c r="E97" s="447" t="s">
        <v>557</v>
      </c>
      <c r="F97" s="444">
        <v>1905</v>
      </c>
      <c r="G97" s="444">
        <v>1883</v>
      </c>
      <c r="H97" s="444">
        <v>1926.5</v>
      </c>
      <c r="I97" s="445">
        <v>1950</v>
      </c>
      <c r="J97" s="445" t="s">
        <v>915</v>
      </c>
      <c r="K97" s="516">
        <f t="shared" ref="K97" si="94">H97-F97</f>
        <v>21.5</v>
      </c>
      <c r="L97" s="471">
        <f t="shared" ref="L97" si="95">(H97*N97)*0.035%</f>
        <v>370.85125000000005</v>
      </c>
      <c r="M97" s="472">
        <f t="shared" ref="M97" si="96">(K97*N97)-L97</f>
        <v>11454.14875</v>
      </c>
      <c r="N97" s="445">
        <v>550</v>
      </c>
      <c r="O97" s="473" t="s">
        <v>556</v>
      </c>
      <c r="P97" s="464">
        <v>44263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15">
        <v>14</v>
      </c>
      <c r="B98" s="470">
        <v>44263</v>
      </c>
      <c r="C98" s="448"/>
      <c r="D98" s="446" t="s">
        <v>906</v>
      </c>
      <c r="E98" s="447" t="s">
        <v>557</v>
      </c>
      <c r="F98" s="444">
        <v>348.5</v>
      </c>
      <c r="G98" s="444">
        <v>340</v>
      </c>
      <c r="H98" s="444">
        <v>353.5</v>
      </c>
      <c r="I98" s="445">
        <v>365</v>
      </c>
      <c r="J98" s="445" t="s">
        <v>914</v>
      </c>
      <c r="K98" s="516">
        <f t="shared" ref="K98:K99" si="97">H98-F98</f>
        <v>5</v>
      </c>
      <c r="L98" s="471">
        <f t="shared" ref="L98:L99" si="98">(H98*N98)*0.035%</f>
        <v>191.77375000000004</v>
      </c>
      <c r="M98" s="472">
        <f t="shared" ref="M98:M99" si="99">(K98*N98)-L98</f>
        <v>7558.2262499999997</v>
      </c>
      <c r="N98" s="445">
        <v>1550</v>
      </c>
      <c r="O98" s="473" t="s">
        <v>556</v>
      </c>
      <c r="P98" s="464">
        <v>44263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32">
        <v>15</v>
      </c>
      <c r="B99" s="479">
        <v>44263</v>
      </c>
      <c r="C99" s="491"/>
      <c r="D99" s="461" t="s">
        <v>907</v>
      </c>
      <c r="E99" s="492" t="s">
        <v>557</v>
      </c>
      <c r="F99" s="462">
        <v>910</v>
      </c>
      <c r="G99" s="462">
        <v>898</v>
      </c>
      <c r="H99" s="462">
        <v>898</v>
      </c>
      <c r="I99" s="463">
        <v>930</v>
      </c>
      <c r="J99" s="463" t="s">
        <v>923</v>
      </c>
      <c r="K99" s="533">
        <f t="shared" si="97"/>
        <v>-12</v>
      </c>
      <c r="L99" s="510">
        <f t="shared" si="98"/>
        <v>314.30000000000007</v>
      </c>
      <c r="M99" s="511">
        <f t="shared" si="99"/>
        <v>-12314.3</v>
      </c>
      <c r="N99" s="463">
        <v>1000</v>
      </c>
      <c r="O99" s="512" t="s">
        <v>620</v>
      </c>
      <c r="P99" s="48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32">
        <v>16</v>
      </c>
      <c r="B100" s="479">
        <v>44264</v>
      </c>
      <c r="C100" s="491"/>
      <c r="D100" s="461" t="s">
        <v>906</v>
      </c>
      <c r="E100" s="492" t="s">
        <v>557</v>
      </c>
      <c r="F100" s="462">
        <v>347.5</v>
      </c>
      <c r="G100" s="462">
        <v>339.5</v>
      </c>
      <c r="H100" s="462">
        <v>339.5</v>
      </c>
      <c r="I100" s="463">
        <v>365</v>
      </c>
      <c r="J100" s="463" t="s">
        <v>903</v>
      </c>
      <c r="K100" s="533">
        <f t="shared" ref="K100:K101" si="100">H100-F100</f>
        <v>-8</v>
      </c>
      <c r="L100" s="510">
        <f t="shared" ref="L100:L101" si="101">(H100*N100)*0.035%</f>
        <v>184.17875000000004</v>
      </c>
      <c r="M100" s="511">
        <f t="shared" ref="M100:M101" si="102">(K100*N100)-L100</f>
        <v>-12584.178749999999</v>
      </c>
      <c r="N100" s="463">
        <v>1550</v>
      </c>
      <c r="O100" s="512" t="s">
        <v>620</v>
      </c>
      <c r="P100" s="527">
        <v>44264</v>
      </c>
      <c r="Q100" s="363"/>
      <c r="R100" s="324" t="s">
        <v>559</v>
      </c>
      <c r="S100" s="37"/>
      <c r="Y100" s="37"/>
      <c r="Z100" s="37"/>
    </row>
    <row r="101" spans="1:26" s="369" customFormat="1" ht="13.9" customHeight="1">
      <c r="A101" s="515">
        <v>17</v>
      </c>
      <c r="B101" s="470">
        <v>44264</v>
      </c>
      <c r="C101" s="448"/>
      <c r="D101" s="446" t="s">
        <v>862</v>
      </c>
      <c r="E101" s="447" t="s">
        <v>557</v>
      </c>
      <c r="F101" s="444">
        <v>1631.5</v>
      </c>
      <c r="G101" s="444">
        <v>1614</v>
      </c>
      <c r="H101" s="444">
        <v>1644</v>
      </c>
      <c r="I101" s="445">
        <v>1665</v>
      </c>
      <c r="J101" s="445" t="s">
        <v>926</v>
      </c>
      <c r="K101" s="516">
        <f t="shared" si="100"/>
        <v>12.5</v>
      </c>
      <c r="L101" s="471">
        <f t="shared" si="101"/>
        <v>402.78000000000009</v>
      </c>
      <c r="M101" s="472">
        <f t="shared" si="102"/>
        <v>8347.2199999999993</v>
      </c>
      <c r="N101" s="445">
        <v>700</v>
      </c>
      <c r="O101" s="473" t="s">
        <v>556</v>
      </c>
      <c r="P101" s="464">
        <v>44264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15">
        <v>18</v>
      </c>
      <c r="B102" s="470">
        <v>44264</v>
      </c>
      <c r="C102" s="448"/>
      <c r="D102" s="446" t="s">
        <v>873</v>
      </c>
      <c r="E102" s="447" t="s">
        <v>557</v>
      </c>
      <c r="F102" s="444">
        <v>1902</v>
      </c>
      <c r="G102" s="444">
        <v>1877</v>
      </c>
      <c r="H102" s="444">
        <v>1922.5</v>
      </c>
      <c r="I102" s="445">
        <v>1950</v>
      </c>
      <c r="J102" s="445" t="s">
        <v>927</v>
      </c>
      <c r="K102" s="516">
        <f t="shared" ref="K102:K103" si="103">H102-F102</f>
        <v>20.5</v>
      </c>
      <c r="L102" s="471">
        <f t="shared" ref="L102:L103" si="104">(H102*N102)*0.035%</f>
        <v>370.08125000000007</v>
      </c>
      <c r="M102" s="472">
        <f t="shared" ref="M102:M103" si="105">(K102*N102)-L102</f>
        <v>10904.918750000001</v>
      </c>
      <c r="N102" s="445">
        <v>550</v>
      </c>
      <c r="O102" s="473" t="s">
        <v>556</v>
      </c>
      <c r="P102" s="443">
        <v>44265</v>
      </c>
      <c r="Q102" s="363"/>
      <c r="R102" s="324" t="s">
        <v>792</v>
      </c>
      <c r="S102" s="37"/>
      <c r="Y102" s="37"/>
      <c r="Z102" s="37"/>
    </row>
    <row r="103" spans="1:26" s="369" customFormat="1" ht="13.9" customHeight="1">
      <c r="A103" s="537">
        <v>19</v>
      </c>
      <c r="B103" s="479">
        <v>44265</v>
      </c>
      <c r="C103" s="491"/>
      <c r="D103" s="461" t="s">
        <v>933</v>
      </c>
      <c r="E103" s="492" t="s">
        <v>557</v>
      </c>
      <c r="F103" s="462">
        <v>860</v>
      </c>
      <c r="G103" s="462">
        <v>840</v>
      </c>
      <c r="H103" s="462">
        <v>840</v>
      </c>
      <c r="I103" s="463">
        <v>900</v>
      </c>
      <c r="J103" s="463" t="s">
        <v>952</v>
      </c>
      <c r="K103" s="538">
        <f t="shared" si="103"/>
        <v>-20</v>
      </c>
      <c r="L103" s="510">
        <f t="shared" si="104"/>
        <v>191.10000000000002</v>
      </c>
      <c r="M103" s="511">
        <f t="shared" si="105"/>
        <v>-13191.1</v>
      </c>
      <c r="N103" s="463">
        <v>650</v>
      </c>
      <c r="O103" s="512" t="s">
        <v>620</v>
      </c>
      <c r="P103" s="484">
        <v>44270</v>
      </c>
      <c r="Q103" s="363"/>
      <c r="R103" s="324" t="s">
        <v>792</v>
      </c>
      <c r="S103" s="37"/>
      <c r="Y103" s="37"/>
      <c r="Z103" s="37"/>
    </row>
    <row r="104" spans="1:26" s="369" customFormat="1" ht="13.9" customHeight="1">
      <c r="A104" s="537">
        <v>20</v>
      </c>
      <c r="B104" s="479">
        <v>44265</v>
      </c>
      <c r="C104" s="491"/>
      <c r="D104" s="461" t="s">
        <v>847</v>
      </c>
      <c r="E104" s="492" t="s">
        <v>557</v>
      </c>
      <c r="F104" s="462">
        <v>4505</v>
      </c>
      <c r="G104" s="462">
        <v>4395</v>
      </c>
      <c r="H104" s="462">
        <v>4405</v>
      </c>
      <c r="I104" s="463">
        <v>4700</v>
      </c>
      <c r="J104" s="463" t="s">
        <v>867</v>
      </c>
      <c r="K104" s="538">
        <f t="shared" ref="K104" si="106">H104-F104</f>
        <v>-100</v>
      </c>
      <c r="L104" s="510">
        <f t="shared" ref="L104" si="107">(H104*N104)*0.035%</f>
        <v>192.71875000000003</v>
      </c>
      <c r="M104" s="511">
        <f t="shared" ref="M104" si="108">(K104*N104)-L104</f>
        <v>-12692.71875</v>
      </c>
      <c r="N104" s="463">
        <v>125</v>
      </c>
      <c r="O104" s="512" t="s">
        <v>620</v>
      </c>
      <c r="P104" s="484">
        <v>44270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15">
        <v>21</v>
      </c>
      <c r="B105" s="470">
        <v>44265</v>
      </c>
      <c r="C105" s="448"/>
      <c r="D105" s="446" t="s">
        <v>935</v>
      </c>
      <c r="E105" s="447" t="s">
        <v>557</v>
      </c>
      <c r="F105" s="444">
        <v>1371</v>
      </c>
      <c r="G105" s="444">
        <v>1349</v>
      </c>
      <c r="H105" s="444">
        <v>1390.5</v>
      </c>
      <c r="I105" s="445">
        <v>1410</v>
      </c>
      <c r="J105" s="445" t="s">
        <v>936</v>
      </c>
      <c r="K105" s="516">
        <f t="shared" ref="K105:K106" si="109">H105-F105</f>
        <v>19.5</v>
      </c>
      <c r="L105" s="471">
        <f t="shared" ref="L105:L106" si="110">(H105*N105)*0.035%</f>
        <v>292.00500000000005</v>
      </c>
      <c r="M105" s="472">
        <f t="shared" ref="M105:M106" si="111">(K105*N105)-L105</f>
        <v>11407.995000000001</v>
      </c>
      <c r="N105" s="445">
        <v>600</v>
      </c>
      <c r="O105" s="473" t="s">
        <v>556</v>
      </c>
      <c r="P105" s="443">
        <v>44267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22</v>
      </c>
      <c r="B106" s="479">
        <v>44267</v>
      </c>
      <c r="C106" s="491"/>
      <c r="D106" s="461" t="s">
        <v>862</v>
      </c>
      <c r="E106" s="492" t="s">
        <v>557</v>
      </c>
      <c r="F106" s="462">
        <v>1633.5</v>
      </c>
      <c r="G106" s="462">
        <v>1615</v>
      </c>
      <c r="H106" s="462">
        <v>1615</v>
      </c>
      <c r="I106" s="463">
        <v>1665</v>
      </c>
      <c r="J106" s="463" t="s">
        <v>953</v>
      </c>
      <c r="K106" s="538">
        <f t="shared" si="109"/>
        <v>-18.5</v>
      </c>
      <c r="L106" s="510">
        <f t="shared" si="110"/>
        <v>395.67500000000007</v>
      </c>
      <c r="M106" s="511">
        <f t="shared" si="111"/>
        <v>-13345.674999999999</v>
      </c>
      <c r="N106" s="463">
        <v>700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15">
        <v>23</v>
      </c>
      <c r="B107" s="470">
        <v>44267</v>
      </c>
      <c r="C107" s="448"/>
      <c r="D107" s="446" t="s">
        <v>946</v>
      </c>
      <c r="E107" s="447" t="s">
        <v>557</v>
      </c>
      <c r="F107" s="444">
        <v>3450</v>
      </c>
      <c r="G107" s="444">
        <v>3385</v>
      </c>
      <c r="H107" s="444">
        <v>3487.5</v>
      </c>
      <c r="I107" s="445" t="s">
        <v>947</v>
      </c>
      <c r="J107" s="445" t="s">
        <v>961</v>
      </c>
      <c r="K107" s="516">
        <f t="shared" ref="K107" si="112">H107-F107</f>
        <v>37.5</v>
      </c>
      <c r="L107" s="471">
        <f t="shared" ref="L107" si="113">(H107*N107)*0.035%</f>
        <v>244.12500000000003</v>
      </c>
      <c r="M107" s="472">
        <f t="shared" ref="M107" si="114">(K107*N107)-L107</f>
        <v>7255.875</v>
      </c>
      <c r="N107" s="445">
        <v>200</v>
      </c>
      <c r="O107" s="473" t="s">
        <v>556</v>
      </c>
      <c r="P107" s="443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7">
        <v>24</v>
      </c>
      <c r="B108" s="479">
        <v>44267</v>
      </c>
      <c r="C108" s="491"/>
      <c r="D108" s="461" t="s">
        <v>948</v>
      </c>
      <c r="E108" s="492" t="s">
        <v>557</v>
      </c>
      <c r="F108" s="462">
        <v>1920</v>
      </c>
      <c r="G108" s="462">
        <v>1895</v>
      </c>
      <c r="H108" s="462">
        <v>1895</v>
      </c>
      <c r="I108" s="463">
        <v>1970</v>
      </c>
      <c r="J108" s="463" t="s">
        <v>954</v>
      </c>
      <c r="K108" s="538">
        <f t="shared" ref="K108" si="115">H108-F108</f>
        <v>-25</v>
      </c>
      <c r="L108" s="510">
        <f t="shared" ref="L108" si="116">(H108*N108)*0.035%</f>
        <v>364.78750000000008</v>
      </c>
      <c r="M108" s="511">
        <f t="shared" ref="M108" si="117">(K108*N108)-L108</f>
        <v>-14114.7875</v>
      </c>
      <c r="N108" s="463">
        <v>550</v>
      </c>
      <c r="O108" s="512" t="s">
        <v>620</v>
      </c>
      <c r="P108" s="484">
        <v>44270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39">
        <v>25</v>
      </c>
      <c r="B109" s="479">
        <v>44271</v>
      </c>
      <c r="C109" s="491"/>
      <c r="D109" s="461" t="s">
        <v>966</v>
      </c>
      <c r="E109" s="492" t="s">
        <v>557</v>
      </c>
      <c r="F109" s="462">
        <v>382.25</v>
      </c>
      <c r="G109" s="462">
        <v>377</v>
      </c>
      <c r="H109" s="462">
        <v>378</v>
      </c>
      <c r="I109" s="463">
        <v>390</v>
      </c>
      <c r="J109" s="463" t="s">
        <v>967</v>
      </c>
      <c r="K109" s="540">
        <f t="shared" ref="K109" si="118">H109-F109</f>
        <v>-4.25</v>
      </c>
      <c r="L109" s="510">
        <f t="shared" ref="L109" si="119">(H109*N109)*0.035%</f>
        <v>396.90000000000003</v>
      </c>
      <c r="M109" s="511">
        <f t="shared" ref="M109" si="120">(K109*N109)-L109</f>
        <v>-13146.9</v>
      </c>
      <c r="N109" s="463">
        <v>3000</v>
      </c>
      <c r="O109" s="512" t="s">
        <v>620</v>
      </c>
      <c r="P109" s="484">
        <v>44271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39">
        <v>26</v>
      </c>
      <c r="B110" s="479">
        <v>44271</v>
      </c>
      <c r="C110" s="491"/>
      <c r="D110" s="461" t="s">
        <v>972</v>
      </c>
      <c r="E110" s="492" t="s">
        <v>557</v>
      </c>
      <c r="F110" s="462">
        <v>607</v>
      </c>
      <c r="G110" s="462">
        <v>597</v>
      </c>
      <c r="H110" s="462">
        <v>597.5</v>
      </c>
      <c r="I110" s="463" t="s">
        <v>973</v>
      </c>
      <c r="J110" s="463" t="s">
        <v>974</v>
      </c>
      <c r="K110" s="540">
        <f t="shared" ref="K110:K111" si="121">H110-F110</f>
        <v>-9.5</v>
      </c>
      <c r="L110" s="510">
        <f t="shared" ref="L110:L111" si="122">(H110*N110)*0.035%</f>
        <v>282.31875000000002</v>
      </c>
      <c r="M110" s="511">
        <f t="shared" ref="M110:M111" si="123">(K110*N110)-L110</f>
        <v>-13107.31875</v>
      </c>
      <c r="N110" s="463">
        <v>1350</v>
      </c>
      <c r="O110" s="512" t="s">
        <v>620</v>
      </c>
      <c r="P110" s="484">
        <v>44271</v>
      </c>
      <c r="Q110" s="363"/>
      <c r="R110" s="324" t="s">
        <v>559</v>
      </c>
      <c r="S110" s="37"/>
      <c r="Y110" s="37"/>
      <c r="Z110" s="37"/>
    </row>
    <row r="111" spans="1:26" s="369" customFormat="1" ht="13.9" customHeight="1">
      <c r="A111" s="515">
        <v>27</v>
      </c>
      <c r="B111" s="470">
        <v>44271</v>
      </c>
      <c r="C111" s="448"/>
      <c r="D111" s="446" t="s">
        <v>975</v>
      </c>
      <c r="E111" s="447" t="s">
        <v>557</v>
      </c>
      <c r="F111" s="444">
        <v>1863</v>
      </c>
      <c r="G111" s="444">
        <v>1838</v>
      </c>
      <c r="H111" s="444">
        <v>1877.5</v>
      </c>
      <c r="I111" s="445" t="s">
        <v>976</v>
      </c>
      <c r="J111" s="445" t="s">
        <v>977</v>
      </c>
      <c r="K111" s="516">
        <f t="shared" si="121"/>
        <v>14.5</v>
      </c>
      <c r="L111" s="471">
        <f t="shared" si="122"/>
        <v>361.41875000000005</v>
      </c>
      <c r="M111" s="472">
        <f t="shared" si="123"/>
        <v>7613.5812500000002</v>
      </c>
      <c r="N111" s="445">
        <v>550</v>
      </c>
      <c r="O111" s="473" t="s">
        <v>556</v>
      </c>
      <c r="P111" s="464">
        <v>44271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55">
        <v>28</v>
      </c>
      <c r="B112" s="479">
        <v>44271</v>
      </c>
      <c r="C112" s="491"/>
      <c r="D112" s="461" t="s">
        <v>978</v>
      </c>
      <c r="E112" s="492" t="s">
        <v>557</v>
      </c>
      <c r="F112" s="462">
        <v>2245</v>
      </c>
      <c r="G112" s="462">
        <v>2190</v>
      </c>
      <c r="H112" s="462">
        <v>2190</v>
      </c>
      <c r="I112" s="463">
        <v>2350</v>
      </c>
      <c r="J112" s="463" t="s">
        <v>1002</v>
      </c>
      <c r="K112" s="556">
        <f t="shared" ref="K112" si="124">H112-F112</f>
        <v>-55</v>
      </c>
      <c r="L112" s="510">
        <f t="shared" ref="L112" si="125">(H112*N112)*0.035%</f>
        <v>191.62500000000003</v>
      </c>
      <c r="M112" s="511">
        <f t="shared" ref="M112" si="126">(K112*N112)-L112</f>
        <v>-13941.625</v>
      </c>
      <c r="N112" s="463">
        <v>250</v>
      </c>
      <c r="O112" s="512" t="s">
        <v>620</v>
      </c>
      <c r="P112" s="484">
        <v>44273</v>
      </c>
      <c r="Q112" s="363"/>
      <c r="R112" s="324" t="s">
        <v>792</v>
      </c>
      <c r="S112" s="37"/>
      <c r="Y112" s="37"/>
      <c r="Z112" s="37"/>
    </row>
    <row r="113" spans="1:34" s="369" customFormat="1" ht="13.9" customHeight="1">
      <c r="A113" s="553">
        <v>29</v>
      </c>
      <c r="B113" s="479">
        <v>44271</v>
      </c>
      <c r="C113" s="491"/>
      <c r="D113" s="461" t="s">
        <v>979</v>
      </c>
      <c r="E113" s="492" t="s">
        <v>557</v>
      </c>
      <c r="F113" s="462">
        <v>743</v>
      </c>
      <c r="G113" s="462">
        <v>732</v>
      </c>
      <c r="H113" s="462">
        <v>733</v>
      </c>
      <c r="I113" s="463">
        <v>764</v>
      </c>
      <c r="J113" s="463" t="s">
        <v>981</v>
      </c>
      <c r="K113" s="554">
        <f t="shared" ref="K113:K114" si="127">H113-F113</f>
        <v>-10</v>
      </c>
      <c r="L113" s="510">
        <f t="shared" ref="L113:L114" si="128">(H113*N113)*0.035%</f>
        <v>307.86000000000007</v>
      </c>
      <c r="M113" s="511">
        <f t="shared" ref="M113:M114" si="129">(K113*N113)-L113</f>
        <v>-12307.86</v>
      </c>
      <c r="N113" s="463">
        <v>1200</v>
      </c>
      <c r="O113" s="512" t="s">
        <v>620</v>
      </c>
      <c r="P113" s="484">
        <v>44272</v>
      </c>
      <c r="Q113" s="363"/>
      <c r="R113" s="324" t="s">
        <v>792</v>
      </c>
      <c r="S113" s="37"/>
      <c r="Y113" s="37"/>
      <c r="Z113" s="37"/>
    </row>
    <row r="114" spans="1:34" s="369" customFormat="1" ht="13.9" customHeight="1">
      <c r="A114" s="515">
        <v>30</v>
      </c>
      <c r="B114" s="470">
        <v>44272</v>
      </c>
      <c r="C114" s="448"/>
      <c r="D114" s="446" t="s">
        <v>946</v>
      </c>
      <c r="E114" s="447" t="s">
        <v>557</v>
      </c>
      <c r="F114" s="444">
        <v>3452.5</v>
      </c>
      <c r="G114" s="444">
        <v>3385</v>
      </c>
      <c r="H114" s="444">
        <v>3490</v>
      </c>
      <c r="I114" s="445" t="s">
        <v>947</v>
      </c>
      <c r="J114" s="445" t="s">
        <v>961</v>
      </c>
      <c r="K114" s="516">
        <f t="shared" si="127"/>
        <v>37.5</v>
      </c>
      <c r="L114" s="471">
        <f t="shared" si="128"/>
        <v>244.30000000000004</v>
      </c>
      <c r="M114" s="472">
        <f t="shared" si="129"/>
        <v>7255.7</v>
      </c>
      <c r="N114" s="445">
        <v>200</v>
      </c>
      <c r="O114" s="473" t="s">
        <v>556</v>
      </c>
      <c r="P114" s="464">
        <v>44272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53">
        <v>31</v>
      </c>
      <c r="B115" s="479">
        <v>44272</v>
      </c>
      <c r="C115" s="491"/>
      <c r="D115" s="461" t="s">
        <v>982</v>
      </c>
      <c r="E115" s="492" t="s">
        <v>557</v>
      </c>
      <c r="F115" s="462">
        <v>14860</v>
      </c>
      <c r="G115" s="462">
        <v>14750</v>
      </c>
      <c r="H115" s="462">
        <v>14770</v>
      </c>
      <c r="I115" s="463" t="s">
        <v>983</v>
      </c>
      <c r="J115" s="463" t="s">
        <v>950</v>
      </c>
      <c r="K115" s="554">
        <f t="shared" ref="K115" si="130">H115-F115</f>
        <v>-90</v>
      </c>
      <c r="L115" s="510">
        <f t="shared" ref="L115:L117" si="131">(H115*N115)*0.035%</f>
        <v>387.71250000000003</v>
      </c>
      <c r="M115" s="511">
        <f t="shared" ref="M115:M117" si="132">(K115*N115)-L115</f>
        <v>-7137.7124999999996</v>
      </c>
      <c r="N115" s="463">
        <v>75</v>
      </c>
      <c r="O115" s="512" t="s">
        <v>620</v>
      </c>
      <c r="P115" s="527">
        <v>44272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32</v>
      </c>
      <c r="B116" s="470">
        <v>44273</v>
      </c>
      <c r="C116" s="448"/>
      <c r="D116" s="446" t="s">
        <v>845</v>
      </c>
      <c r="E116" s="447" t="s">
        <v>817</v>
      </c>
      <c r="F116" s="444">
        <v>14890</v>
      </c>
      <c r="G116" s="444">
        <v>15030</v>
      </c>
      <c r="H116" s="444">
        <v>14835</v>
      </c>
      <c r="I116" s="445">
        <v>14700</v>
      </c>
      <c r="J116" s="445" t="s">
        <v>988</v>
      </c>
      <c r="K116" s="516">
        <f>F116-H116</f>
        <v>55</v>
      </c>
      <c r="L116" s="471">
        <f t="shared" si="131"/>
        <v>389.41875000000005</v>
      </c>
      <c r="M116" s="472">
        <f t="shared" si="132"/>
        <v>3735.5812500000002</v>
      </c>
      <c r="N116" s="445">
        <v>75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15">
        <v>33</v>
      </c>
      <c r="B117" s="470">
        <v>44273</v>
      </c>
      <c r="C117" s="448"/>
      <c r="D117" s="446" t="s">
        <v>996</v>
      </c>
      <c r="E117" s="447" t="s">
        <v>557</v>
      </c>
      <c r="F117" s="444">
        <v>3446.5</v>
      </c>
      <c r="G117" s="444">
        <v>3385</v>
      </c>
      <c r="H117" s="444">
        <v>3481.5</v>
      </c>
      <c r="I117" s="445" t="s">
        <v>947</v>
      </c>
      <c r="J117" s="445" t="s">
        <v>1005</v>
      </c>
      <c r="K117" s="516">
        <f t="shared" ref="K117" si="133">H117-F117</f>
        <v>35</v>
      </c>
      <c r="L117" s="471">
        <f t="shared" si="131"/>
        <v>243.70500000000004</v>
      </c>
      <c r="M117" s="472">
        <f t="shared" si="132"/>
        <v>6756.2950000000001</v>
      </c>
      <c r="N117" s="445">
        <v>200</v>
      </c>
      <c r="O117" s="473" t="s">
        <v>556</v>
      </c>
      <c r="P117" s="443">
        <v>44274</v>
      </c>
      <c r="Q117" s="363"/>
      <c r="R117" s="324" t="s">
        <v>559</v>
      </c>
      <c r="S117" s="37"/>
      <c r="Y117" s="37"/>
      <c r="Z117" s="37"/>
    </row>
    <row r="118" spans="1:34" s="369" customFormat="1" ht="13.9" customHeight="1">
      <c r="A118" s="515">
        <v>34</v>
      </c>
      <c r="B118" s="470">
        <v>44273</v>
      </c>
      <c r="C118" s="448"/>
      <c r="D118" s="446" t="s">
        <v>997</v>
      </c>
      <c r="E118" s="447" t="s">
        <v>817</v>
      </c>
      <c r="F118" s="444">
        <v>1517</v>
      </c>
      <c r="G118" s="444">
        <v>1538</v>
      </c>
      <c r="H118" s="444">
        <v>1503</v>
      </c>
      <c r="I118" s="445">
        <v>1470</v>
      </c>
      <c r="J118" s="445" t="s">
        <v>883</v>
      </c>
      <c r="K118" s="516">
        <f>F118-H118</f>
        <v>14</v>
      </c>
      <c r="L118" s="471">
        <f t="shared" ref="L118:L119" si="134">(H118*N118)*0.035%</f>
        <v>289.32750000000004</v>
      </c>
      <c r="M118" s="472">
        <f t="shared" ref="M118:M119" si="135">(K118*N118)-L118</f>
        <v>7410.6724999999997</v>
      </c>
      <c r="N118" s="445">
        <v>550</v>
      </c>
      <c r="O118" s="473" t="s">
        <v>556</v>
      </c>
      <c r="P118" s="464">
        <v>44273</v>
      </c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60">
        <v>35</v>
      </c>
      <c r="B119" s="479">
        <v>44274</v>
      </c>
      <c r="C119" s="491"/>
      <c r="D119" s="461" t="s">
        <v>1006</v>
      </c>
      <c r="E119" s="492" t="s">
        <v>557</v>
      </c>
      <c r="F119" s="462">
        <v>1587</v>
      </c>
      <c r="G119" s="462">
        <v>1570</v>
      </c>
      <c r="H119" s="462">
        <v>1570</v>
      </c>
      <c r="I119" s="463">
        <v>1625</v>
      </c>
      <c r="J119" s="463" t="s">
        <v>1029</v>
      </c>
      <c r="K119" s="561">
        <f t="shared" ref="K119" si="136">H119-F119</f>
        <v>-17</v>
      </c>
      <c r="L119" s="510">
        <f t="shared" si="134"/>
        <v>384.65000000000003</v>
      </c>
      <c r="M119" s="511">
        <f t="shared" si="135"/>
        <v>-12284.65</v>
      </c>
      <c r="N119" s="463">
        <v>700</v>
      </c>
      <c r="O119" s="512" t="s">
        <v>620</v>
      </c>
      <c r="P119" s="484">
        <v>44277</v>
      </c>
      <c r="Q119" s="363"/>
      <c r="R119" s="324" t="s">
        <v>792</v>
      </c>
      <c r="S119" s="37"/>
      <c r="Y119" s="37"/>
      <c r="Z119" s="37"/>
    </row>
    <row r="120" spans="1:34" s="369" customFormat="1" ht="13.9" customHeight="1">
      <c r="A120" s="568">
        <v>36</v>
      </c>
      <c r="B120" s="479">
        <v>44278</v>
      </c>
      <c r="C120" s="491"/>
      <c r="D120" s="461" t="s">
        <v>1045</v>
      </c>
      <c r="E120" s="492" t="s">
        <v>557</v>
      </c>
      <c r="F120" s="462">
        <v>2355.5</v>
      </c>
      <c r="G120" s="462">
        <v>2315</v>
      </c>
      <c r="H120" s="462">
        <v>2315</v>
      </c>
      <c r="I120" s="463" t="s">
        <v>1046</v>
      </c>
      <c r="J120" s="463" t="s">
        <v>1058</v>
      </c>
      <c r="K120" s="569">
        <f t="shared" ref="K120" si="137">H120-F120</f>
        <v>-40.5</v>
      </c>
      <c r="L120" s="510">
        <f t="shared" ref="L120:L122" si="138">(H120*N120)*0.035%</f>
        <v>243.07500000000005</v>
      </c>
      <c r="M120" s="511">
        <f t="shared" ref="M120:M122" si="139">(K120*N120)-L120</f>
        <v>-12393.075000000001</v>
      </c>
      <c r="N120" s="463">
        <v>300</v>
      </c>
      <c r="O120" s="512" t="s">
        <v>620</v>
      </c>
      <c r="P120" s="484">
        <v>44280</v>
      </c>
      <c r="Q120" s="363"/>
      <c r="R120" s="324" t="s">
        <v>559</v>
      </c>
      <c r="S120" s="37"/>
      <c r="Y120" s="37"/>
      <c r="Z120" s="37"/>
    </row>
    <row r="121" spans="1:34" s="369" customFormat="1" ht="13.9" customHeight="1">
      <c r="A121" s="552">
        <v>37</v>
      </c>
      <c r="B121" s="479">
        <v>44281</v>
      </c>
      <c r="C121" s="491"/>
      <c r="D121" s="461" t="s">
        <v>1077</v>
      </c>
      <c r="E121" s="492" t="s">
        <v>817</v>
      </c>
      <c r="F121" s="462">
        <v>14570</v>
      </c>
      <c r="G121" s="462">
        <v>14710</v>
      </c>
      <c r="H121" s="462">
        <v>14710</v>
      </c>
      <c r="I121" s="463">
        <v>14400</v>
      </c>
      <c r="J121" s="463" t="s">
        <v>1118</v>
      </c>
      <c r="K121" s="587">
        <f>F121-H121</f>
        <v>-140</v>
      </c>
      <c r="L121" s="510">
        <f t="shared" si="138"/>
        <v>386.13750000000005</v>
      </c>
      <c r="M121" s="511">
        <f t="shared" si="139"/>
        <v>-10886.137500000001</v>
      </c>
      <c r="N121" s="463">
        <v>75</v>
      </c>
      <c r="O121" s="512" t="s">
        <v>620</v>
      </c>
      <c r="P121" s="484">
        <v>44285</v>
      </c>
      <c r="Q121" s="363"/>
      <c r="R121" s="324" t="s">
        <v>559</v>
      </c>
      <c r="S121" s="37"/>
      <c r="Y121" s="37"/>
      <c r="Z121" s="37"/>
    </row>
    <row r="122" spans="1:34" s="369" customFormat="1" ht="13.9" customHeight="1">
      <c r="A122" s="576">
        <v>38</v>
      </c>
      <c r="B122" s="470">
        <v>44281</v>
      </c>
      <c r="C122" s="448"/>
      <c r="D122" s="446" t="s">
        <v>1090</v>
      </c>
      <c r="E122" s="447" t="s">
        <v>557</v>
      </c>
      <c r="F122" s="444">
        <v>2285</v>
      </c>
      <c r="G122" s="444">
        <v>2238</v>
      </c>
      <c r="H122" s="444">
        <v>2307.5</v>
      </c>
      <c r="I122" s="445" t="s">
        <v>1091</v>
      </c>
      <c r="J122" s="445" t="s">
        <v>1122</v>
      </c>
      <c r="K122" s="588">
        <f t="shared" ref="K122" si="140">H122-F122</f>
        <v>22.5</v>
      </c>
      <c r="L122" s="471">
        <f t="shared" si="138"/>
        <v>201.90625000000003</v>
      </c>
      <c r="M122" s="472">
        <f t="shared" si="139"/>
        <v>5423.09375</v>
      </c>
      <c r="N122" s="445">
        <v>250</v>
      </c>
      <c r="O122" s="473" t="s">
        <v>556</v>
      </c>
      <c r="P122" s="443">
        <v>44285</v>
      </c>
      <c r="Q122" s="363"/>
      <c r="R122" s="324" t="s">
        <v>559</v>
      </c>
      <c r="S122" s="37"/>
      <c r="Y122" s="37"/>
      <c r="Z122" s="37"/>
    </row>
    <row r="123" spans="1:34" s="369" customFormat="1" ht="13.9" customHeight="1">
      <c r="A123" s="589"/>
      <c r="B123" s="418">
        <v>44285</v>
      </c>
      <c r="C123" s="419"/>
      <c r="D123" s="412" t="s">
        <v>1119</v>
      </c>
      <c r="E123" s="413" t="s">
        <v>557</v>
      </c>
      <c r="F123" s="387" t="s">
        <v>1120</v>
      </c>
      <c r="G123" s="387">
        <v>359</v>
      </c>
      <c r="H123" s="387"/>
      <c r="I123" s="352" t="s">
        <v>1121</v>
      </c>
      <c r="J123" s="352" t="s">
        <v>558</v>
      </c>
      <c r="K123" s="590"/>
      <c r="L123" s="406"/>
      <c r="M123" s="508"/>
      <c r="N123" s="352"/>
      <c r="O123" s="380"/>
      <c r="P123" s="393"/>
      <c r="Q123" s="363"/>
      <c r="R123" s="324"/>
      <c r="S123" s="37"/>
      <c r="Y123" s="37"/>
      <c r="Z123" s="37"/>
    </row>
    <row r="124" spans="1:34" s="369" customFormat="1" ht="13.9" customHeight="1">
      <c r="A124" s="589"/>
      <c r="B124" s="418"/>
      <c r="C124" s="419"/>
      <c r="D124" s="412"/>
      <c r="E124" s="413"/>
      <c r="F124" s="387"/>
      <c r="G124" s="387"/>
      <c r="H124" s="387"/>
      <c r="I124" s="352"/>
      <c r="J124" s="352"/>
      <c r="K124" s="590"/>
      <c r="L124" s="406"/>
      <c r="M124" s="508"/>
      <c r="N124" s="352"/>
      <c r="O124" s="380"/>
      <c r="P124" s="393"/>
      <c r="Q124" s="363"/>
      <c r="R124" s="324"/>
      <c r="S124" s="37"/>
      <c r="Y124" s="37"/>
      <c r="Z124" s="37"/>
    </row>
    <row r="125" spans="1:34" s="369" customFormat="1" ht="13.9" customHeight="1">
      <c r="A125" s="420"/>
      <c r="B125" s="418"/>
      <c r="C125" s="419"/>
      <c r="D125" s="412"/>
      <c r="E125" s="413"/>
      <c r="F125" s="387"/>
      <c r="G125" s="387"/>
      <c r="H125" s="387"/>
      <c r="I125" s="352"/>
      <c r="J125" s="352"/>
      <c r="K125" s="352"/>
      <c r="L125" s="352"/>
      <c r="M125" s="352"/>
      <c r="N125" s="352"/>
      <c r="O125" s="352"/>
      <c r="P125" s="352"/>
      <c r="Q125" s="363"/>
      <c r="R125" s="324"/>
      <c r="S125" s="37"/>
      <c r="Y125" s="37"/>
      <c r="Z125" s="37"/>
    </row>
    <row r="126" spans="1:34" s="369" customFormat="1" ht="13.9" customHeight="1">
      <c r="A126" s="430"/>
      <c r="B126" s="424"/>
      <c r="C126" s="431"/>
      <c r="D126" s="432"/>
      <c r="E126" s="353"/>
      <c r="F126" s="399"/>
      <c r="G126" s="399"/>
      <c r="H126" s="399"/>
      <c r="I126" s="395"/>
      <c r="J126" s="395"/>
      <c r="K126" s="395"/>
      <c r="L126" s="395"/>
      <c r="M126" s="395"/>
      <c r="N126" s="395"/>
      <c r="O126" s="395"/>
      <c r="P126" s="395"/>
      <c r="Q126" s="363"/>
      <c r="R126" s="324"/>
      <c r="S126" s="37"/>
      <c r="Y126" s="37"/>
      <c r="Z126" s="37"/>
    </row>
    <row r="127" spans="1:34" s="3" customFormat="1">
      <c r="A127" s="41"/>
      <c r="B127" s="42"/>
      <c r="C127" s="43"/>
      <c r="D127" s="44"/>
      <c r="E127" s="45"/>
      <c r="F127" s="46"/>
      <c r="G127" s="46"/>
      <c r="H127" s="46"/>
      <c r="I127" s="46"/>
      <c r="J127" s="14"/>
      <c r="K127" s="88"/>
      <c r="L127" s="88"/>
      <c r="M127" s="14"/>
      <c r="N127" s="13"/>
      <c r="O127" s="89"/>
      <c r="P127" s="2"/>
      <c r="Q127" s="1"/>
      <c r="R127" s="14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s="3" customFormat="1" ht="15">
      <c r="A128" s="47" t="s">
        <v>573</v>
      </c>
      <c r="B128" s="47"/>
      <c r="C128" s="47"/>
      <c r="D128" s="47"/>
      <c r="E128" s="48"/>
      <c r="F128" s="46"/>
      <c r="G128" s="46"/>
      <c r="H128" s="46"/>
      <c r="I128" s="46"/>
      <c r="J128" s="50"/>
      <c r="K128" s="9"/>
      <c r="L128" s="9"/>
      <c r="M128" s="9"/>
      <c r="N128" s="8"/>
      <c r="O128" s="50"/>
      <c r="P128" s="2"/>
      <c r="Q128" s="1"/>
      <c r="R128" s="14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s="3" customFormat="1" ht="38.25">
      <c r="A129" s="18" t="s">
        <v>16</v>
      </c>
      <c r="B129" s="18" t="s">
        <v>534</v>
      </c>
      <c r="C129" s="18"/>
      <c r="D129" s="19" t="s">
        <v>545</v>
      </c>
      <c r="E129" s="18" t="s">
        <v>546</v>
      </c>
      <c r="F129" s="18" t="s">
        <v>547</v>
      </c>
      <c r="G129" s="49" t="s">
        <v>566</v>
      </c>
      <c r="H129" s="18" t="s">
        <v>549</v>
      </c>
      <c r="I129" s="18" t="s">
        <v>550</v>
      </c>
      <c r="J129" s="17" t="s">
        <v>551</v>
      </c>
      <c r="K129" s="17" t="s">
        <v>574</v>
      </c>
      <c r="L129" s="60" t="s">
        <v>820</v>
      </c>
      <c r="M129" s="74" t="s">
        <v>568</v>
      </c>
      <c r="N129" s="18" t="s">
        <v>569</v>
      </c>
      <c r="O129" s="18" t="s">
        <v>554</v>
      </c>
      <c r="P129" s="19" t="s">
        <v>555</v>
      </c>
      <c r="Q129" s="1"/>
      <c r="R129" s="14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s="369" customFormat="1" ht="13.9" customHeight="1">
      <c r="A130" s="515">
        <v>1</v>
      </c>
      <c r="B130" s="470">
        <v>44256</v>
      </c>
      <c r="C130" s="448"/>
      <c r="D130" s="446" t="s">
        <v>859</v>
      </c>
      <c r="E130" s="447" t="s">
        <v>557</v>
      </c>
      <c r="F130" s="444">
        <v>350</v>
      </c>
      <c r="G130" s="444">
        <v>190</v>
      </c>
      <c r="H130" s="444">
        <v>470</v>
      </c>
      <c r="I130" s="445">
        <v>700</v>
      </c>
      <c r="J130" s="445" t="s">
        <v>860</v>
      </c>
      <c r="K130" s="516">
        <f t="shared" ref="K130" si="141">H130-F130</f>
        <v>120</v>
      </c>
      <c r="L130" s="445">
        <v>100</v>
      </c>
      <c r="M130" s="472">
        <f t="shared" ref="M130" si="142">(K130*N130)-L130</f>
        <v>2900</v>
      </c>
      <c r="N130" s="445">
        <v>25</v>
      </c>
      <c r="O130" s="473" t="s">
        <v>556</v>
      </c>
      <c r="P130" s="464">
        <v>44256</v>
      </c>
      <c r="Q130" s="363"/>
      <c r="R130" s="324" t="s">
        <v>559</v>
      </c>
      <c r="S130" s="37"/>
      <c r="Y130" s="37"/>
      <c r="Z130" s="37"/>
    </row>
    <row r="131" spans="1:34" s="369" customFormat="1" ht="13.9" customHeight="1">
      <c r="A131" s="515">
        <v>2</v>
      </c>
      <c r="B131" s="470">
        <v>44256</v>
      </c>
      <c r="C131" s="448"/>
      <c r="D131" s="446" t="s">
        <v>859</v>
      </c>
      <c r="E131" s="447" t="s">
        <v>557</v>
      </c>
      <c r="F131" s="444">
        <v>340</v>
      </c>
      <c r="G131" s="444">
        <v>190</v>
      </c>
      <c r="H131" s="444">
        <v>430</v>
      </c>
      <c r="I131" s="445">
        <v>700</v>
      </c>
      <c r="J131" s="445" t="s">
        <v>861</v>
      </c>
      <c r="K131" s="516">
        <f t="shared" ref="K131" si="143">H131-F131</f>
        <v>90</v>
      </c>
      <c r="L131" s="445">
        <v>100</v>
      </c>
      <c r="M131" s="472">
        <f t="shared" ref="M131" si="144">(K131*N131)-L131</f>
        <v>2150</v>
      </c>
      <c r="N131" s="445">
        <v>25</v>
      </c>
      <c r="O131" s="473" t="s">
        <v>556</v>
      </c>
      <c r="P131" s="464">
        <v>44256</v>
      </c>
      <c r="Q131" s="363"/>
      <c r="R131" s="324" t="s">
        <v>559</v>
      </c>
      <c r="S131" s="37"/>
      <c r="Y131" s="37"/>
      <c r="Z131" s="37"/>
    </row>
    <row r="132" spans="1:34" s="369" customFormat="1" ht="13.9" customHeight="1">
      <c r="A132" s="515">
        <v>3</v>
      </c>
      <c r="B132" s="470">
        <v>44257</v>
      </c>
      <c r="C132" s="448"/>
      <c r="D132" s="446" t="s">
        <v>871</v>
      </c>
      <c r="E132" s="447" t="s">
        <v>557</v>
      </c>
      <c r="F132" s="444">
        <v>320</v>
      </c>
      <c r="G132" s="444">
        <v>170</v>
      </c>
      <c r="H132" s="444">
        <v>405</v>
      </c>
      <c r="I132" s="445">
        <v>700</v>
      </c>
      <c r="J132" s="445" t="s">
        <v>887</v>
      </c>
      <c r="K132" s="516">
        <f t="shared" ref="K132" si="145">H132-F132</f>
        <v>85</v>
      </c>
      <c r="L132" s="445">
        <v>100</v>
      </c>
      <c r="M132" s="472">
        <f t="shared" ref="M132" si="146">(K132*N132)-L132</f>
        <v>2025</v>
      </c>
      <c r="N132" s="445">
        <v>25</v>
      </c>
      <c r="O132" s="473" t="s">
        <v>556</v>
      </c>
      <c r="P132" s="464">
        <v>44257</v>
      </c>
      <c r="Q132" s="363"/>
      <c r="R132" s="324" t="s">
        <v>792</v>
      </c>
      <c r="S132" s="37"/>
      <c r="Y132" s="37"/>
      <c r="Z132" s="37"/>
    </row>
    <row r="133" spans="1:34" s="369" customFormat="1" ht="13.9" customHeight="1">
      <c r="A133" s="515">
        <v>4</v>
      </c>
      <c r="B133" s="470">
        <v>44257</v>
      </c>
      <c r="C133" s="448"/>
      <c r="D133" s="446" t="s">
        <v>875</v>
      </c>
      <c r="E133" s="447" t="s">
        <v>557</v>
      </c>
      <c r="F133" s="444">
        <v>73.5</v>
      </c>
      <c r="G133" s="444">
        <v>25</v>
      </c>
      <c r="H133" s="444">
        <v>96</v>
      </c>
      <c r="I133" s="445">
        <v>150</v>
      </c>
      <c r="J133" s="445" t="s">
        <v>876</v>
      </c>
      <c r="K133" s="516">
        <f t="shared" ref="K133" si="147">H133-F133</f>
        <v>22.5</v>
      </c>
      <c r="L133" s="445">
        <v>100</v>
      </c>
      <c r="M133" s="472">
        <f t="shared" ref="M133" si="148">(K133*N133)-L133</f>
        <v>1587.5</v>
      </c>
      <c r="N133" s="445">
        <v>75</v>
      </c>
      <c r="O133" s="473" t="s">
        <v>556</v>
      </c>
      <c r="P133" s="464">
        <v>44257</v>
      </c>
      <c r="Q133" s="363"/>
      <c r="R133" s="324" t="s">
        <v>792</v>
      </c>
      <c r="S133" s="37"/>
      <c r="Y133" s="37"/>
      <c r="Z133" s="37"/>
    </row>
    <row r="134" spans="1:34" s="369" customFormat="1" ht="13.9" customHeight="1">
      <c r="A134" s="525">
        <v>5</v>
      </c>
      <c r="B134" s="479">
        <v>44257</v>
      </c>
      <c r="C134" s="491"/>
      <c r="D134" s="461" t="s">
        <v>875</v>
      </c>
      <c r="E134" s="492" t="s">
        <v>557</v>
      </c>
      <c r="F134" s="462">
        <v>73.5</v>
      </c>
      <c r="G134" s="462">
        <v>25</v>
      </c>
      <c r="H134" s="462">
        <v>25</v>
      </c>
      <c r="I134" s="463">
        <v>150</v>
      </c>
      <c r="J134" s="463" t="s">
        <v>878</v>
      </c>
      <c r="K134" s="526">
        <f t="shared" ref="K134:K135" si="149">H134-F134</f>
        <v>-48.5</v>
      </c>
      <c r="L134" s="463">
        <v>100</v>
      </c>
      <c r="M134" s="511">
        <f t="shared" ref="M134:M135" si="150">(K134*N134)-L134</f>
        <v>-3737.5</v>
      </c>
      <c r="N134" s="463">
        <v>75</v>
      </c>
      <c r="O134" s="512" t="s">
        <v>620</v>
      </c>
      <c r="P134" s="484">
        <v>44258</v>
      </c>
      <c r="Q134" s="363"/>
      <c r="R134" s="324" t="s">
        <v>792</v>
      </c>
      <c r="S134" s="37"/>
      <c r="Y134" s="37"/>
      <c r="Z134" s="37"/>
    </row>
    <row r="135" spans="1:34" s="369" customFormat="1" ht="13.9" customHeight="1">
      <c r="A135" s="515">
        <v>6</v>
      </c>
      <c r="B135" s="470">
        <v>44258</v>
      </c>
      <c r="C135" s="448"/>
      <c r="D135" s="446" t="s">
        <v>891</v>
      </c>
      <c r="E135" s="447" t="s">
        <v>557</v>
      </c>
      <c r="F135" s="444">
        <v>295</v>
      </c>
      <c r="G135" s="444">
        <v>145</v>
      </c>
      <c r="H135" s="444">
        <v>375</v>
      </c>
      <c r="I135" s="445">
        <v>600</v>
      </c>
      <c r="J135" s="445" t="s">
        <v>896</v>
      </c>
      <c r="K135" s="516">
        <f t="shared" si="149"/>
        <v>80</v>
      </c>
      <c r="L135" s="445">
        <v>100</v>
      </c>
      <c r="M135" s="472">
        <f t="shared" si="150"/>
        <v>1900</v>
      </c>
      <c r="N135" s="445">
        <v>25</v>
      </c>
      <c r="O135" s="473" t="s">
        <v>556</v>
      </c>
      <c r="P135" s="443">
        <v>44259</v>
      </c>
      <c r="Q135" s="363"/>
      <c r="R135" s="324" t="s">
        <v>559</v>
      </c>
      <c r="S135" s="37"/>
      <c r="Y135" s="37"/>
      <c r="Z135" s="37"/>
    </row>
    <row r="136" spans="1:34" s="369" customFormat="1" ht="13.9" customHeight="1">
      <c r="A136" s="515">
        <v>7</v>
      </c>
      <c r="B136" s="470">
        <v>44259</v>
      </c>
      <c r="C136" s="448"/>
      <c r="D136" s="446" t="s">
        <v>894</v>
      </c>
      <c r="E136" s="447" t="s">
        <v>557</v>
      </c>
      <c r="F136" s="444">
        <v>30</v>
      </c>
      <c r="G136" s="444"/>
      <c r="H136" s="444">
        <v>43</v>
      </c>
      <c r="I136" s="445">
        <v>80</v>
      </c>
      <c r="J136" s="445" t="s">
        <v>895</v>
      </c>
      <c r="K136" s="516">
        <f t="shared" ref="K136:K138" si="151">H136-F136</f>
        <v>13</v>
      </c>
      <c r="L136" s="445">
        <v>100</v>
      </c>
      <c r="M136" s="472">
        <f t="shared" ref="M136:M138" si="152">(K136*N136)-L136</f>
        <v>875</v>
      </c>
      <c r="N136" s="445">
        <v>75</v>
      </c>
      <c r="O136" s="473" t="s">
        <v>556</v>
      </c>
      <c r="P136" s="464">
        <v>44259</v>
      </c>
      <c r="Q136" s="363"/>
      <c r="R136" s="324" t="s">
        <v>792</v>
      </c>
      <c r="S136" s="37"/>
      <c r="Y136" s="37"/>
      <c r="Z136" s="37"/>
    </row>
    <row r="137" spans="1:34" s="369" customFormat="1" ht="13.9" customHeight="1">
      <c r="A137" s="515">
        <v>8</v>
      </c>
      <c r="B137" s="470">
        <v>44259</v>
      </c>
      <c r="C137" s="448"/>
      <c r="D137" s="446" t="s">
        <v>892</v>
      </c>
      <c r="E137" s="447" t="s">
        <v>557</v>
      </c>
      <c r="F137" s="444">
        <v>305</v>
      </c>
      <c r="G137" s="444">
        <v>145</v>
      </c>
      <c r="H137" s="444">
        <v>365</v>
      </c>
      <c r="I137" s="445">
        <v>600</v>
      </c>
      <c r="J137" s="445" t="s">
        <v>787</v>
      </c>
      <c r="K137" s="516">
        <f t="shared" si="151"/>
        <v>60</v>
      </c>
      <c r="L137" s="445">
        <v>100</v>
      </c>
      <c r="M137" s="472">
        <f t="shared" si="152"/>
        <v>1400</v>
      </c>
      <c r="N137" s="445">
        <v>25</v>
      </c>
      <c r="O137" s="473" t="s">
        <v>556</v>
      </c>
      <c r="P137" s="464">
        <v>44259</v>
      </c>
      <c r="Q137" s="363"/>
      <c r="R137" s="324" t="s">
        <v>559</v>
      </c>
      <c r="S137" s="37"/>
      <c r="Y137" s="37"/>
      <c r="Z137" s="37"/>
    </row>
    <row r="138" spans="1:34" s="369" customFormat="1" ht="13.9" customHeight="1">
      <c r="A138" s="530">
        <v>9</v>
      </c>
      <c r="B138" s="479">
        <v>44260</v>
      </c>
      <c r="C138" s="491"/>
      <c r="D138" s="461" t="s">
        <v>900</v>
      </c>
      <c r="E138" s="492" t="s">
        <v>557</v>
      </c>
      <c r="F138" s="462">
        <v>75</v>
      </c>
      <c r="G138" s="462">
        <v>30</v>
      </c>
      <c r="H138" s="462">
        <v>30</v>
      </c>
      <c r="I138" s="463">
        <v>150</v>
      </c>
      <c r="J138" s="463" t="s">
        <v>918</v>
      </c>
      <c r="K138" s="531">
        <f t="shared" si="151"/>
        <v>-45</v>
      </c>
      <c r="L138" s="463">
        <v>100</v>
      </c>
      <c r="M138" s="511">
        <f t="shared" si="152"/>
        <v>-3475</v>
      </c>
      <c r="N138" s="463">
        <v>75</v>
      </c>
      <c r="O138" s="512" t="s">
        <v>620</v>
      </c>
      <c r="P138" s="484">
        <v>44263</v>
      </c>
      <c r="Q138" s="363"/>
      <c r="R138" s="324" t="s">
        <v>559</v>
      </c>
      <c r="S138" s="37"/>
      <c r="Y138" s="37"/>
      <c r="Z138" s="37"/>
    </row>
    <row r="139" spans="1:34" s="369" customFormat="1" ht="13.9" customHeight="1">
      <c r="A139" s="606">
        <v>10</v>
      </c>
      <c r="B139" s="608">
        <v>44260</v>
      </c>
      <c r="C139" s="491"/>
      <c r="D139" s="461" t="s">
        <v>908</v>
      </c>
      <c r="E139" s="492" t="s">
        <v>557</v>
      </c>
      <c r="F139" s="462">
        <v>5.4</v>
      </c>
      <c r="G139" s="462">
        <v>0</v>
      </c>
      <c r="H139" s="462">
        <v>0</v>
      </c>
      <c r="I139" s="463"/>
      <c r="J139" s="610" t="s">
        <v>1076</v>
      </c>
      <c r="K139" s="510">
        <f>F139-H139</f>
        <v>5.4</v>
      </c>
      <c r="L139" s="510">
        <v>100</v>
      </c>
      <c r="M139" s="616">
        <f>(-4100*1.3)+200</f>
        <v>-5130</v>
      </c>
      <c r="N139" s="618">
        <v>4100</v>
      </c>
      <c r="O139" s="618" t="s">
        <v>620</v>
      </c>
      <c r="P139" s="620" t="s">
        <v>1057</v>
      </c>
      <c r="Q139" s="363"/>
      <c r="R139" s="324" t="s">
        <v>559</v>
      </c>
      <c r="S139" s="37"/>
      <c r="Y139" s="37"/>
      <c r="Z139" s="37"/>
    </row>
    <row r="140" spans="1:34" s="369" customFormat="1" ht="13.9" customHeight="1">
      <c r="A140" s="607"/>
      <c r="B140" s="609"/>
      <c r="C140" s="491"/>
      <c r="D140" s="461" t="s">
        <v>909</v>
      </c>
      <c r="E140" s="492" t="s">
        <v>817</v>
      </c>
      <c r="F140" s="462">
        <v>4.0999999999999996</v>
      </c>
      <c r="G140" s="462">
        <v>0</v>
      </c>
      <c r="H140" s="462">
        <v>0</v>
      </c>
      <c r="I140" s="463"/>
      <c r="J140" s="611"/>
      <c r="K140" s="524">
        <v>-8</v>
      </c>
      <c r="L140" s="510">
        <v>100</v>
      </c>
      <c r="M140" s="617"/>
      <c r="N140" s="619"/>
      <c r="O140" s="619"/>
      <c r="P140" s="621"/>
      <c r="Q140" s="363"/>
      <c r="R140" s="324" t="s">
        <v>559</v>
      </c>
      <c r="S140" s="37"/>
      <c r="Y140" s="37"/>
      <c r="Z140" s="37"/>
    </row>
    <row r="141" spans="1:34" s="369" customFormat="1" ht="13.9" customHeight="1">
      <c r="A141" s="515">
        <v>11</v>
      </c>
      <c r="B141" s="470">
        <v>44263</v>
      </c>
      <c r="C141" s="448"/>
      <c r="D141" s="446" t="s">
        <v>916</v>
      </c>
      <c r="E141" s="447" t="s">
        <v>557</v>
      </c>
      <c r="F141" s="444">
        <v>81</v>
      </c>
      <c r="G141" s="444">
        <v>40</v>
      </c>
      <c r="H141" s="444">
        <v>97</v>
      </c>
      <c r="I141" s="445">
        <v>160</v>
      </c>
      <c r="J141" s="445" t="s">
        <v>917</v>
      </c>
      <c r="K141" s="516">
        <f t="shared" ref="K141" si="153">H141-F141</f>
        <v>16</v>
      </c>
      <c r="L141" s="445">
        <v>100</v>
      </c>
      <c r="M141" s="472">
        <f t="shared" ref="M141" si="154">(K141*N141)-L141</f>
        <v>1100</v>
      </c>
      <c r="N141" s="445">
        <v>75</v>
      </c>
      <c r="O141" s="473" t="s">
        <v>556</v>
      </c>
      <c r="P141" s="464">
        <v>44263</v>
      </c>
      <c r="Q141" s="363"/>
      <c r="R141" s="324" t="s">
        <v>792</v>
      </c>
      <c r="S141" s="37"/>
      <c r="Y141" s="37"/>
      <c r="Z141" s="37"/>
    </row>
    <row r="142" spans="1:34" s="369" customFormat="1" ht="13.9" customHeight="1">
      <c r="A142" s="515">
        <v>12</v>
      </c>
      <c r="B142" s="470">
        <v>44264</v>
      </c>
      <c r="C142" s="448"/>
      <c r="D142" s="446" t="s">
        <v>919</v>
      </c>
      <c r="E142" s="447" t="s">
        <v>557</v>
      </c>
      <c r="F142" s="444">
        <v>61</v>
      </c>
      <c r="G142" s="444">
        <v>20</v>
      </c>
      <c r="H142" s="444">
        <v>73</v>
      </c>
      <c r="I142" s="445">
        <v>140</v>
      </c>
      <c r="J142" s="445" t="s">
        <v>897</v>
      </c>
      <c r="K142" s="516">
        <f t="shared" ref="K142" si="155">H142-F142</f>
        <v>12</v>
      </c>
      <c r="L142" s="445">
        <v>100</v>
      </c>
      <c r="M142" s="472">
        <f t="shared" ref="M142" si="156">(K142*N142)-L142</f>
        <v>800</v>
      </c>
      <c r="N142" s="445">
        <v>75</v>
      </c>
      <c r="O142" s="473" t="s">
        <v>556</v>
      </c>
      <c r="P142" s="464">
        <v>44264</v>
      </c>
      <c r="Q142" s="363"/>
      <c r="R142" s="324" t="s">
        <v>792</v>
      </c>
      <c r="S142" s="37"/>
      <c r="Y142" s="37"/>
      <c r="Z142" s="37"/>
    </row>
    <row r="143" spans="1:34" s="369" customFormat="1" ht="13.9" customHeight="1">
      <c r="A143" s="515">
        <v>13</v>
      </c>
      <c r="B143" s="470">
        <v>44264</v>
      </c>
      <c r="C143" s="448"/>
      <c r="D143" s="446" t="s">
        <v>892</v>
      </c>
      <c r="E143" s="447" t="s">
        <v>557</v>
      </c>
      <c r="F143" s="444">
        <v>200</v>
      </c>
      <c r="G143" s="444">
        <v>70</v>
      </c>
      <c r="H143" s="444">
        <v>260</v>
      </c>
      <c r="I143" s="445">
        <v>500</v>
      </c>
      <c r="J143" s="445" t="s">
        <v>787</v>
      </c>
      <c r="K143" s="516">
        <f t="shared" ref="K143:K144" si="157">H143-F143</f>
        <v>60</v>
      </c>
      <c r="L143" s="445">
        <v>100</v>
      </c>
      <c r="M143" s="472">
        <f t="shared" ref="M143:M144" si="158">(K143*N143)-L143</f>
        <v>1400</v>
      </c>
      <c r="N143" s="445">
        <v>25</v>
      </c>
      <c r="O143" s="473" t="s">
        <v>556</v>
      </c>
      <c r="P143" s="464">
        <v>44264</v>
      </c>
      <c r="Q143" s="363"/>
      <c r="R143" s="324" t="s">
        <v>559</v>
      </c>
      <c r="S143" s="37"/>
      <c r="Y143" s="37"/>
      <c r="Z143" s="37"/>
    </row>
    <row r="144" spans="1:34" s="369" customFormat="1" ht="13.9" customHeight="1">
      <c r="A144" s="515">
        <v>14</v>
      </c>
      <c r="B144" s="470">
        <v>44264</v>
      </c>
      <c r="C144" s="448"/>
      <c r="D144" s="446" t="s">
        <v>892</v>
      </c>
      <c r="E144" s="447" t="s">
        <v>557</v>
      </c>
      <c r="F144" s="444">
        <v>175</v>
      </c>
      <c r="G144" s="444">
        <v>70</v>
      </c>
      <c r="H144" s="444">
        <v>225</v>
      </c>
      <c r="I144" s="445">
        <v>500</v>
      </c>
      <c r="J144" s="445" t="s">
        <v>921</v>
      </c>
      <c r="K144" s="516">
        <f t="shared" si="157"/>
        <v>50</v>
      </c>
      <c r="L144" s="445">
        <v>100</v>
      </c>
      <c r="M144" s="472">
        <f t="shared" si="158"/>
        <v>1150</v>
      </c>
      <c r="N144" s="445">
        <v>25</v>
      </c>
      <c r="O144" s="473" t="s">
        <v>556</v>
      </c>
      <c r="P144" s="464">
        <v>44264</v>
      </c>
      <c r="Q144" s="363"/>
      <c r="R144" s="324" t="s">
        <v>559</v>
      </c>
      <c r="S144" s="37"/>
      <c r="Y144" s="37"/>
      <c r="Z144" s="37"/>
    </row>
    <row r="145" spans="1:26" s="369" customFormat="1" ht="13.9" customHeight="1">
      <c r="A145" s="515">
        <v>15</v>
      </c>
      <c r="B145" s="470">
        <v>44264</v>
      </c>
      <c r="C145" s="448"/>
      <c r="D145" s="446" t="s">
        <v>919</v>
      </c>
      <c r="E145" s="447" t="s">
        <v>557</v>
      </c>
      <c r="F145" s="444">
        <v>61</v>
      </c>
      <c r="G145" s="444">
        <v>20</v>
      </c>
      <c r="H145" s="444">
        <v>74</v>
      </c>
      <c r="I145" s="445">
        <v>140</v>
      </c>
      <c r="J145" s="445" t="s">
        <v>895</v>
      </c>
      <c r="K145" s="516">
        <f t="shared" ref="K145:K146" si="159">H145-F145</f>
        <v>13</v>
      </c>
      <c r="L145" s="445">
        <v>100</v>
      </c>
      <c r="M145" s="472">
        <f t="shared" ref="M145:M146" si="160">(K145*N145)-L145</f>
        <v>875</v>
      </c>
      <c r="N145" s="445">
        <v>75</v>
      </c>
      <c r="O145" s="473" t="s">
        <v>556</v>
      </c>
      <c r="P145" s="464">
        <v>44264</v>
      </c>
      <c r="Q145" s="363"/>
      <c r="R145" s="324" t="s">
        <v>792</v>
      </c>
      <c r="S145" s="37"/>
      <c r="Y145" s="37"/>
      <c r="Z145" s="37"/>
    </row>
    <row r="146" spans="1:26" s="369" customFormat="1" ht="13.9" customHeight="1">
      <c r="A146" s="515">
        <v>16</v>
      </c>
      <c r="B146" s="470">
        <v>44264</v>
      </c>
      <c r="C146" s="448"/>
      <c r="D146" s="446" t="s">
        <v>920</v>
      </c>
      <c r="E146" s="447" t="s">
        <v>557</v>
      </c>
      <c r="F146" s="444">
        <v>210</v>
      </c>
      <c r="G146" s="444">
        <v>70</v>
      </c>
      <c r="H146" s="444">
        <v>275</v>
      </c>
      <c r="I146" s="445">
        <v>500</v>
      </c>
      <c r="J146" s="445" t="s">
        <v>922</v>
      </c>
      <c r="K146" s="516">
        <f t="shared" si="159"/>
        <v>65</v>
      </c>
      <c r="L146" s="445">
        <v>100</v>
      </c>
      <c r="M146" s="472">
        <f t="shared" si="160"/>
        <v>1525</v>
      </c>
      <c r="N146" s="445">
        <v>25</v>
      </c>
      <c r="O146" s="473" t="s">
        <v>556</v>
      </c>
      <c r="P146" s="464">
        <v>44264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17</v>
      </c>
      <c r="B147" s="470">
        <v>44265</v>
      </c>
      <c r="C147" s="448"/>
      <c r="D147" s="446" t="s">
        <v>928</v>
      </c>
      <c r="E147" s="447" t="s">
        <v>557</v>
      </c>
      <c r="F147" s="444">
        <v>50</v>
      </c>
      <c r="G147" s="444"/>
      <c r="H147" s="444">
        <v>65</v>
      </c>
      <c r="I147" s="445">
        <v>100</v>
      </c>
      <c r="J147" s="445" t="s">
        <v>930</v>
      </c>
      <c r="K147" s="516">
        <f t="shared" ref="K147:K150" si="161">H147-F147</f>
        <v>15</v>
      </c>
      <c r="L147" s="445">
        <v>100</v>
      </c>
      <c r="M147" s="472">
        <f t="shared" ref="M147:M150" si="162">(K147*N147)-L147</f>
        <v>1025</v>
      </c>
      <c r="N147" s="445">
        <v>75</v>
      </c>
      <c r="O147" s="473" t="s">
        <v>556</v>
      </c>
      <c r="P147" s="464">
        <v>44265</v>
      </c>
      <c r="Q147" s="363"/>
      <c r="R147" s="324" t="s">
        <v>792</v>
      </c>
      <c r="S147" s="37"/>
      <c r="Y147" s="37"/>
      <c r="Z147" s="37"/>
    </row>
    <row r="148" spans="1:26" s="369" customFormat="1" ht="13.9" customHeight="1">
      <c r="A148" s="515">
        <v>18</v>
      </c>
      <c r="B148" s="470">
        <v>44265</v>
      </c>
      <c r="C148" s="448"/>
      <c r="D148" s="446" t="s">
        <v>929</v>
      </c>
      <c r="E148" s="447" t="s">
        <v>557</v>
      </c>
      <c r="F148" s="444">
        <v>350</v>
      </c>
      <c r="G148" s="444">
        <v>170</v>
      </c>
      <c r="H148" s="444">
        <v>405</v>
      </c>
      <c r="I148" s="445">
        <v>600</v>
      </c>
      <c r="J148" s="445" t="s">
        <v>680</v>
      </c>
      <c r="K148" s="516">
        <f t="shared" si="161"/>
        <v>55</v>
      </c>
      <c r="L148" s="445">
        <v>100</v>
      </c>
      <c r="M148" s="472">
        <f t="shared" si="162"/>
        <v>1275</v>
      </c>
      <c r="N148" s="445">
        <v>25</v>
      </c>
      <c r="O148" s="473" t="s">
        <v>556</v>
      </c>
      <c r="P148" s="464">
        <v>44265</v>
      </c>
      <c r="Q148" s="363"/>
      <c r="R148" s="324" t="s">
        <v>559</v>
      </c>
      <c r="S148" s="37"/>
      <c r="Y148" s="37"/>
      <c r="Z148" s="37"/>
    </row>
    <row r="149" spans="1:26" s="369" customFormat="1" ht="13.9" customHeight="1">
      <c r="A149" s="534">
        <v>19</v>
      </c>
      <c r="B149" s="479">
        <v>44265</v>
      </c>
      <c r="C149" s="419"/>
      <c r="D149" s="461" t="s">
        <v>931</v>
      </c>
      <c r="E149" s="492" t="s">
        <v>557</v>
      </c>
      <c r="F149" s="462">
        <v>21.5</v>
      </c>
      <c r="G149" s="462"/>
      <c r="H149" s="462">
        <v>0</v>
      </c>
      <c r="I149" s="463">
        <v>50</v>
      </c>
      <c r="J149" s="463" t="s">
        <v>932</v>
      </c>
      <c r="K149" s="535">
        <f t="shared" si="161"/>
        <v>-21.5</v>
      </c>
      <c r="L149" s="463">
        <v>100</v>
      </c>
      <c r="M149" s="511">
        <f t="shared" si="162"/>
        <v>-1712.5</v>
      </c>
      <c r="N149" s="463">
        <v>75</v>
      </c>
      <c r="O149" s="512" t="s">
        <v>620</v>
      </c>
      <c r="P149" s="527">
        <v>44265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15">
        <v>20</v>
      </c>
      <c r="B150" s="470">
        <v>44265</v>
      </c>
      <c r="C150" s="448"/>
      <c r="D150" s="446" t="s">
        <v>934</v>
      </c>
      <c r="E150" s="447" t="s">
        <v>557</v>
      </c>
      <c r="F150" s="444">
        <v>4.2</v>
      </c>
      <c r="G150" s="444">
        <v>2.5</v>
      </c>
      <c r="H150" s="444">
        <v>5</v>
      </c>
      <c r="I150" s="445">
        <v>7</v>
      </c>
      <c r="J150" s="445" t="s">
        <v>945</v>
      </c>
      <c r="K150" s="516">
        <f t="shared" si="161"/>
        <v>0.79999999999999982</v>
      </c>
      <c r="L150" s="445">
        <v>100</v>
      </c>
      <c r="M150" s="472">
        <f t="shared" si="162"/>
        <v>2299.9999999999995</v>
      </c>
      <c r="N150" s="445">
        <v>3000</v>
      </c>
      <c r="O150" s="473" t="s">
        <v>556</v>
      </c>
      <c r="P150" s="443">
        <v>44267</v>
      </c>
      <c r="Q150" s="363"/>
      <c r="R150" s="324" t="s">
        <v>559</v>
      </c>
      <c r="S150" s="37"/>
      <c r="Y150" s="37"/>
      <c r="Z150" s="37"/>
    </row>
    <row r="151" spans="1:26" s="369" customFormat="1" ht="13.9" customHeight="1">
      <c r="A151" s="515">
        <v>21</v>
      </c>
      <c r="B151" s="470">
        <v>44267</v>
      </c>
      <c r="C151" s="448"/>
      <c r="D151" s="446" t="s">
        <v>941</v>
      </c>
      <c r="E151" s="447" t="s">
        <v>557</v>
      </c>
      <c r="F151" s="444">
        <v>335</v>
      </c>
      <c r="G151" s="444">
        <v>160</v>
      </c>
      <c r="H151" s="444">
        <v>390</v>
      </c>
      <c r="I151" s="445" t="s">
        <v>942</v>
      </c>
      <c r="J151" s="445" t="s">
        <v>680</v>
      </c>
      <c r="K151" s="516">
        <f t="shared" ref="K151:K154" si="163">H151-F151</f>
        <v>55</v>
      </c>
      <c r="L151" s="445">
        <v>100</v>
      </c>
      <c r="M151" s="472">
        <f t="shared" ref="M151:M154" si="164">(K151*N151)-L151</f>
        <v>1275</v>
      </c>
      <c r="N151" s="445">
        <v>25</v>
      </c>
      <c r="O151" s="473" t="s">
        <v>556</v>
      </c>
      <c r="P151" s="464">
        <v>44267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22</v>
      </c>
      <c r="B152" s="470">
        <v>44267</v>
      </c>
      <c r="C152" s="448"/>
      <c r="D152" s="446" t="s">
        <v>943</v>
      </c>
      <c r="E152" s="447" t="s">
        <v>557</v>
      </c>
      <c r="F152" s="444">
        <v>52</v>
      </c>
      <c r="G152" s="444">
        <v>18</v>
      </c>
      <c r="H152" s="444">
        <v>65</v>
      </c>
      <c r="I152" s="445" t="s">
        <v>944</v>
      </c>
      <c r="J152" s="445" t="s">
        <v>895</v>
      </c>
      <c r="K152" s="516">
        <f t="shared" si="163"/>
        <v>13</v>
      </c>
      <c r="L152" s="445">
        <v>100</v>
      </c>
      <c r="M152" s="472">
        <f t="shared" si="164"/>
        <v>875</v>
      </c>
      <c r="N152" s="445">
        <v>75</v>
      </c>
      <c r="O152" s="473" t="s">
        <v>556</v>
      </c>
      <c r="P152" s="464">
        <v>44267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39">
        <v>23</v>
      </c>
      <c r="B153" s="479">
        <v>44270</v>
      </c>
      <c r="C153" s="491"/>
      <c r="D153" s="461" t="s">
        <v>955</v>
      </c>
      <c r="E153" s="492" t="s">
        <v>557</v>
      </c>
      <c r="F153" s="462">
        <v>9.6</v>
      </c>
      <c r="G153" s="462">
        <v>6.5</v>
      </c>
      <c r="H153" s="462">
        <v>6.5</v>
      </c>
      <c r="I153" s="463" t="s">
        <v>956</v>
      </c>
      <c r="J153" s="463" t="s">
        <v>987</v>
      </c>
      <c r="K153" s="540">
        <f t="shared" si="163"/>
        <v>-3.0999999999999996</v>
      </c>
      <c r="L153" s="463">
        <v>100</v>
      </c>
      <c r="M153" s="511">
        <f t="shared" si="164"/>
        <v>-4439.9999999999991</v>
      </c>
      <c r="N153" s="463">
        <v>1400</v>
      </c>
      <c r="O153" s="512" t="s">
        <v>620</v>
      </c>
      <c r="P153" s="484">
        <v>44271</v>
      </c>
      <c r="Q153" s="363"/>
      <c r="R153" s="324" t="s">
        <v>792</v>
      </c>
      <c r="S153" s="37"/>
      <c r="Y153" s="37"/>
      <c r="Z153" s="37"/>
    </row>
    <row r="154" spans="1:26" s="369" customFormat="1" ht="13.9" customHeight="1">
      <c r="A154" s="541">
        <v>24</v>
      </c>
      <c r="B154" s="542">
        <v>44270</v>
      </c>
      <c r="C154" s="543"/>
      <c r="D154" s="544" t="s">
        <v>957</v>
      </c>
      <c r="E154" s="545" t="s">
        <v>557</v>
      </c>
      <c r="F154" s="546">
        <v>17</v>
      </c>
      <c r="G154" s="546">
        <v>12</v>
      </c>
      <c r="H154" s="546">
        <v>17.5</v>
      </c>
      <c r="I154" s="547" t="s">
        <v>958</v>
      </c>
      <c r="J154" s="547" t="s">
        <v>968</v>
      </c>
      <c r="K154" s="548">
        <f t="shared" si="163"/>
        <v>0.5</v>
      </c>
      <c r="L154" s="547">
        <v>100</v>
      </c>
      <c r="M154" s="549">
        <f t="shared" si="164"/>
        <v>400</v>
      </c>
      <c r="N154" s="547">
        <v>1000</v>
      </c>
      <c r="O154" s="550" t="s">
        <v>665</v>
      </c>
      <c r="P154" s="551">
        <v>44271</v>
      </c>
      <c r="Q154" s="363"/>
      <c r="R154" s="324" t="s">
        <v>792</v>
      </c>
      <c r="S154" s="37"/>
      <c r="Y154" s="37"/>
      <c r="Z154" s="37"/>
    </row>
    <row r="155" spans="1:26" s="369" customFormat="1" ht="13.9" customHeight="1">
      <c r="A155" s="539">
        <v>25</v>
      </c>
      <c r="B155" s="479">
        <v>44270</v>
      </c>
      <c r="C155" s="491"/>
      <c r="D155" s="461" t="s">
        <v>959</v>
      </c>
      <c r="E155" s="492" t="s">
        <v>557</v>
      </c>
      <c r="F155" s="462">
        <v>93.5</v>
      </c>
      <c r="G155" s="462">
        <v>55</v>
      </c>
      <c r="H155" s="462">
        <v>55</v>
      </c>
      <c r="I155" s="463">
        <v>150</v>
      </c>
      <c r="J155" s="463" t="s">
        <v>963</v>
      </c>
      <c r="K155" s="540">
        <f t="shared" ref="K155:K157" si="165">H155-F155</f>
        <v>-38.5</v>
      </c>
      <c r="L155" s="463">
        <v>100</v>
      </c>
      <c r="M155" s="511">
        <f t="shared" ref="M155:M157" si="166">(K155*N155)-L155</f>
        <v>-2987.5</v>
      </c>
      <c r="N155" s="463">
        <v>75</v>
      </c>
      <c r="O155" s="512" t="s">
        <v>620</v>
      </c>
      <c r="P155" s="484">
        <v>44271</v>
      </c>
      <c r="Q155" s="363"/>
      <c r="R155" s="324" t="s">
        <v>792</v>
      </c>
      <c r="S155" s="37"/>
      <c r="Y155" s="37"/>
      <c r="Z155" s="37"/>
    </row>
    <row r="156" spans="1:26" s="369" customFormat="1" ht="13.9" customHeight="1">
      <c r="A156" s="539">
        <v>26</v>
      </c>
      <c r="B156" s="479">
        <v>44271</v>
      </c>
      <c r="C156" s="491"/>
      <c r="D156" s="461" t="s">
        <v>962</v>
      </c>
      <c r="E156" s="492" t="s">
        <v>557</v>
      </c>
      <c r="F156" s="462">
        <v>25.5</v>
      </c>
      <c r="G156" s="462">
        <v>17</v>
      </c>
      <c r="H156" s="462">
        <v>17</v>
      </c>
      <c r="I156" s="463" t="s">
        <v>964</v>
      </c>
      <c r="J156" s="463" t="s">
        <v>965</v>
      </c>
      <c r="K156" s="540">
        <f t="shared" si="165"/>
        <v>-8.5</v>
      </c>
      <c r="L156" s="463">
        <v>100</v>
      </c>
      <c r="M156" s="511">
        <f t="shared" si="166"/>
        <v>-4775</v>
      </c>
      <c r="N156" s="463">
        <v>550</v>
      </c>
      <c r="O156" s="512" t="s">
        <v>620</v>
      </c>
      <c r="P156" s="527">
        <v>44271</v>
      </c>
      <c r="Q156" s="363"/>
      <c r="R156" s="324" t="s">
        <v>559</v>
      </c>
      <c r="S156" s="37"/>
      <c r="Y156" s="37"/>
      <c r="Z156" s="37"/>
    </row>
    <row r="157" spans="1:26" s="369" customFormat="1" ht="13.9" customHeight="1">
      <c r="A157" s="515">
        <v>27</v>
      </c>
      <c r="B157" s="470">
        <v>44271</v>
      </c>
      <c r="C157" s="448"/>
      <c r="D157" s="446" t="s">
        <v>969</v>
      </c>
      <c r="E157" s="447" t="s">
        <v>557</v>
      </c>
      <c r="F157" s="444">
        <v>295</v>
      </c>
      <c r="G157" s="444">
        <v>75</v>
      </c>
      <c r="H157" s="444">
        <v>355</v>
      </c>
      <c r="I157" s="445" t="s">
        <v>970</v>
      </c>
      <c r="J157" s="445" t="s">
        <v>787</v>
      </c>
      <c r="K157" s="516">
        <f t="shared" si="165"/>
        <v>60</v>
      </c>
      <c r="L157" s="445">
        <v>100</v>
      </c>
      <c r="M157" s="472">
        <f t="shared" si="166"/>
        <v>1400</v>
      </c>
      <c r="N157" s="445">
        <v>25</v>
      </c>
      <c r="O157" s="473" t="s">
        <v>556</v>
      </c>
      <c r="P157" s="464">
        <v>44271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28</v>
      </c>
      <c r="B158" s="470">
        <v>44271</v>
      </c>
      <c r="C158" s="448"/>
      <c r="D158" s="446" t="s">
        <v>969</v>
      </c>
      <c r="E158" s="447" t="s">
        <v>557</v>
      </c>
      <c r="F158" s="444">
        <v>250</v>
      </c>
      <c r="G158" s="444">
        <v>75</v>
      </c>
      <c r="H158" s="444">
        <v>340</v>
      </c>
      <c r="I158" s="445" t="s">
        <v>970</v>
      </c>
      <c r="J158" s="445" t="s">
        <v>861</v>
      </c>
      <c r="K158" s="516">
        <f t="shared" ref="K158:K162" si="167">H158-F158</f>
        <v>90</v>
      </c>
      <c r="L158" s="445">
        <v>100</v>
      </c>
      <c r="M158" s="472">
        <f t="shared" ref="M158:M161" si="168">(K158*N158)-L158</f>
        <v>2150</v>
      </c>
      <c r="N158" s="445">
        <v>25</v>
      </c>
      <c r="O158" s="473" t="s">
        <v>556</v>
      </c>
      <c r="P158" s="464">
        <v>44271</v>
      </c>
      <c r="Q158" s="363"/>
      <c r="R158" s="324" t="s">
        <v>559</v>
      </c>
      <c r="S158" s="37"/>
      <c r="Y158" s="37"/>
      <c r="Z158" s="37"/>
    </row>
    <row r="159" spans="1:26" s="369" customFormat="1" ht="13.9" customHeight="1">
      <c r="A159" s="553">
        <v>29</v>
      </c>
      <c r="B159" s="479">
        <v>44271</v>
      </c>
      <c r="C159" s="491"/>
      <c r="D159" s="461" t="s">
        <v>969</v>
      </c>
      <c r="E159" s="492" t="s">
        <v>557</v>
      </c>
      <c r="F159" s="462">
        <v>280</v>
      </c>
      <c r="G159" s="462">
        <v>75</v>
      </c>
      <c r="H159" s="462">
        <v>60</v>
      </c>
      <c r="I159" s="463" t="s">
        <v>970</v>
      </c>
      <c r="J159" s="463" t="s">
        <v>985</v>
      </c>
      <c r="K159" s="554">
        <f t="shared" si="167"/>
        <v>-220</v>
      </c>
      <c r="L159" s="463">
        <v>100</v>
      </c>
      <c r="M159" s="511">
        <f t="shared" si="168"/>
        <v>-5600</v>
      </c>
      <c r="N159" s="463">
        <v>25</v>
      </c>
      <c r="O159" s="512" t="s">
        <v>620</v>
      </c>
      <c r="P159" s="484">
        <v>44272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53">
        <v>30</v>
      </c>
      <c r="B160" s="479">
        <v>44271</v>
      </c>
      <c r="C160" s="491"/>
      <c r="D160" s="461" t="s">
        <v>971</v>
      </c>
      <c r="E160" s="492" t="s">
        <v>557</v>
      </c>
      <c r="F160" s="462">
        <v>4.0999999999999996</v>
      </c>
      <c r="G160" s="462">
        <v>2.8</v>
      </c>
      <c r="H160" s="462">
        <v>2.7</v>
      </c>
      <c r="I160" s="463">
        <v>6</v>
      </c>
      <c r="J160" s="463" t="s">
        <v>986</v>
      </c>
      <c r="K160" s="554">
        <f t="shared" si="167"/>
        <v>-1.3999999999999995</v>
      </c>
      <c r="L160" s="463">
        <v>100</v>
      </c>
      <c r="M160" s="511">
        <f t="shared" si="168"/>
        <v>-4299.9999999999982</v>
      </c>
      <c r="N160" s="463">
        <v>3000</v>
      </c>
      <c r="O160" s="512" t="s">
        <v>620</v>
      </c>
      <c r="P160" s="484">
        <v>44272</v>
      </c>
      <c r="Q160" s="363"/>
      <c r="R160" s="324" t="s">
        <v>559</v>
      </c>
      <c r="S160" s="37"/>
      <c r="Y160" s="37"/>
      <c r="Z160" s="37"/>
    </row>
    <row r="161" spans="1:26" s="369" customFormat="1" ht="13.9" customHeight="1">
      <c r="A161" s="515">
        <v>31</v>
      </c>
      <c r="B161" s="470">
        <v>44273</v>
      </c>
      <c r="C161" s="448"/>
      <c r="D161" s="446" t="s">
        <v>998</v>
      </c>
      <c r="E161" s="447" t="s">
        <v>557</v>
      </c>
      <c r="F161" s="444">
        <v>22</v>
      </c>
      <c r="G161" s="444"/>
      <c r="H161" s="444">
        <v>44</v>
      </c>
      <c r="I161" s="445">
        <v>70</v>
      </c>
      <c r="J161" s="445" t="s">
        <v>1001</v>
      </c>
      <c r="K161" s="516">
        <f t="shared" si="167"/>
        <v>22</v>
      </c>
      <c r="L161" s="445">
        <v>100</v>
      </c>
      <c r="M161" s="472">
        <f t="shared" si="168"/>
        <v>1550</v>
      </c>
      <c r="N161" s="445">
        <v>75</v>
      </c>
      <c r="O161" s="473" t="s">
        <v>556</v>
      </c>
      <c r="P161" s="464">
        <v>44273</v>
      </c>
      <c r="Q161" s="363"/>
      <c r="R161" s="324" t="s">
        <v>792</v>
      </c>
      <c r="S161" s="37"/>
      <c r="Y161" s="37"/>
      <c r="Z161" s="37"/>
    </row>
    <row r="162" spans="1:26" s="369" customFormat="1" ht="13.9" customHeight="1">
      <c r="A162" s="515">
        <v>32</v>
      </c>
      <c r="B162" s="470">
        <v>44273</v>
      </c>
      <c r="C162" s="448"/>
      <c r="D162" s="446" t="s">
        <v>999</v>
      </c>
      <c r="E162" s="447" t="s">
        <v>557</v>
      </c>
      <c r="F162" s="444">
        <v>280</v>
      </c>
      <c r="G162" s="444">
        <v>80</v>
      </c>
      <c r="H162" s="444">
        <v>335</v>
      </c>
      <c r="I162" s="445">
        <v>600</v>
      </c>
      <c r="J162" s="445" t="s">
        <v>680</v>
      </c>
      <c r="K162" s="516">
        <f t="shared" si="167"/>
        <v>55</v>
      </c>
      <c r="L162" s="445">
        <v>100</v>
      </c>
      <c r="M162" s="472">
        <f t="shared" ref="M162:M163" si="169">(K162*N162)-L162</f>
        <v>1275</v>
      </c>
      <c r="N162" s="445">
        <v>25</v>
      </c>
      <c r="O162" s="473" t="s">
        <v>556</v>
      </c>
      <c r="P162" s="464">
        <v>44273</v>
      </c>
      <c r="Q162" s="363"/>
      <c r="R162" s="324" t="s">
        <v>559</v>
      </c>
      <c r="S162" s="37"/>
      <c r="Y162" s="37"/>
      <c r="Z162" s="37"/>
    </row>
    <row r="163" spans="1:26" s="369" customFormat="1" ht="13.9" customHeight="1">
      <c r="A163" s="515">
        <v>33</v>
      </c>
      <c r="B163" s="470">
        <v>44273</v>
      </c>
      <c r="C163" s="448"/>
      <c r="D163" s="446" t="s">
        <v>1000</v>
      </c>
      <c r="E163" s="447" t="s">
        <v>557</v>
      </c>
      <c r="F163" s="444">
        <v>20</v>
      </c>
      <c r="G163" s="444"/>
      <c r="H163" s="444">
        <v>37.5</v>
      </c>
      <c r="I163" s="445">
        <v>50</v>
      </c>
      <c r="J163" s="445" t="s">
        <v>874</v>
      </c>
      <c r="K163" s="516">
        <f t="shared" ref="K163" si="170">H163-F163</f>
        <v>17.5</v>
      </c>
      <c r="L163" s="445">
        <v>100</v>
      </c>
      <c r="M163" s="472">
        <f t="shared" si="169"/>
        <v>1212.5</v>
      </c>
      <c r="N163" s="445">
        <v>75</v>
      </c>
      <c r="O163" s="473" t="s">
        <v>556</v>
      </c>
      <c r="P163" s="464">
        <v>44273</v>
      </c>
      <c r="Q163" s="363"/>
      <c r="R163" s="324" t="s">
        <v>792</v>
      </c>
      <c r="S163" s="37"/>
      <c r="Y163" s="37"/>
      <c r="Z163" s="37"/>
    </row>
    <row r="164" spans="1:26" s="369" customFormat="1" ht="13.9" customHeight="1">
      <c r="A164" s="515">
        <v>34</v>
      </c>
      <c r="B164" s="470">
        <v>44273</v>
      </c>
      <c r="C164" s="448"/>
      <c r="D164" s="446" t="s">
        <v>999</v>
      </c>
      <c r="E164" s="447" t="s">
        <v>557</v>
      </c>
      <c r="F164" s="444">
        <v>280</v>
      </c>
      <c r="G164" s="444">
        <v>80</v>
      </c>
      <c r="H164" s="444">
        <v>335</v>
      </c>
      <c r="I164" s="445">
        <v>600</v>
      </c>
      <c r="J164" s="445" t="s">
        <v>680</v>
      </c>
      <c r="K164" s="516">
        <f t="shared" ref="K164" si="171">H164-F164</f>
        <v>55</v>
      </c>
      <c r="L164" s="445">
        <v>100</v>
      </c>
      <c r="M164" s="472">
        <f t="shared" ref="M164" si="172">(K164*N164)-L164</f>
        <v>1275</v>
      </c>
      <c r="N164" s="445">
        <v>25</v>
      </c>
      <c r="O164" s="473" t="s">
        <v>556</v>
      </c>
      <c r="P164" s="464">
        <v>44273</v>
      </c>
      <c r="Q164" s="363"/>
      <c r="R164" s="324" t="s">
        <v>559</v>
      </c>
      <c r="S164" s="37"/>
      <c r="Y164" s="37"/>
      <c r="Z164" s="37"/>
    </row>
    <row r="165" spans="1:26" s="369" customFormat="1" ht="13.9" customHeight="1">
      <c r="A165" s="515">
        <v>35</v>
      </c>
      <c r="B165" s="470">
        <v>44273</v>
      </c>
      <c r="C165" s="448"/>
      <c r="D165" s="446" t="s">
        <v>999</v>
      </c>
      <c r="E165" s="447" t="s">
        <v>557</v>
      </c>
      <c r="F165" s="444">
        <v>280</v>
      </c>
      <c r="G165" s="444">
        <v>80</v>
      </c>
      <c r="H165" s="444">
        <v>395</v>
      </c>
      <c r="I165" s="445">
        <v>600</v>
      </c>
      <c r="J165" s="445" t="s">
        <v>872</v>
      </c>
      <c r="K165" s="516">
        <f t="shared" ref="K165:K167" si="173">H165-F165</f>
        <v>115</v>
      </c>
      <c r="L165" s="445">
        <v>100</v>
      </c>
      <c r="M165" s="472">
        <f t="shared" ref="M165:M167" si="174">(K165*N165)-L165</f>
        <v>2775</v>
      </c>
      <c r="N165" s="445">
        <v>25</v>
      </c>
      <c r="O165" s="473" t="s">
        <v>556</v>
      </c>
      <c r="P165" s="443">
        <v>44274</v>
      </c>
      <c r="Q165" s="363"/>
      <c r="R165" s="324" t="s">
        <v>559</v>
      </c>
      <c r="S165" s="37"/>
      <c r="Y165" s="37"/>
      <c r="Z165" s="37"/>
    </row>
    <row r="166" spans="1:26" s="369" customFormat="1" ht="13.9" customHeight="1">
      <c r="A166" s="515">
        <v>36</v>
      </c>
      <c r="B166" s="470">
        <v>44274</v>
      </c>
      <c r="C166" s="448"/>
      <c r="D166" s="446" t="s">
        <v>1003</v>
      </c>
      <c r="E166" s="447" t="s">
        <v>557</v>
      </c>
      <c r="F166" s="444">
        <v>105.5</v>
      </c>
      <c r="G166" s="444">
        <v>60</v>
      </c>
      <c r="H166" s="444">
        <v>123.5</v>
      </c>
      <c r="I166" s="445">
        <v>190</v>
      </c>
      <c r="J166" s="445" t="s">
        <v>1004</v>
      </c>
      <c r="K166" s="516">
        <f t="shared" si="173"/>
        <v>18</v>
      </c>
      <c r="L166" s="445">
        <v>100</v>
      </c>
      <c r="M166" s="472">
        <f t="shared" si="174"/>
        <v>1250</v>
      </c>
      <c r="N166" s="445">
        <v>75</v>
      </c>
      <c r="O166" s="473" t="s">
        <v>556</v>
      </c>
      <c r="P166" s="464">
        <v>44274</v>
      </c>
      <c r="Q166" s="363"/>
      <c r="R166" s="324" t="s">
        <v>792</v>
      </c>
      <c r="S166" s="37"/>
      <c r="Y166" s="37"/>
      <c r="Z166" s="37"/>
    </row>
    <row r="167" spans="1:26" s="369" customFormat="1" ht="13.9" customHeight="1">
      <c r="A167" s="560">
        <v>37</v>
      </c>
      <c r="B167" s="479">
        <v>44274</v>
      </c>
      <c r="C167" s="491"/>
      <c r="D167" s="461" t="s">
        <v>1003</v>
      </c>
      <c r="E167" s="492" t="s">
        <v>557</v>
      </c>
      <c r="F167" s="462">
        <v>105</v>
      </c>
      <c r="G167" s="462">
        <v>60</v>
      </c>
      <c r="H167" s="462">
        <v>60</v>
      </c>
      <c r="I167" s="463">
        <v>190</v>
      </c>
      <c r="J167" s="463" t="s">
        <v>918</v>
      </c>
      <c r="K167" s="561">
        <f t="shared" si="173"/>
        <v>-45</v>
      </c>
      <c r="L167" s="463">
        <v>100</v>
      </c>
      <c r="M167" s="511">
        <f t="shared" si="174"/>
        <v>-3475</v>
      </c>
      <c r="N167" s="463">
        <v>75</v>
      </c>
      <c r="O167" s="512" t="s">
        <v>620</v>
      </c>
      <c r="P167" s="484">
        <v>44277</v>
      </c>
      <c r="Q167" s="363"/>
      <c r="R167" s="324" t="s">
        <v>559</v>
      </c>
      <c r="S167" s="37"/>
      <c r="Y167" s="37"/>
      <c r="Z167" s="37"/>
    </row>
    <row r="168" spans="1:26" s="369" customFormat="1" ht="13.9" customHeight="1">
      <c r="A168" s="515">
        <v>38</v>
      </c>
      <c r="B168" s="470">
        <v>44274</v>
      </c>
      <c r="C168" s="448"/>
      <c r="D168" s="446" t="s">
        <v>999</v>
      </c>
      <c r="E168" s="447" t="s">
        <v>557</v>
      </c>
      <c r="F168" s="444">
        <v>265</v>
      </c>
      <c r="G168" s="444">
        <v>70</v>
      </c>
      <c r="H168" s="444">
        <v>325</v>
      </c>
      <c r="I168" s="445">
        <v>600</v>
      </c>
      <c r="J168" s="445" t="s">
        <v>787</v>
      </c>
      <c r="K168" s="516">
        <f t="shared" ref="K168" si="175">H168-F168</f>
        <v>60</v>
      </c>
      <c r="L168" s="445">
        <v>100</v>
      </c>
      <c r="M168" s="472">
        <f t="shared" ref="M168" si="176">(K168*N168)-L168</f>
        <v>1400</v>
      </c>
      <c r="N168" s="445">
        <v>25</v>
      </c>
      <c r="O168" s="473" t="s">
        <v>556</v>
      </c>
      <c r="P168" s="443">
        <v>44277</v>
      </c>
      <c r="Q168" s="363"/>
      <c r="R168" s="324" t="s">
        <v>792</v>
      </c>
      <c r="S168" s="37"/>
      <c r="Y168" s="37"/>
      <c r="Z168" s="37"/>
    </row>
    <row r="169" spans="1:26" s="369" customFormat="1" ht="13.9" customHeight="1">
      <c r="A169" s="624">
        <v>39</v>
      </c>
      <c r="B169" s="626">
        <v>44277</v>
      </c>
      <c r="C169" s="448"/>
      <c r="D169" s="446" t="s">
        <v>1030</v>
      </c>
      <c r="E169" s="447" t="s">
        <v>557</v>
      </c>
      <c r="F169" s="444">
        <v>11.5</v>
      </c>
      <c r="G169" s="444"/>
      <c r="H169" s="444">
        <v>16.5</v>
      </c>
      <c r="I169" s="445"/>
      <c r="J169" s="628" t="s">
        <v>1038</v>
      </c>
      <c r="K169" s="471">
        <f>H169-F169</f>
        <v>5</v>
      </c>
      <c r="L169" s="471">
        <v>100</v>
      </c>
      <c r="M169" s="622">
        <v>2225</v>
      </c>
      <c r="N169" s="630">
        <v>1000</v>
      </c>
      <c r="O169" s="630" t="s">
        <v>556</v>
      </c>
      <c r="P169" s="632" t="s">
        <v>1039</v>
      </c>
      <c r="Q169" s="363"/>
      <c r="R169" s="324" t="s">
        <v>792</v>
      </c>
      <c r="S169" s="37"/>
      <c r="Y169" s="37"/>
      <c r="Z169" s="37"/>
    </row>
    <row r="170" spans="1:26" s="369" customFormat="1" ht="13.9" customHeight="1">
      <c r="A170" s="625"/>
      <c r="B170" s="627"/>
      <c r="C170" s="448"/>
      <c r="D170" s="446" t="s">
        <v>1031</v>
      </c>
      <c r="E170" s="447" t="s">
        <v>817</v>
      </c>
      <c r="F170" s="444">
        <v>8.5</v>
      </c>
      <c r="G170" s="444"/>
      <c r="H170" s="444">
        <v>11.25</v>
      </c>
      <c r="I170" s="445"/>
      <c r="J170" s="629"/>
      <c r="K170" s="520">
        <f>F170-H170</f>
        <v>-2.75</v>
      </c>
      <c r="L170" s="471">
        <v>100</v>
      </c>
      <c r="M170" s="623"/>
      <c r="N170" s="631"/>
      <c r="O170" s="631"/>
      <c r="P170" s="633"/>
      <c r="Q170" s="363"/>
      <c r="R170" s="324" t="s">
        <v>792</v>
      </c>
      <c r="S170" s="37"/>
      <c r="Y170" s="37"/>
      <c r="Z170" s="37"/>
    </row>
    <row r="171" spans="1:26" s="369" customFormat="1" ht="13.9" customHeight="1">
      <c r="A171" s="606">
        <v>40</v>
      </c>
      <c r="B171" s="608">
        <v>44278</v>
      </c>
      <c r="C171" s="491"/>
      <c r="D171" s="461" t="s">
        <v>1041</v>
      </c>
      <c r="E171" s="492" t="s">
        <v>557</v>
      </c>
      <c r="F171" s="462">
        <v>14.5</v>
      </c>
      <c r="G171" s="462"/>
      <c r="H171" s="462">
        <v>0.9</v>
      </c>
      <c r="I171" s="463"/>
      <c r="J171" s="610" t="s">
        <v>1056</v>
      </c>
      <c r="K171" s="510">
        <f>F171-H171</f>
        <v>13.6</v>
      </c>
      <c r="L171" s="510">
        <v>100</v>
      </c>
      <c r="M171" s="616">
        <f>(550*-5.6)-200</f>
        <v>-3280</v>
      </c>
      <c r="N171" s="618">
        <v>550</v>
      </c>
      <c r="O171" s="618" t="s">
        <v>620</v>
      </c>
      <c r="P171" s="620" t="s">
        <v>1057</v>
      </c>
      <c r="Q171" s="363"/>
      <c r="R171" s="324" t="s">
        <v>559</v>
      </c>
      <c r="S171" s="37"/>
      <c r="Y171" s="37"/>
      <c r="Z171" s="37"/>
    </row>
    <row r="172" spans="1:26" s="369" customFormat="1" ht="13.9" customHeight="1">
      <c r="A172" s="607"/>
      <c r="B172" s="609"/>
      <c r="C172" s="491"/>
      <c r="D172" s="461" t="s">
        <v>1041</v>
      </c>
      <c r="E172" s="492" t="s">
        <v>817</v>
      </c>
      <c r="F172" s="462">
        <v>8</v>
      </c>
      <c r="G172" s="462"/>
      <c r="H172" s="462">
        <v>0</v>
      </c>
      <c r="I172" s="463"/>
      <c r="J172" s="611"/>
      <c r="K172" s="524">
        <v>-8</v>
      </c>
      <c r="L172" s="510">
        <v>100</v>
      </c>
      <c r="M172" s="617"/>
      <c r="N172" s="619"/>
      <c r="O172" s="619"/>
      <c r="P172" s="621"/>
      <c r="Q172" s="363"/>
      <c r="R172" s="324" t="s">
        <v>559</v>
      </c>
      <c r="S172" s="37"/>
      <c r="Y172" s="37"/>
      <c r="Z172" s="37"/>
    </row>
    <row r="173" spans="1:26" s="369" customFormat="1" ht="13.9" customHeight="1">
      <c r="A173" s="515">
        <v>41</v>
      </c>
      <c r="B173" s="470">
        <v>44278</v>
      </c>
      <c r="C173" s="448"/>
      <c r="D173" s="446" t="s">
        <v>1040</v>
      </c>
      <c r="E173" s="447" t="s">
        <v>557</v>
      </c>
      <c r="F173" s="444">
        <v>285</v>
      </c>
      <c r="G173" s="444">
        <v>80</v>
      </c>
      <c r="H173" s="444">
        <v>340</v>
      </c>
      <c r="I173" s="445">
        <v>600</v>
      </c>
      <c r="J173" s="445" t="s">
        <v>680</v>
      </c>
      <c r="K173" s="516">
        <f t="shared" ref="K173:K174" si="177">H173-F173</f>
        <v>55</v>
      </c>
      <c r="L173" s="445">
        <v>100</v>
      </c>
      <c r="M173" s="472">
        <f t="shared" ref="M173:M174" si="178">(K173*N173)-L173</f>
        <v>1275</v>
      </c>
      <c r="N173" s="445">
        <v>25</v>
      </c>
      <c r="O173" s="473" t="s">
        <v>556</v>
      </c>
      <c r="P173" s="464">
        <v>44278</v>
      </c>
      <c r="Q173" s="363"/>
      <c r="R173" s="324" t="s">
        <v>559</v>
      </c>
      <c r="S173" s="37"/>
      <c r="Y173" s="37"/>
      <c r="Z173" s="37"/>
    </row>
    <row r="174" spans="1:26" s="369" customFormat="1" ht="13.9" customHeight="1">
      <c r="A174" s="568">
        <v>42</v>
      </c>
      <c r="B174" s="479">
        <v>44278</v>
      </c>
      <c r="C174" s="491"/>
      <c r="D174" s="461" t="s">
        <v>1042</v>
      </c>
      <c r="E174" s="492" t="s">
        <v>557</v>
      </c>
      <c r="F174" s="462">
        <v>12</v>
      </c>
      <c r="G174" s="462">
        <v>3</v>
      </c>
      <c r="H174" s="462">
        <v>2</v>
      </c>
      <c r="I174" s="463" t="s">
        <v>1043</v>
      </c>
      <c r="J174" s="463" t="s">
        <v>918</v>
      </c>
      <c r="K174" s="569">
        <f t="shared" si="177"/>
        <v>-10</v>
      </c>
      <c r="L174" s="463">
        <v>100</v>
      </c>
      <c r="M174" s="511">
        <f t="shared" si="178"/>
        <v>-5100</v>
      </c>
      <c r="N174" s="463">
        <v>500</v>
      </c>
      <c r="O174" s="512" t="s">
        <v>620</v>
      </c>
      <c r="P174" s="484">
        <v>44280</v>
      </c>
      <c r="Q174" s="363"/>
      <c r="R174" s="324" t="s">
        <v>792</v>
      </c>
      <c r="S174" s="37"/>
      <c r="Y174" s="37"/>
      <c r="Z174" s="37"/>
    </row>
    <row r="175" spans="1:26" s="369" customFormat="1" ht="13.9" customHeight="1">
      <c r="A175" s="564">
        <v>43</v>
      </c>
      <c r="B175" s="470">
        <v>44278</v>
      </c>
      <c r="C175" s="448"/>
      <c r="D175" s="446" t="s">
        <v>1044</v>
      </c>
      <c r="E175" s="447" t="s">
        <v>557</v>
      </c>
      <c r="F175" s="444">
        <v>260</v>
      </c>
      <c r="G175" s="444">
        <v>70</v>
      </c>
      <c r="H175" s="444">
        <v>310</v>
      </c>
      <c r="I175" s="445">
        <v>600</v>
      </c>
      <c r="J175" s="445" t="s">
        <v>921</v>
      </c>
      <c r="K175" s="565">
        <f t="shared" ref="K175:K177" si="179">H175-F175</f>
        <v>50</v>
      </c>
      <c r="L175" s="445">
        <v>100</v>
      </c>
      <c r="M175" s="472">
        <f t="shared" ref="M175:M177" si="180">(K175*N175)-L175</f>
        <v>1150</v>
      </c>
      <c r="N175" s="445">
        <v>25</v>
      </c>
      <c r="O175" s="473" t="s">
        <v>556</v>
      </c>
      <c r="P175" s="443">
        <v>44279</v>
      </c>
      <c r="Q175" s="363"/>
      <c r="R175" s="324" t="s">
        <v>792</v>
      </c>
      <c r="S175" s="37"/>
      <c r="Y175" s="37"/>
      <c r="Z175" s="37"/>
    </row>
    <row r="176" spans="1:26" s="369" customFormat="1" ht="13.9" customHeight="1">
      <c r="A176" s="564">
        <v>44</v>
      </c>
      <c r="B176" s="470">
        <v>44279</v>
      </c>
      <c r="C176" s="448"/>
      <c r="D176" s="446" t="s">
        <v>1050</v>
      </c>
      <c r="E176" s="447" t="s">
        <v>557</v>
      </c>
      <c r="F176" s="444">
        <v>52</v>
      </c>
      <c r="G176" s="444">
        <v>18</v>
      </c>
      <c r="H176" s="444">
        <v>70</v>
      </c>
      <c r="I176" s="445" t="s">
        <v>1051</v>
      </c>
      <c r="J176" s="445" t="s">
        <v>1004</v>
      </c>
      <c r="K176" s="565">
        <f t="shared" si="179"/>
        <v>18</v>
      </c>
      <c r="L176" s="445">
        <v>100</v>
      </c>
      <c r="M176" s="472">
        <f t="shared" si="180"/>
        <v>1250</v>
      </c>
      <c r="N176" s="445">
        <v>75</v>
      </c>
      <c r="O176" s="473" t="s">
        <v>556</v>
      </c>
      <c r="P176" s="464">
        <v>44279</v>
      </c>
      <c r="Q176" s="363"/>
      <c r="R176" s="324" t="s">
        <v>792</v>
      </c>
      <c r="S176" s="37"/>
      <c r="Y176" s="37"/>
      <c r="Z176" s="37"/>
    </row>
    <row r="177" spans="1:34" s="369" customFormat="1" ht="13.9" customHeight="1">
      <c r="A177" s="568">
        <v>45</v>
      </c>
      <c r="B177" s="479">
        <v>44279</v>
      </c>
      <c r="C177" s="491"/>
      <c r="D177" s="461" t="s">
        <v>1050</v>
      </c>
      <c r="E177" s="492" t="s">
        <v>557</v>
      </c>
      <c r="F177" s="462">
        <v>31</v>
      </c>
      <c r="G177" s="462"/>
      <c r="H177" s="462">
        <v>0</v>
      </c>
      <c r="I177" s="463">
        <v>80</v>
      </c>
      <c r="J177" s="463" t="s">
        <v>1062</v>
      </c>
      <c r="K177" s="569">
        <f t="shared" si="179"/>
        <v>-31</v>
      </c>
      <c r="L177" s="463">
        <v>100</v>
      </c>
      <c r="M177" s="511">
        <f t="shared" si="180"/>
        <v>-2425</v>
      </c>
      <c r="N177" s="463">
        <v>75</v>
      </c>
      <c r="O177" s="512" t="s">
        <v>620</v>
      </c>
      <c r="P177" s="484">
        <v>44280</v>
      </c>
      <c r="Q177" s="363"/>
      <c r="R177" s="324" t="s">
        <v>792</v>
      </c>
      <c r="S177" s="37"/>
      <c r="Y177" s="37"/>
      <c r="Z177" s="37"/>
    </row>
    <row r="178" spans="1:34" s="369" customFormat="1" ht="13.9" customHeight="1">
      <c r="A178" s="566">
        <v>46</v>
      </c>
      <c r="B178" s="470">
        <v>44280</v>
      </c>
      <c r="C178" s="448"/>
      <c r="D178" s="446" t="s">
        <v>1063</v>
      </c>
      <c r="E178" s="447" t="s">
        <v>557</v>
      </c>
      <c r="F178" s="444">
        <v>320</v>
      </c>
      <c r="G178" s="444">
        <v>90</v>
      </c>
      <c r="H178" s="444">
        <v>365</v>
      </c>
      <c r="I178" s="445">
        <v>600</v>
      </c>
      <c r="J178" s="445" t="s">
        <v>1087</v>
      </c>
      <c r="K178" s="567">
        <f t="shared" ref="K178:K179" si="181">H178-F178</f>
        <v>45</v>
      </c>
      <c r="L178" s="445">
        <v>100</v>
      </c>
      <c r="M178" s="472">
        <f t="shared" ref="M178:M179" si="182">(K178*N178)-L178</f>
        <v>1025</v>
      </c>
      <c r="N178" s="445">
        <v>25</v>
      </c>
      <c r="O178" s="473" t="s">
        <v>556</v>
      </c>
      <c r="P178" s="464">
        <v>44280</v>
      </c>
      <c r="Q178" s="363"/>
      <c r="R178" s="324" t="s">
        <v>792</v>
      </c>
      <c r="S178" s="37"/>
      <c r="Y178" s="37"/>
      <c r="Z178" s="37"/>
    </row>
    <row r="179" spans="1:34" s="369" customFormat="1" ht="13.9" customHeight="1">
      <c r="A179" s="566">
        <v>47</v>
      </c>
      <c r="B179" s="470">
        <v>44280</v>
      </c>
      <c r="C179" s="448"/>
      <c r="D179" s="446" t="s">
        <v>1089</v>
      </c>
      <c r="E179" s="447" t="s">
        <v>557</v>
      </c>
      <c r="F179" s="444">
        <v>200</v>
      </c>
      <c r="G179" s="444">
        <v>50</v>
      </c>
      <c r="H179" s="444">
        <v>250</v>
      </c>
      <c r="I179" s="445">
        <v>500</v>
      </c>
      <c r="J179" s="445" t="s">
        <v>921</v>
      </c>
      <c r="K179" s="567">
        <f t="shared" si="181"/>
        <v>50</v>
      </c>
      <c r="L179" s="445">
        <v>100</v>
      </c>
      <c r="M179" s="472">
        <f t="shared" si="182"/>
        <v>1150</v>
      </c>
      <c r="N179" s="445">
        <v>25</v>
      </c>
      <c r="O179" s="473" t="s">
        <v>556</v>
      </c>
      <c r="P179" s="464">
        <v>44280</v>
      </c>
      <c r="Q179" s="363"/>
      <c r="R179" s="324" t="s">
        <v>792</v>
      </c>
      <c r="S179" s="37"/>
      <c r="Y179" s="37"/>
      <c r="Z179" s="37"/>
    </row>
    <row r="180" spans="1:34" s="369" customFormat="1" ht="13.9" customHeight="1">
      <c r="A180" s="566">
        <v>48</v>
      </c>
      <c r="B180" s="470">
        <v>44280</v>
      </c>
      <c r="C180" s="448"/>
      <c r="D180" s="446" t="s">
        <v>1064</v>
      </c>
      <c r="E180" s="447" t="s">
        <v>557</v>
      </c>
      <c r="F180" s="444">
        <v>260</v>
      </c>
      <c r="G180" s="444">
        <v>70</v>
      </c>
      <c r="H180" s="444">
        <v>315</v>
      </c>
      <c r="I180" s="445">
        <v>600</v>
      </c>
      <c r="J180" s="445" t="s">
        <v>1086</v>
      </c>
      <c r="K180" s="567">
        <f t="shared" ref="K180" si="183">H180-F180</f>
        <v>55</v>
      </c>
      <c r="L180" s="445">
        <v>100</v>
      </c>
      <c r="M180" s="472">
        <f t="shared" ref="M180" si="184">(K180*N180)-L180</f>
        <v>1275</v>
      </c>
      <c r="N180" s="445">
        <v>25</v>
      </c>
      <c r="O180" s="473" t="s">
        <v>556</v>
      </c>
      <c r="P180" s="464">
        <v>44280</v>
      </c>
      <c r="Q180" s="363"/>
      <c r="R180" s="324" t="s">
        <v>792</v>
      </c>
      <c r="S180" s="37"/>
      <c r="Y180" s="37"/>
      <c r="Z180" s="37"/>
    </row>
    <row r="181" spans="1:34" s="369" customFormat="1" ht="13.9" customHeight="1">
      <c r="A181" s="638">
        <v>40</v>
      </c>
      <c r="B181" s="640">
        <v>44280</v>
      </c>
      <c r="C181" s="419"/>
      <c r="D181" s="412" t="s">
        <v>1065</v>
      </c>
      <c r="E181" s="413" t="s">
        <v>557</v>
      </c>
      <c r="F181" s="387" t="s">
        <v>1066</v>
      </c>
      <c r="G181" s="387"/>
      <c r="H181" s="387"/>
      <c r="I181" s="352"/>
      <c r="J181" s="642" t="s">
        <v>558</v>
      </c>
      <c r="K181" s="406"/>
      <c r="L181" s="406"/>
      <c r="M181" s="644"/>
      <c r="N181" s="634"/>
      <c r="O181" s="634"/>
      <c r="P181" s="636"/>
      <c r="Q181" s="363"/>
      <c r="R181" s="324" t="s">
        <v>559</v>
      </c>
      <c r="S181" s="37"/>
      <c r="Y181" s="37"/>
      <c r="Z181" s="37"/>
    </row>
    <row r="182" spans="1:34" s="369" customFormat="1" ht="13.9" customHeight="1">
      <c r="A182" s="639"/>
      <c r="B182" s="641"/>
      <c r="C182" s="419"/>
      <c r="D182" s="412" t="s">
        <v>1003</v>
      </c>
      <c r="E182" s="413" t="s">
        <v>817</v>
      </c>
      <c r="F182" s="387" t="s">
        <v>1067</v>
      </c>
      <c r="G182" s="387"/>
      <c r="H182" s="387"/>
      <c r="I182" s="352"/>
      <c r="J182" s="643"/>
      <c r="K182" s="404"/>
      <c r="L182" s="406"/>
      <c r="M182" s="645"/>
      <c r="N182" s="635"/>
      <c r="O182" s="635"/>
      <c r="P182" s="637"/>
      <c r="Q182" s="363"/>
      <c r="R182" s="324" t="s">
        <v>559</v>
      </c>
      <c r="S182" s="37"/>
      <c r="Y182" s="37"/>
      <c r="Z182" s="37"/>
    </row>
    <row r="183" spans="1:34" s="369" customFormat="1" ht="13.9" customHeight="1">
      <c r="A183" s="578">
        <v>41</v>
      </c>
      <c r="B183" s="470">
        <v>44281</v>
      </c>
      <c r="C183" s="448"/>
      <c r="D183" s="446" t="s">
        <v>1085</v>
      </c>
      <c r="E183" s="447" t="s">
        <v>557</v>
      </c>
      <c r="F183" s="444">
        <v>270</v>
      </c>
      <c r="G183" s="444">
        <v>70</v>
      </c>
      <c r="H183" s="444">
        <v>325</v>
      </c>
      <c r="I183" s="445">
        <v>600</v>
      </c>
      <c r="J183" s="445" t="s">
        <v>680</v>
      </c>
      <c r="K183" s="579">
        <f t="shared" ref="K183" si="185">H183-F183</f>
        <v>55</v>
      </c>
      <c r="L183" s="445">
        <v>100</v>
      </c>
      <c r="M183" s="472">
        <f t="shared" ref="M183" si="186">(K183*N183)-L183</f>
        <v>1275</v>
      </c>
      <c r="N183" s="445">
        <v>25</v>
      </c>
      <c r="O183" s="473" t="s">
        <v>556</v>
      </c>
      <c r="P183" s="464">
        <v>44281</v>
      </c>
      <c r="Q183" s="363"/>
      <c r="R183" s="324" t="s">
        <v>559</v>
      </c>
      <c r="S183" s="37"/>
      <c r="Y183" s="37"/>
      <c r="Z183" s="37"/>
    </row>
    <row r="184" spans="1:34" s="369" customFormat="1" ht="13.9" customHeight="1">
      <c r="A184" s="580">
        <v>42</v>
      </c>
      <c r="B184" s="470">
        <v>44281</v>
      </c>
      <c r="C184" s="448"/>
      <c r="D184" s="446" t="s">
        <v>1088</v>
      </c>
      <c r="E184" s="447" t="s">
        <v>557</v>
      </c>
      <c r="F184" s="444">
        <v>290</v>
      </c>
      <c r="G184" s="444">
        <v>70</v>
      </c>
      <c r="H184" s="444">
        <v>355</v>
      </c>
      <c r="I184" s="445">
        <v>600</v>
      </c>
      <c r="J184" s="445" t="s">
        <v>922</v>
      </c>
      <c r="K184" s="581">
        <f t="shared" ref="K184:K185" si="187">H184-F184</f>
        <v>65</v>
      </c>
      <c r="L184" s="445">
        <v>100</v>
      </c>
      <c r="M184" s="472">
        <f t="shared" ref="M184:M185" si="188">(K184*N184)-L184</f>
        <v>1525</v>
      </c>
      <c r="N184" s="445">
        <v>25</v>
      </c>
      <c r="O184" s="473" t="s">
        <v>556</v>
      </c>
      <c r="P184" s="464">
        <v>44281</v>
      </c>
      <c r="Q184" s="363"/>
      <c r="R184" s="324" t="s">
        <v>792</v>
      </c>
      <c r="S184" s="37"/>
      <c r="Y184" s="37"/>
      <c r="Z184" s="37"/>
    </row>
    <row r="185" spans="1:34" s="369" customFormat="1" ht="13.9" customHeight="1">
      <c r="A185" s="580">
        <v>43</v>
      </c>
      <c r="B185" s="470">
        <v>44281</v>
      </c>
      <c r="C185" s="448"/>
      <c r="D185" s="446" t="s">
        <v>1088</v>
      </c>
      <c r="E185" s="447" t="s">
        <v>557</v>
      </c>
      <c r="F185" s="444">
        <v>280</v>
      </c>
      <c r="G185" s="444">
        <v>70</v>
      </c>
      <c r="H185" s="444">
        <v>305</v>
      </c>
      <c r="I185" s="445">
        <v>600</v>
      </c>
      <c r="J185" s="445" t="s">
        <v>700</v>
      </c>
      <c r="K185" s="581">
        <f t="shared" si="187"/>
        <v>25</v>
      </c>
      <c r="L185" s="445">
        <v>100</v>
      </c>
      <c r="M185" s="472">
        <f t="shared" si="188"/>
        <v>525</v>
      </c>
      <c r="N185" s="445">
        <v>25</v>
      </c>
      <c r="O185" s="473" t="s">
        <v>556</v>
      </c>
      <c r="P185" s="464">
        <v>44281</v>
      </c>
      <c r="Q185" s="363"/>
      <c r="R185" s="324" t="s">
        <v>559</v>
      </c>
      <c r="S185" s="37"/>
      <c r="Y185" s="37"/>
      <c r="Z185" s="37"/>
    </row>
    <row r="186" spans="1:34" s="369" customFormat="1" ht="13.9" customHeight="1">
      <c r="A186" s="576"/>
      <c r="B186" s="479">
        <v>44285</v>
      </c>
      <c r="C186" s="491"/>
      <c r="D186" s="461" t="s">
        <v>1128</v>
      </c>
      <c r="E186" s="492" t="s">
        <v>817</v>
      </c>
      <c r="F186" s="462">
        <v>85</v>
      </c>
      <c r="G186" s="462">
        <v>133</v>
      </c>
      <c r="H186" s="462">
        <v>120</v>
      </c>
      <c r="I186" s="591" t="s">
        <v>1129</v>
      </c>
      <c r="J186" s="463" t="s">
        <v>1130</v>
      </c>
      <c r="K186" s="587">
        <f>F186-H186</f>
        <v>-35</v>
      </c>
      <c r="L186" s="463">
        <v>100</v>
      </c>
      <c r="M186" s="511">
        <f t="shared" ref="M186" si="189">(K186*N186)-L186</f>
        <v>-2725</v>
      </c>
      <c r="N186" s="463">
        <v>75</v>
      </c>
      <c r="O186" s="512" t="s">
        <v>620</v>
      </c>
      <c r="P186" s="527">
        <v>44281</v>
      </c>
      <c r="Q186" s="363"/>
      <c r="R186" s="324"/>
      <c r="S186" s="37"/>
      <c r="Y186" s="37"/>
      <c r="Z186" s="37"/>
    </row>
    <row r="187" spans="1:34" s="369" customFormat="1" ht="13.9" customHeight="1">
      <c r="A187" s="576"/>
      <c r="B187" s="418"/>
      <c r="C187" s="419"/>
      <c r="D187" s="412"/>
      <c r="E187" s="413"/>
      <c r="F187" s="387"/>
      <c r="G187" s="387"/>
      <c r="H187" s="387"/>
      <c r="I187" s="352"/>
      <c r="J187" s="352"/>
      <c r="K187" s="577"/>
      <c r="L187" s="352"/>
      <c r="M187" s="508"/>
      <c r="N187" s="352"/>
      <c r="O187" s="380"/>
      <c r="P187" s="409"/>
      <c r="Q187" s="363"/>
      <c r="R187" s="324"/>
      <c r="S187" s="37"/>
      <c r="Y187" s="37"/>
      <c r="Z187" s="37"/>
    </row>
    <row r="188" spans="1:34" s="369" customFormat="1" ht="13.9" customHeight="1">
      <c r="A188" s="420"/>
      <c r="B188" s="418"/>
      <c r="C188" s="419"/>
      <c r="D188" s="412"/>
      <c r="E188" s="413"/>
      <c r="F188" s="387"/>
      <c r="G188" s="387"/>
      <c r="H188" s="387"/>
      <c r="I188" s="352"/>
      <c r="J188" s="352"/>
      <c r="K188" s="352"/>
      <c r="L188" s="352"/>
      <c r="M188" s="352"/>
      <c r="N188" s="352"/>
      <c r="O188" s="352"/>
      <c r="P188" s="352"/>
      <c r="Q188" s="363"/>
      <c r="R188" s="324"/>
      <c r="S188" s="37"/>
      <c r="Y188" s="37"/>
      <c r="Z188" s="37"/>
    </row>
    <row r="189" spans="1:34" s="37" customFormat="1" ht="14.25">
      <c r="A189" s="33"/>
      <c r="B189" s="397"/>
      <c r="C189" s="397"/>
      <c r="D189" s="398"/>
      <c r="E189" s="399"/>
      <c r="F189" s="399"/>
      <c r="G189" s="400"/>
      <c r="H189" s="400"/>
      <c r="I189" s="399"/>
      <c r="J189" s="395"/>
      <c r="K189" s="395"/>
      <c r="L189" s="395"/>
      <c r="M189" s="395"/>
      <c r="N189" s="395"/>
      <c r="O189" s="395"/>
      <c r="P189" s="395"/>
      <c r="Q189" s="363"/>
      <c r="R189" s="324"/>
      <c r="Z189" s="369"/>
      <c r="AA189" s="369"/>
      <c r="AB189" s="369"/>
      <c r="AC189" s="369"/>
      <c r="AD189" s="369"/>
      <c r="AE189" s="369"/>
      <c r="AF189" s="369"/>
      <c r="AG189" s="369"/>
      <c r="AH189" s="369"/>
    </row>
    <row r="190" spans="1:34" s="37" customFormat="1" ht="14.25">
      <c r="A190" s="33"/>
      <c r="B190" s="397"/>
      <c r="C190" s="397"/>
      <c r="D190" s="398"/>
      <c r="E190" s="399"/>
      <c r="F190" s="399"/>
      <c r="G190" s="400"/>
      <c r="H190" s="400"/>
      <c r="I190" s="399"/>
      <c r="J190" s="395"/>
      <c r="K190" s="395"/>
      <c r="L190" s="395"/>
      <c r="M190" s="395"/>
      <c r="N190" s="395"/>
      <c r="O190" s="395"/>
      <c r="P190" s="395"/>
      <c r="Q190" s="363"/>
      <c r="R190" s="324"/>
      <c r="Z190" s="369"/>
      <c r="AA190" s="369"/>
      <c r="AB190" s="369"/>
      <c r="AC190" s="369"/>
      <c r="AD190" s="369"/>
      <c r="AE190" s="369"/>
      <c r="AF190" s="369"/>
      <c r="AG190" s="369"/>
      <c r="AH190" s="369"/>
    </row>
    <row r="191" spans="1:34" s="37" customFormat="1" ht="14.25">
      <c r="A191" s="33"/>
      <c r="B191" s="397"/>
      <c r="C191" s="397"/>
      <c r="D191" s="398"/>
      <c r="E191" s="399"/>
      <c r="F191" s="399"/>
      <c r="G191" s="400"/>
      <c r="H191" s="400"/>
      <c r="I191" s="399"/>
      <c r="J191" s="395"/>
      <c r="K191" s="395"/>
      <c r="L191" s="395"/>
      <c r="M191" s="395"/>
      <c r="N191" s="395"/>
      <c r="O191" s="395"/>
      <c r="P191" s="395"/>
      <c r="Q191" s="363"/>
      <c r="R191" s="324"/>
      <c r="Z191" s="369"/>
      <c r="AA191" s="369"/>
      <c r="AB191" s="369"/>
      <c r="AC191" s="369"/>
      <c r="AD191" s="369"/>
      <c r="AE191" s="369"/>
      <c r="AF191" s="369"/>
      <c r="AG191" s="369"/>
      <c r="AH191" s="369"/>
    </row>
    <row r="192" spans="1:34" s="37" customFormat="1" ht="14.25">
      <c r="A192" s="33"/>
      <c r="B192" s="397"/>
      <c r="C192" s="397"/>
      <c r="D192" s="398"/>
      <c r="E192" s="399"/>
      <c r="F192" s="399"/>
      <c r="G192" s="400"/>
      <c r="H192" s="400"/>
      <c r="I192" s="399"/>
      <c r="J192" s="395"/>
      <c r="K192" s="395"/>
      <c r="L192" s="395"/>
      <c r="M192" s="395"/>
      <c r="N192" s="395"/>
      <c r="O192" s="395"/>
      <c r="P192" s="395"/>
      <c r="Q192" s="363"/>
      <c r="R192" s="324"/>
      <c r="Z192" s="369"/>
      <c r="AA192" s="369"/>
      <c r="AB192" s="369"/>
      <c r="AC192" s="369"/>
      <c r="AD192" s="369"/>
      <c r="AE192" s="369"/>
      <c r="AF192" s="369"/>
      <c r="AG192" s="369"/>
      <c r="AH192" s="369"/>
    </row>
    <row r="193" spans="1:34" s="37" customFormat="1" ht="14.25">
      <c r="A193" s="33"/>
      <c r="B193" s="397"/>
      <c r="C193" s="397"/>
      <c r="D193" s="398"/>
      <c r="E193" s="399"/>
      <c r="F193" s="399"/>
      <c r="G193" s="400"/>
      <c r="H193" s="400"/>
      <c r="I193" s="399"/>
      <c r="J193" s="395"/>
      <c r="K193" s="395"/>
      <c r="L193" s="395"/>
      <c r="M193" s="395"/>
      <c r="N193" s="395"/>
      <c r="O193" s="401"/>
      <c r="P193" s="395"/>
      <c r="Q193" s="363"/>
      <c r="R193" s="324"/>
      <c r="Z193" s="369"/>
      <c r="AA193" s="369"/>
      <c r="AB193" s="369"/>
      <c r="AC193" s="369"/>
      <c r="AD193" s="369"/>
      <c r="AE193" s="369"/>
      <c r="AF193" s="369"/>
      <c r="AG193" s="369"/>
      <c r="AH193" s="369"/>
    </row>
    <row r="194" spans="1:34" s="37" customFormat="1" ht="14.25">
      <c r="A194" s="353"/>
      <c r="B194" s="354"/>
      <c r="C194" s="354"/>
      <c r="D194" s="355"/>
      <c r="E194" s="353"/>
      <c r="F194" s="370"/>
      <c r="G194" s="353"/>
      <c r="H194" s="353"/>
      <c r="I194" s="353"/>
      <c r="J194" s="354"/>
      <c r="K194" s="371"/>
      <c r="L194" s="353"/>
      <c r="M194" s="353"/>
      <c r="N194" s="353"/>
      <c r="O194" s="372"/>
      <c r="P194" s="363"/>
      <c r="Q194" s="363"/>
      <c r="R194" s="324"/>
      <c r="Z194" s="369"/>
      <c r="AA194" s="369"/>
      <c r="AB194" s="369"/>
      <c r="AC194" s="369"/>
      <c r="AD194" s="369"/>
      <c r="AE194" s="369"/>
      <c r="AF194" s="369"/>
      <c r="AG194" s="369"/>
      <c r="AH194" s="369"/>
    </row>
    <row r="195" spans="1:34" ht="15">
      <c r="A195" s="96" t="s">
        <v>575</v>
      </c>
      <c r="B195" s="97"/>
      <c r="C195" s="97"/>
      <c r="D195" s="98"/>
      <c r="E195" s="31"/>
      <c r="F195" s="29"/>
      <c r="G195" s="29"/>
      <c r="H195" s="70"/>
      <c r="I195" s="116"/>
      <c r="J195" s="117"/>
      <c r="K195" s="14"/>
      <c r="L195" s="14"/>
      <c r="M195" s="14"/>
      <c r="N195" s="8"/>
      <c r="O195" s="50"/>
      <c r="Q195" s="92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34" ht="38.25">
      <c r="A196" s="17" t="s">
        <v>16</v>
      </c>
      <c r="B196" s="18" t="s">
        <v>534</v>
      </c>
      <c r="C196" s="18"/>
      <c r="D196" s="19" t="s">
        <v>545</v>
      </c>
      <c r="E196" s="18" t="s">
        <v>546</v>
      </c>
      <c r="F196" s="18" t="s">
        <v>547</v>
      </c>
      <c r="G196" s="18" t="s">
        <v>548</v>
      </c>
      <c r="H196" s="18" t="s">
        <v>549</v>
      </c>
      <c r="I196" s="18" t="s">
        <v>550</v>
      </c>
      <c r="J196" s="17" t="s">
        <v>551</v>
      </c>
      <c r="K196" s="59" t="s">
        <v>567</v>
      </c>
      <c r="L196" s="392" t="s">
        <v>820</v>
      </c>
      <c r="M196" s="60" t="s">
        <v>819</v>
      </c>
      <c r="N196" s="18" t="s">
        <v>554</v>
      </c>
      <c r="O196" s="75" t="s">
        <v>555</v>
      </c>
      <c r="P196" s="94"/>
      <c r="Q196" s="8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34" s="369" customFormat="1" ht="14.25">
      <c r="A197" s="493">
        <v>1</v>
      </c>
      <c r="B197" s="494">
        <v>44203</v>
      </c>
      <c r="C197" s="495"/>
      <c r="D197" s="496" t="s">
        <v>480</v>
      </c>
      <c r="E197" s="497" t="s">
        <v>1055</v>
      </c>
      <c r="F197" s="498">
        <v>422</v>
      </c>
      <c r="G197" s="499">
        <v>385</v>
      </c>
      <c r="H197" s="498">
        <v>455</v>
      </c>
      <c r="I197" s="500" t="s">
        <v>830</v>
      </c>
      <c r="J197" s="501" t="s">
        <v>1068</v>
      </c>
      <c r="K197" s="501">
        <f t="shared" ref="K197" si="190">H197-F197</f>
        <v>33</v>
      </c>
      <c r="L197" s="502">
        <f>(F197*-0.8)/100</f>
        <v>-3.3760000000000003</v>
      </c>
      <c r="M197" s="503">
        <f t="shared" ref="M197" si="191">(K197+L197)/F197</f>
        <v>7.0199052132701417E-2</v>
      </c>
      <c r="N197" s="504" t="s">
        <v>556</v>
      </c>
      <c r="O197" s="505">
        <v>44243</v>
      </c>
      <c r="P197" s="95"/>
      <c r="Q197" s="416"/>
      <c r="R197" s="455" t="s">
        <v>559</v>
      </c>
      <c r="S197" s="410"/>
      <c r="T197" s="410"/>
      <c r="U197" s="410"/>
      <c r="V197" s="410"/>
      <c r="W197" s="410"/>
      <c r="X197" s="410"/>
      <c r="Y197" s="410"/>
      <c r="Z197" s="410"/>
    </row>
    <row r="198" spans="1:34" s="369" customFormat="1" ht="14.25">
      <c r="A198" s="493">
        <v>2</v>
      </c>
      <c r="B198" s="494">
        <v>44238</v>
      </c>
      <c r="C198" s="495"/>
      <c r="D198" s="496" t="s">
        <v>445</v>
      </c>
      <c r="E198" s="497" t="s">
        <v>557</v>
      </c>
      <c r="F198" s="498">
        <v>1515</v>
      </c>
      <c r="G198" s="499">
        <v>1390</v>
      </c>
      <c r="H198" s="498">
        <v>1595</v>
      </c>
      <c r="I198" s="500" t="s">
        <v>841</v>
      </c>
      <c r="J198" s="501" t="s">
        <v>960</v>
      </c>
      <c r="K198" s="501">
        <f t="shared" ref="K198" si="192">H198-F198</f>
        <v>80</v>
      </c>
      <c r="L198" s="502">
        <f>(F198*-0.8)/100</f>
        <v>-12.12</v>
      </c>
      <c r="M198" s="503">
        <f t="shared" ref="M198" si="193">(K198+L198)/F198</f>
        <v>4.4805280528052799E-2</v>
      </c>
      <c r="N198" s="504" t="s">
        <v>556</v>
      </c>
      <c r="O198" s="505">
        <v>44271</v>
      </c>
      <c r="P198" s="95"/>
      <c r="Q198" s="416"/>
      <c r="R198" s="455" t="s">
        <v>559</v>
      </c>
      <c r="S198" s="410"/>
      <c r="T198" s="410"/>
      <c r="U198" s="410"/>
      <c r="V198" s="410"/>
      <c r="W198" s="410"/>
      <c r="X198" s="410"/>
      <c r="Y198" s="410"/>
      <c r="Z198" s="410"/>
    </row>
    <row r="199" spans="1:34" s="369" customFormat="1" ht="14.25">
      <c r="A199" s="562">
        <v>3</v>
      </c>
      <c r="B199" s="494">
        <v>44274</v>
      </c>
      <c r="C199" s="563"/>
      <c r="D199" s="496" t="s">
        <v>744</v>
      </c>
      <c r="E199" s="497" t="s">
        <v>557</v>
      </c>
      <c r="F199" s="498">
        <v>4070</v>
      </c>
      <c r="G199" s="499">
        <v>3750</v>
      </c>
      <c r="H199" s="498">
        <v>4315</v>
      </c>
      <c r="I199" s="500">
        <v>4800</v>
      </c>
      <c r="J199" s="501" t="s">
        <v>1037</v>
      </c>
      <c r="K199" s="501">
        <f t="shared" ref="K199" si="194">H199-F199</f>
        <v>245</v>
      </c>
      <c r="L199" s="502">
        <f>(F199*-0.8)/100</f>
        <v>-32.56</v>
      </c>
      <c r="M199" s="503">
        <f t="shared" ref="M199" si="195">(K199+L199)/F199</f>
        <v>5.2196560196560195E-2</v>
      </c>
      <c r="N199" s="504" t="s">
        <v>556</v>
      </c>
      <c r="O199" s="505">
        <v>44278</v>
      </c>
      <c r="P199" s="95"/>
      <c r="Q199" s="416"/>
      <c r="R199" s="455" t="s">
        <v>559</v>
      </c>
      <c r="S199" s="410"/>
      <c r="T199" s="410"/>
      <c r="U199" s="410"/>
      <c r="V199" s="410"/>
      <c r="W199" s="410"/>
      <c r="X199" s="410"/>
      <c r="Y199" s="410"/>
      <c r="Z199" s="410"/>
    </row>
    <row r="200" spans="1:34" s="369" customFormat="1" ht="14.25">
      <c r="A200" s="433"/>
      <c r="B200" s="373"/>
      <c r="C200" s="435"/>
      <c r="D200" s="385"/>
      <c r="E200" s="378"/>
      <c r="F200" s="387"/>
      <c r="G200" s="383"/>
      <c r="H200" s="387"/>
      <c r="I200" s="375"/>
      <c r="J200" s="414"/>
      <c r="K200" s="414"/>
      <c r="L200" s="415"/>
      <c r="M200" s="402"/>
      <c r="N200" s="379"/>
      <c r="O200" s="409"/>
      <c r="P200" s="95"/>
      <c r="Q200" s="416"/>
      <c r="R200" s="455"/>
      <c r="S200" s="410"/>
      <c r="T200" s="410"/>
      <c r="U200" s="410"/>
      <c r="V200" s="410"/>
      <c r="W200" s="410"/>
      <c r="X200" s="410"/>
      <c r="Y200" s="410"/>
      <c r="Z200" s="410"/>
    </row>
    <row r="201" spans="1:34" s="5" customFormat="1">
      <c r="A201" s="364"/>
      <c r="B201" s="365"/>
      <c r="C201" s="366"/>
      <c r="D201" s="367"/>
      <c r="E201" s="396"/>
      <c r="F201" s="396"/>
      <c r="G201" s="453"/>
      <c r="H201" s="453"/>
      <c r="I201" s="396"/>
      <c r="J201" s="454"/>
      <c r="K201" s="449"/>
      <c r="L201" s="450"/>
      <c r="M201" s="451"/>
      <c r="N201" s="452"/>
      <c r="O201" s="368"/>
      <c r="P201" s="120"/>
      <c r="Q201"/>
      <c r="R201" s="91"/>
      <c r="T201" s="54"/>
      <c r="U201" s="54"/>
      <c r="V201" s="54"/>
      <c r="W201" s="54"/>
      <c r="X201" s="54"/>
      <c r="Y201" s="54"/>
      <c r="Z201" s="54"/>
    </row>
    <row r="202" spans="1:34">
      <c r="A202" s="20" t="s">
        <v>560</v>
      </c>
      <c r="B202" s="20"/>
      <c r="C202" s="20"/>
      <c r="D202" s="20"/>
      <c r="E202" s="2"/>
      <c r="F202" s="27" t="s">
        <v>562</v>
      </c>
      <c r="G202" s="79"/>
      <c r="H202" s="79"/>
      <c r="I202" s="35"/>
      <c r="J202" s="82"/>
      <c r="K202" s="80"/>
      <c r="L202" s="81"/>
      <c r="M202" s="82"/>
      <c r="N202" s="83"/>
      <c r="O202" s="121"/>
      <c r="P202" s="8"/>
      <c r="Q202" s="13"/>
      <c r="R202" s="93"/>
      <c r="S202" s="13"/>
      <c r="T202" s="13"/>
      <c r="U202" s="13"/>
      <c r="V202" s="13"/>
      <c r="W202" s="13"/>
      <c r="X202" s="13"/>
      <c r="Y202" s="13"/>
    </row>
    <row r="203" spans="1:34">
      <c r="A203" s="26" t="s">
        <v>561</v>
      </c>
      <c r="B203" s="20"/>
      <c r="C203" s="20"/>
      <c r="D203" s="20"/>
      <c r="E203" s="29"/>
      <c r="F203" s="27" t="s">
        <v>564</v>
      </c>
      <c r="G203" s="9"/>
      <c r="H203" s="9"/>
      <c r="I203" s="9"/>
      <c r="J203" s="50"/>
      <c r="K203" s="9"/>
      <c r="L203" s="9"/>
      <c r="M203" s="9"/>
      <c r="N203" s="8"/>
      <c r="O203" s="50"/>
      <c r="Q203" s="4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34">
      <c r="A204" s="26"/>
      <c r="B204" s="20"/>
      <c r="C204" s="20"/>
      <c r="D204" s="20"/>
      <c r="E204" s="29"/>
      <c r="F204" s="27"/>
      <c r="G204" s="9"/>
      <c r="H204" s="9"/>
      <c r="I204" s="9"/>
      <c r="J204" s="50"/>
      <c r="K204" s="9"/>
      <c r="L204" s="9"/>
      <c r="M204" s="9"/>
      <c r="N204" s="8"/>
      <c r="O204" s="50"/>
      <c r="Q204" s="4"/>
      <c r="R204" s="79"/>
      <c r="S204" s="13"/>
      <c r="T204" s="13"/>
      <c r="U204" s="13"/>
      <c r="V204" s="13"/>
      <c r="W204" s="13"/>
      <c r="X204" s="13"/>
      <c r="Y204" s="13"/>
      <c r="Z204" s="13"/>
    </row>
    <row r="205" spans="1:34" ht="15">
      <c r="A205" s="8"/>
      <c r="B205" s="30" t="s">
        <v>824</v>
      </c>
      <c r="C205" s="30"/>
      <c r="D205" s="30"/>
      <c r="E205" s="30"/>
      <c r="F205" s="31"/>
      <c r="G205" s="29"/>
      <c r="H205" s="29"/>
      <c r="I205" s="70"/>
      <c r="J205" s="71"/>
      <c r="K205" s="72"/>
      <c r="L205" s="391"/>
      <c r="M205" s="9"/>
      <c r="N205" s="8"/>
      <c r="O205" s="50"/>
      <c r="Q205" s="4"/>
      <c r="R205" s="79"/>
      <c r="S205" s="13"/>
      <c r="T205" s="13"/>
      <c r="U205" s="13"/>
      <c r="V205" s="13"/>
      <c r="W205" s="13"/>
      <c r="X205" s="13"/>
      <c r="Y205" s="13"/>
      <c r="Z205" s="13"/>
    </row>
    <row r="206" spans="1:34" ht="38.25">
      <c r="A206" s="17" t="s">
        <v>16</v>
      </c>
      <c r="B206" s="18" t="s">
        <v>534</v>
      </c>
      <c r="C206" s="18"/>
      <c r="D206" s="19" t="s">
        <v>545</v>
      </c>
      <c r="E206" s="18" t="s">
        <v>546</v>
      </c>
      <c r="F206" s="18" t="s">
        <v>547</v>
      </c>
      <c r="G206" s="18" t="s">
        <v>566</v>
      </c>
      <c r="H206" s="18" t="s">
        <v>549</v>
      </c>
      <c r="I206" s="18" t="s">
        <v>550</v>
      </c>
      <c r="J206" s="73" t="s">
        <v>551</v>
      </c>
      <c r="K206" s="59" t="s">
        <v>567</v>
      </c>
      <c r="L206" s="74" t="s">
        <v>568</v>
      </c>
      <c r="M206" s="18" t="s">
        <v>569</v>
      </c>
      <c r="N206" s="392" t="s">
        <v>820</v>
      </c>
      <c r="O206" s="60" t="s">
        <v>819</v>
      </c>
      <c r="P206" s="18" t="s">
        <v>554</v>
      </c>
      <c r="Q206" s="75" t="s">
        <v>555</v>
      </c>
      <c r="R206" s="79"/>
      <c r="S206" s="13"/>
      <c r="T206" s="13"/>
      <c r="U206" s="13"/>
      <c r="V206" s="13"/>
      <c r="W206" s="13"/>
      <c r="X206" s="13"/>
      <c r="Y206" s="13"/>
      <c r="Z206" s="13"/>
    </row>
    <row r="207" spans="1:34" ht="14.25">
      <c r="A207" s="358"/>
      <c r="B207" s="373"/>
      <c r="C207" s="377"/>
      <c r="D207" s="385"/>
      <c r="E207" s="378"/>
      <c r="F207" s="403"/>
      <c r="G207" s="383"/>
      <c r="H207" s="378"/>
      <c r="I207" s="375"/>
      <c r="J207" s="414"/>
      <c r="K207" s="414"/>
      <c r="L207" s="415"/>
      <c r="M207" s="413"/>
      <c r="N207" s="415"/>
      <c r="O207" s="402"/>
      <c r="P207" s="379"/>
      <c r="Q207" s="393"/>
      <c r="R207" s="411"/>
      <c r="S207" s="401"/>
      <c r="T207" s="13"/>
      <c r="U207" s="410"/>
      <c r="V207" s="410"/>
      <c r="W207" s="410"/>
      <c r="X207" s="410"/>
      <c r="Y207" s="410"/>
      <c r="Z207" s="410"/>
      <c r="AA207" s="369"/>
      <c r="AB207" s="369"/>
      <c r="AC207" s="369"/>
    </row>
    <row r="208" spans="1:34" ht="14.25">
      <c r="A208" s="358"/>
      <c r="B208" s="373"/>
      <c r="C208" s="377"/>
      <c r="D208" s="385"/>
      <c r="E208" s="378"/>
      <c r="F208" s="403"/>
      <c r="G208" s="383"/>
      <c r="H208" s="378"/>
      <c r="I208" s="375"/>
      <c r="J208" s="414"/>
      <c r="K208" s="414"/>
      <c r="L208" s="415"/>
      <c r="M208" s="413"/>
      <c r="N208" s="415"/>
      <c r="O208" s="402"/>
      <c r="P208" s="379"/>
      <c r="Q208" s="393"/>
      <c r="R208" s="411"/>
      <c r="S208" s="401"/>
      <c r="T208" s="13"/>
      <c r="U208" s="410"/>
      <c r="V208" s="410"/>
      <c r="W208" s="410"/>
      <c r="X208" s="410"/>
      <c r="Y208" s="410"/>
      <c r="Z208" s="410"/>
      <c r="AA208" s="369"/>
      <c r="AB208" s="369"/>
      <c r="AC208" s="369"/>
    </row>
    <row r="209" spans="1:26" s="369" customFormat="1" ht="14.25">
      <c r="A209" s="358"/>
      <c r="B209" s="373"/>
      <c r="C209" s="377"/>
      <c r="D209" s="385"/>
      <c r="E209" s="378"/>
      <c r="F209" s="403"/>
      <c r="G209" s="383"/>
      <c r="H209" s="378"/>
      <c r="I209" s="375"/>
      <c r="J209" s="414"/>
      <c r="K209" s="414"/>
      <c r="L209" s="415"/>
      <c r="M209" s="413"/>
      <c r="N209" s="415"/>
      <c r="O209" s="402"/>
      <c r="P209" s="379"/>
      <c r="Q209" s="393"/>
      <c r="R209" s="408"/>
      <c r="S209" s="410"/>
      <c r="T209" s="410"/>
      <c r="U209" s="410"/>
      <c r="V209" s="410"/>
      <c r="W209" s="410"/>
      <c r="X209" s="410"/>
      <c r="Y209" s="410"/>
      <c r="Z209" s="410"/>
    </row>
    <row r="210" spans="1:26" s="369" customFormat="1" ht="14.25">
      <c r="A210" s="358"/>
      <c r="B210" s="373"/>
      <c r="C210" s="377"/>
      <c r="D210" s="385"/>
      <c r="E210" s="378"/>
      <c r="F210" s="414"/>
      <c r="G210" s="387"/>
      <c r="H210" s="378"/>
      <c r="I210" s="375"/>
      <c r="J210" s="414"/>
      <c r="K210" s="414"/>
      <c r="L210" s="415"/>
      <c r="M210" s="413"/>
      <c r="N210" s="415"/>
      <c r="O210" s="402"/>
      <c r="P210" s="379"/>
      <c r="Q210" s="393"/>
      <c r="R210" s="408"/>
      <c r="S210" s="410"/>
      <c r="T210" s="410"/>
      <c r="U210" s="410"/>
      <c r="V210" s="410"/>
      <c r="W210" s="410"/>
      <c r="X210" s="410"/>
      <c r="Y210" s="410"/>
      <c r="Z210" s="410"/>
    </row>
    <row r="211" spans="1:26" s="369" customFormat="1" ht="14.25">
      <c r="A211" s="358"/>
      <c r="B211" s="373"/>
      <c r="C211" s="377"/>
      <c r="D211" s="385"/>
      <c r="E211" s="378"/>
      <c r="F211" s="414"/>
      <c r="G211" s="387"/>
      <c r="H211" s="378"/>
      <c r="I211" s="375"/>
      <c r="J211" s="414"/>
      <c r="K211" s="414"/>
      <c r="L211" s="415"/>
      <c r="M211" s="413"/>
      <c r="N211" s="415"/>
      <c r="O211" s="402"/>
      <c r="P211" s="379"/>
      <c r="Q211" s="393"/>
      <c r="R211" s="408"/>
      <c r="S211" s="410"/>
      <c r="T211" s="410"/>
      <c r="U211" s="410"/>
      <c r="V211" s="410"/>
      <c r="W211" s="410"/>
      <c r="X211" s="410"/>
      <c r="Y211" s="410"/>
      <c r="Z211" s="410"/>
    </row>
    <row r="212" spans="1:26" s="369" customFormat="1" ht="14.25">
      <c r="A212" s="358"/>
      <c r="B212" s="373"/>
      <c r="C212" s="377"/>
      <c r="D212" s="385"/>
      <c r="E212" s="378"/>
      <c r="F212" s="403"/>
      <c r="G212" s="383"/>
      <c r="H212" s="378"/>
      <c r="I212" s="375"/>
      <c r="J212" s="414"/>
      <c r="K212" s="405"/>
      <c r="L212" s="415"/>
      <c r="M212" s="413"/>
      <c r="N212" s="415"/>
      <c r="O212" s="402"/>
      <c r="P212" s="407"/>
      <c r="Q212" s="393"/>
      <c r="R212" s="408"/>
      <c r="S212" s="410"/>
      <c r="T212" s="410"/>
      <c r="U212" s="410"/>
      <c r="V212" s="410"/>
      <c r="W212" s="410"/>
      <c r="X212" s="410"/>
      <c r="Y212" s="410"/>
      <c r="Z212" s="410"/>
    </row>
    <row r="213" spans="1:26" s="369" customFormat="1" ht="14.25">
      <c r="A213" s="358"/>
      <c r="B213" s="373"/>
      <c r="C213" s="377"/>
      <c r="D213" s="385"/>
      <c r="E213" s="378"/>
      <c r="F213" s="403"/>
      <c r="G213" s="383"/>
      <c r="H213" s="378"/>
      <c r="I213" s="375"/>
      <c r="J213" s="405"/>
      <c r="K213" s="405"/>
      <c r="L213" s="405"/>
      <c r="M213" s="405"/>
      <c r="N213" s="406"/>
      <c r="O213" s="417"/>
      <c r="P213" s="407"/>
      <c r="Q213" s="393"/>
      <c r="R213" s="408"/>
      <c r="S213" s="410"/>
      <c r="T213" s="410"/>
      <c r="U213" s="410"/>
      <c r="V213" s="410"/>
      <c r="W213" s="410"/>
      <c r="X213" s="410"/>
      <c r="Y213" s="410"/>
      <c r="Z213" s="410"/>
    </row>
    <row r="214" spans="1:26" s="369" customFormat="1" ht="14.25">
      <c r="A214" s="358"/>
      <c r="B214" s="373"/>
      <c r="C214" s="377"/>
      <c r="D214" s="385"/>
      <c r="E214" s="378"/>
      <c r="F214" s="414"/>
      <c r="G214" s="387"/>
      <c r="H214" s="378"/>
      <c r="I214" s="375"/>
      <c r="J214" s="414"/>
      <c r="K214" s="414"/>
      <c r="L214" s="415"/>
      <c r="M214" s="413"/>
      <c r="N214" s="415"/>
      <c r="O214" s="402"/>
      <c r="P214" s="379"/>
      <c r="Q214" s="393"/>
      <c r="R214" s="411"/>
      <c r="S214" s="401"/>
      <c r="T214" s="410"/>
      <c r="U214" s="410"/>
      <c r="V214" s="410"/>
      <c r="W214" s="410"/>
      <c r="X214" s="410"/>
      <c r="Y214" s="410"/>
      <c r="Z214" s="410"/>
    </row>
    <row r="215" spans="1:26" s="369" customFormat="1" ht="14.25">
      <c r="A215" s="358"/>
      <c r="B215" s="373"/>
      <c r="C215" s="377"/>
      <c r="D215" s="385"/>
      <c r="E215" s="378"/>
      <c r="F215" s="403"/>
      <c r="G215" s="383"/>
      <c r="H215" s="378"/>
      <c r="I215" s="375"/>
      <c r="J215" s="352"/>
      <c r="K215" s="352"/>
      <c r="L215" s="352"/>
      <c r="M215" s="352"/>
      <c r="N215" s="404"/>
      <c r="O215" s="402"/>
      <c r="P215" s="380"/>
      <c r="Q215" s="393"/>
      <c r="R215" s="411"/>
      <c r="S215" s="401"/>
      <c r="T215" s="410"/>
      <c r="U215" s="410"/>
      <c r="V215" s="410"/>
      <c r="W215" s="410"/>
      <c r="X215" s="410"/>
      <c r="Y215" s="410"/>
      <c r="Z215" s="410"/>
    </row>
    <row r="216" spans="1:26">
      <c r="A216" s="26"/>
      <c r="B216" s="20"/>
      <c r="C216" s="20"/>
      <c r="D216" s="20"/>
      <c r="E216" s="29"/>
      <c r="F216" s="27"/>
      <c r="G216" s="9"/>
      <c r="H216" s="9"/>
      <c r="I216" s="9"/>
      <c r="J216" s="50"/>
      <c r="K216" s="9"/>
      <c r="L216" s="9"/>
      <c r="M216" s="9"/>
      <c r="N216" s="8"/>
      <c r="O216" s="50"/>
      <c r="P216" s="4"/>
      <c r="Q216" s="8"/>
      <c r="R216" s="138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26"/>
      <c r="B217" s="20"/>
      <c r="C217" s="20"/>
      <c r="D217" s="20"/>
      <c r="E217" s="29"/>
      <c r="F217" s="27"/>
      <c r="G217" s="38"/>
      <c r="H217" s="39"/>
      <c r="I217" s="79"/>
      <c r="J217" s="14"/>
      <c r="K217" s="80"/>
      <c r="L217" s="81"/>
      <c r="M217" s="82"/>
      <c r="N217" s="83"/>
      <c r="O217" s="84"/>
      <c r="P217" s="8"/>
      <c r="Q217" s="13"/>
      <c r="R217" s="138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"/>
      <c r="B218" s="42"/>
      <c r="C218" s="99"/>
      <c r="D218" s="3"/>
      <c r="E218" s="35"/>
      <c r="F218" s="79"/>
      <c r="G218" s="38"/>
      <c r="H218" s="39"/>
      <c r="I218" s="79"/>
      <c r="J218" s="14"/>
      <c r="K218" s="80"/>
      <c r="L218" s="81"/>
      <c r="M218" s="82"/>
      <c r="N218" s="83"/>
      <c r="O218" s="84"/>
      <c r="P218" s="8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 ht="15">
      <c r="A219" s="2"/>
      <c r="B219" s="100" t="s">
        <v>576</v>
      </c>
      <c r="C219" s="100"/>
      <c r="D219" s="100"/>
      <c r="E219" s="100"/>
      <c r="F219" s="14"/>
      <c r="G219" s="14"/>
      <c r="H219" s="101"/>
      <c r="I219" s="14"/>
      <c r="J219" s="71"/>
      <c r="K219" s="72"/>
      <c r="L219" s="14"/>
      <c r="M219" s="14"/>
      <c r="N219" s="13"/>
      <c r="O219" s="95"/>
      <c r="P219" s="8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 ht="38.25">
      <c r="A220" s="17" t="s">
        <v>16</v>
      </c>
      <c r="B220" s="18" t="s">
        <v>534</v>
      </c>
      <c r="C220" s="18"/>
      <c r="D220" s="19" t="s">
        <v>545</v>
      </c>
      <c r="E220" s="18" t="s">
        <v>546</v>
      </c>
      <c r="F220" s="18" t="s">
        <v>547</v>
      </c>
      <c r="G220" s="18" t="s">
        <v>577</v>
      </c>
      <c r="H220" s="18" t="s">
        <v>578</v>
      </c>
      <c r="I220" s="18" t="s">
        <v>550</v>
      </c>
      <c r="J220" s="58" t="s">
        <v>551</v>
      </c>
      <c r="K220" s="18" t="s">
        <v>552</v>
      </c>
      <c r="L220" s="18" t="s">
        <v>553</v>
      </c>
      <c r="M220" s="18" t="s">
        <v>554</v>
      </c>
      <c r="N220" s="19" t="s">
        <v>555</v>
      </c>
      <c r="O220" s="95"/>
      <c r="P220" s="8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</v>
      </c>
      <c r="B221" s="102">
        <v>41579</v>
      </c>
      <c r="C221" s="102"/>
      <c r="D221" s="103" t="s">
        <v>579</v>
      </c>
      <c r="E221" s="104" t="s">
        <v>580</v>
      </c>
      <c r="F221" s="105">
        <v>82</v>
      </c>
      <c r="G221" s="104" t="s">
        <v>581</v>
      </c>
      <c r="H221" s="104">
        <v>100</v>
      </c>
      <c r="I221" s="122">
        <v>100</v>
      </c>
      <c r="J221" s="123" t="s">
        <v>582</v>
      </c>
      <c r="K221" s="124">
        <f t="shared" ref="K221:K252" si="196">H221-F221</f>
        <v>18</v>
      </c>
      <c r="L221" s="125">
        <f t="shared" ref="L221:L252" si="197">K221/F221</f>
        <v>0.21951219512195122</v>
      </c>
      <c r="M221" s="126" t="s">
        <v>556</v>
      </c>
      <c r="N221" s="127">
        <v>42657</v>
      </c>
      <c r="O221" s="50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2</v>
      </c>
      <c r="B222" s="102">
        <v>41794</v>
      </c>
      <c r="C222" s="102"/>
      <c r="D222" s="103" t="s">
        <v>583</v>
      </c>
      <c r="E222" s="104" t="s">
        <v>557</v>
      </c>
      <c r="F222" s="105">
        <v>257</v>
      </c>
      <c r="G222" s="104" t="s">
        <v>581</v>
      </c>
      <c r="H222" s="104">
        <v>300</v>
      </c>
      <c r="I222" s="122">
        <v>300</v>
      </c>
      <c r="J222" s="123" t="s">
        <v>582</v>
      </c>
      <c r="K222" s="124">
        <f t="shared" si="196"/>
        <v>43</v>
      </c>
      <c r="L222" s="125">
        <f t="shared" si="197"/>
        <v>0.16731517509727625</v>
      </c>
      <c r="M222" s="126" t="s">
        <v>556</v>
      </c>
      <c r="N222" s="127">
        <v>41822</v>
      </c>
      <c r="O222" s="50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3</v>
      </c>
      <c r="B223" s="102">
        <v>41828</v>
      </c>
      <c r="C223" s="102"/>
      <c r="D223" s="103" t="s">
        <v>584</v>
      </c>
      <c r="E223" s="104" t="s">
        <v>557</v>
      </c>
      <c r="F223" s="105">
        <v>393</v>
      </c>
      <c r="G223" s="104" t="s">
        <v>581</v>
      </c>
      <c r="H223" s="104">
        <v>468</v>
      </c>
      <c r="I223" s="122">
        <v>468</v>
      </c>
      <c r="J223" s="123" t="s">
        <v>582</v>
      </c>
      <c r="K223" s="124">
        <f t="shared" si="196"/>
        <v>75</v>
      </c>
      <c r="L223" s="125">
        <f t="shared" si="197"/>
        <v>0.19083969465648856</v>
      </c>
      <c r="M223" s="126" t="s">
        <v>556</v>
      </c>
      <c r="N223" s="127">
        <v>41863</v>
      </c>
      <c r="O223" s="50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4</v>
      </c>
      <c r="B224" s="102">
        <v>41857</v>
      </c>
      <c r="C224" s="102"/>
      <c r="D224" s="103" t="s">
        <v>585</v>
      </c>
      <c r="E224" s="104" t="s">
        <v>557</v>
      </c>
      <c r="F224" s="105">
        <v>205</v>
      </c>
      <c r="G224" s="104" t="s">
        <v>581</v>
      </c>
      <c r="H224" s="104">
        <v>275</v>
      </c>
      <c r="I224" s="122">
        <v>250</v>
      </c>
      <c r="J224" s="123" t="s">
        <v>582</v>
      </c>
      <c r="K224" s="124">
        <f t="shared" si="196"/>
        <v>70</v>
      </c>
      <c r="L224" s="125">
        <f t="shared" si="197"/>
        <v>0.34146341463414637</v>
      </c>
      <c r="M224" s="126" t="s">
        <v>556</v>
      </c>
      <c r="N224" s="127">
        <v>41962</v>
      </c>
      <c r="O224" s="50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5</v>
      </c>
      <c r="B225" s="102">
        <v>41886</v>
      </c>
      <c r="C225" s="102"/>
      <c r="D225" s="103" t="s">
        <v>586</v>
      </c>
      <c r="E225" s="104" t="s">
        <v>557</v>
      </c>
      <c r="F225" s="105">
        <v>162</v>
      </c>
      <c r="G225" s="104" t="s">
        <v>581</v>
      </c>
      <c r="H225" s="104">
        <v>190</v>
      </c>
      <c r="I225" s="122">
        <v>190</v>
      </c>
      <c r="J225" s="123" t="s">
        <v>582</v>
      </c>
      <c r="K225" s="124">
        <f t="shared" si="196"/>
        <v>28</v>
      </c>
      <c r="L225" s="125">
        <f t="shared" si="197"/>
        <v>0.1728395061728395</v>
      </c>
      <c r="M225" s="126" t="s">
        <v>556</v>
      </c>
      <c r="N225" s="127">
        <v>42006</v>
      </c>
      <c r="O225" s="50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6</v>
      </c>
      <c r="B226" s="102">
        <v>41886</v>
      </c>
      <c r="C226" s="102"/>
      <c r="D226" s="103" t="s">
        <v>587</v>
      </c>
      <c r="E226" s="104" t="s">
        <v>557</v>
      </c>
      <c r="F226" s="105">
        <v>75</v>
      </c>
      <c r="G226" s="104" t="s">
        <v>581</v>
      </c>
      <c r="H226" s="104">
        <v>91.5</v>
      </c>
      <c r="I226" s="122" t="s">
        <v>588</v>
      </c>
      <c r="J226" s="123" t="s">
        <v>589</v>
      </c>
      <c r="K226" s="124">
        <f t="shared" si="196"/>
        <v>16.5</v>
      </c>
      <c r="L226" s="125">
        <f t="shared" si="197"/>
        <v>0.22</v>
      </c>
      <c r="M226" s="126" t="s">
        <v>556</v>
      </c>
      <c r="N226" s="127">
        <v>41954</v>
      </c>
      <c r="O226" s="50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7</v>
      </c>
      <c r="B227" s="102">
        <v>41913</v>
      </c>
      <c r="C227" s="102"/>
      <c r="D227" s="103" t="s">
        <v>590</v>
      </c>
      <c r="E227" s="104" t="s">
        <v>557</v>
      </c>
      <c r="F227" s="105">
        <v>850</v>
      </c>
      <c r="G227" s="104" t="s">
        <v>581</v>
      </c>
      <c r="H227" s="104">
        <v>982.5</v>
      </c>
      <c r="I227" s="122">
        <v>1050</v>
      </c>
      <c r="J227" s="123" t="s">
        <v>591</v>
      </c>
      <c r="K227" s="124">
        <f t="shared" si="196"/>
        <v>132.5</v>
      </c>
      <c r="L227" s="125">
        <f t="shared" si="197"/>
        <v>0.15588235294117647</v>
      </c>
      <c r="M227" s="126" t="s">
        <v>556</v>
      </c>
      <c r="N227" s="127">
        <v>42039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</v>
      </c>
      <c r="B228" s="102">
        <v>41913</v>
      </c>
      <c r="C228" s="102"/>
      <c r="D228" s="103" t="s">
        <v>592</v>
      </c>
      <c r="E228" s="104" t="s">
        <v>557</v>
      </c>
      <c r="F228" s="105">
        <v>475</v>
      </c>
      <c r="G228" s="104" t="s">
        <v>581</v>
      </c>
      <c r="H228" s="104">
        <v>515</v>
      </c>
      <c r="I228" s="122">
        <v>600</v>
      </c>
      <c r="J228" s="123" t="s">
        <v>593</v>
      </c>
      <c r="K228" s="124">
        <f t="shared" si="196"/>
        <v>40</v>
      </c>
      <c r="L228" s="125">
        <f t="shared" si="197"/>
        <v>8.4210526315789472E-2</v>
      </c>
      <c r="M228" s="126" t="s">
        <v>556</v>
      </c>
      <c r="N228" s="127">
        <v>41939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9</v>
      </c>
      <c r="B229" s="102">
        <v>41913</v>
      </c>
      <c r="C229" s="102"/>
      <c r="D229" s="103" t="s">
        <v>594</v>
      </c>
      <c r="E229" s="104" t="s">
        <v>557</v>
      </c>
      <c r="F229" s="105">
        <v>86</v>
      </c>
      <c r="G229" s="104" t="s">
        <v>581</v>
      </c>
      <c r="H229" s="104">
        <v>99</v>
      </c>
      <c r="I229" s="122">
        <v>140</v>
      </c>
      <c r="J229" s="123" t="s">
        <v>595</v>
      </c>
      <c r="K229" s="124">
        <f t="shared" si="196"/>
        <v>13</v>
      </c>
      <c r="L229" s="125">
        <f t="shared" si="197"/>
        <v>0.15116279069767441</v>
      </c>
      <c r="M229" s="126" t="s">
        <v>556</v>
      </c>
      <c r="N229" s="127">
        <v>41939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10</v>
      </c>
      <c r="B230" s="102">
        <v>41926</v>
      </c>
      <c r="C230" s="102"/>
      <c r="D230" s="103" t="s">
        <v>596</v>
      </c>
      <c r="E230" s="104" t="s">
        <v>557</v>
      </c>
      <c r="F230" s="105">
        <v>496.6</v>
      </c>
      <c r="G230" s="104" t="s">
        <v>581</v>
      </c>
      <c r="H230" s="104">
        <v>621</v>
      </c>
      <c r="I230" s="122">
        <v>580</v>
      </c>
      <c r="J230" s="123" t="s">
        <v>582</v>
      </c>
      <c r="K230" s="124">
        <f t="shared" si="196"/>
        <v>124.39999999999998</v>
      </c>
      <c r="L230" s="125">
        <f t="shared" si="197"/>
        <v>0.25050342327829234</v>
      </c>
      <c r="M230" s="126" t="s">
        <v>556</v>
      </c>
      <c r="N230" s="127">
        <v>42605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11</v>
      </c>
      <c r="B231" s="102">
        <v>41926</v>
      </c>
      <c r="C231" s="102"/>
      <c r="D231" s="103" t="s">
        <v>597</v>
      </c>
      <c r="E231" s="104" t="s">
        <v>557</v>
      </c>
      <c r="F231" s="105">
        <v>2481.9</v>
      </c>
      <c r="G231" s="104" t="s">
        <v>581</v>
      </c>
      <c r="H231" s="104">
        <v>2840</v>
      </c>
      <c r="I231" s="122">
        <v>2870</v>
      </c>
      <c r="J231" s="123" t="s">
        <v>598</v>
      </c>
      <c r="K231" s="124">
        <f t="shared" si="196"/>
        <v>358.09999999999991</v>
      </c>
      <c r="L231" s="125">
        <f t="shared" si="197"/>
        <v>0.14428462065353154</v>
      </c>
      <c r="M231" s="126" t="s">
        <v>556</v>
      </c>
      <c r="N231" s="127">
        <v>42017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12</v>
      </c>
      <c r="B232" s="102">
        <v>41928</v>
      </c>
      <c r="C232" s="102"/>
      <c r="D232" s="103" t="s">
        <v>599</v>
      </c>
      <c r="E232" s="104" t="s">
        <v>557</v>
      </c>
      <c r="F232" s="105">
        <v>84.5</v>
      </c>
      <c r="G232" s="104" t="s">
        <v>581</v>
      </c>
      <c r="H232" s="104">
        <v>93</v>
      </c>
      <c r="I232" s="122">
        <v>110</v>
      </c>
      <c r="J232" s="123" t="s">
        <v>600</v>
      </c>
      <c r="K232" s="124">
        <f t="shared" si="196"/>
        <v>8.5</v>
      </c>
      <c r="L232" s="125">
        <f t="shared" si="197"/>
        <v>0.10059171597633136</v>
      </c>
      <c r="M232" s="126" t="s">
        <v>556</v>
      </c>
      <c r="N232" s="127">
        <v>41939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13</v>
      </c>
      <c r="B233" s="102">
        <v>41928</v>
      </c>
      <c r="C233" s="102"/>
      <c r="D233" s="103" t="s">
        <v>601</v>
      </c>
      <c r="E233" s="104" t="s">
        <v>557</v>
      </c>
      <c r="F233" s="105">
        <v>401</v>
      </c>
      <c r="G233" s="104" t="s">
        <v>581</v>
      </c>
      <c r="H233" s="104">
        <v>428</v>
      </c>
      <c r="I233" s="122">
        <v>450</v>
      </c>
      <c r="J233" s="123" t="s">
        <v>602</v>
      </c>
      <c r="K233" s="124">
        <f t="shared" si="196"/>
        <v>27</v>
      </c>
      <c r="L233" s="125">
        <f t="shared" si="197"/>
        <v>6.7331670822942641E-2</v>
      </c>
      <c r="M233" s="126" t="s">
        <v>556</v>
      </c>
      <c r="N233" s="127">
        <v>42020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14</v>
      </c>
      <c r="B234" s="102">
        <v>41928</v>
      </c>
      <c r="C234" s="102"/>
      <c r="D234" s="103" t="s">
        <v>603</v>
      </c>
      <c r="E234" s="104" t="s">
        <v>557</v>
      </c>
      <c r="F234" s="105">
        <v>101</v>
      </c>
      <c r="G234" s="104" t="s">
        <v>581</v>
      </c>
      <c r="H234" s="104">
        <v>112</v>
      </c>
      <c r="I234" s="122">
        <v>120</v>
      </c>
      <c r="J234" s="123" t="s">
        <v>604</v>
      </c>
      <c r="K234" s="124">
        <f t="shared" si="196"/>
        <v>11</v>
      </c>
      <c r="L234" s="125">
        <f t="shared" si="197"/>
        <v>0.10891089108910891</v>
      </c>
      <c r="M234" s="126" t="s">
        <v>556</v>
      </c>
      <c r="N234" s="127">
        <v>41939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15</v>
      </c>
      <c r="B235" s="102">
        <v>41954</v>
      </c>
      <c r="C235" s="102"/>
      <c r="D235" s="103" t="s">
        <v>605</v>
      </c>
      <c r="E235" s="104" t="s">
        <v>557</v>
      </c>
      <c r="F235" s="105">
        <v>59</v>
      </c>
      <c r="G235" s="104" t="s">
        <v>581</v>
      </c>
      <c r="H235" s="104">
        <v>76</v>
      </c>
      <c r="I235" s="122">
        <v>76</v>
      </c>
      <c r="J235" s="123" t="s">
        <v>582</v>
      </c>
      <c r="K235" s="124">
        <f t="shared" si="196"/>
        <v>17</v>
      </c>
      <c r="L235" s="125">
        <f t="shared" si="197"/>
        <v>0.28813559322033899</v>
      </c>
      <c r="M235" s="126" t="s">
        <v>556</v>
      </c>
      <c r="N235" s="127">
        <v>43032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16</v>
      </c>
      <c r="B236" s="102">
        <v>41954</v>
      </c>
      <c r="C236" s="102"/>
      <c r="D236" s="103" t="s">
        <v>594</v>
      </c>
      <c r="E236" s="104" t="s">
        <v>557</v>
      </c>
      <c r="F236" s="105">
        <v>99</v>
      </c>
      <c r="G236" s="104" t="s">
        <v>581</v>
      </c>
      <c r="H236" s="104">
        <v>120</v>
      </c>
      <c r="I236" s="122">
        <v>120</v>
      </c>
      <c r="J236" s="123" t="s">
        <v>606</v>
      </c>
      <c r="K236" s="124">
        <f t="shared" si="196"/>
        <v>21</v>
      </c>
      <c r="L236" s="125">
        <f t="shared" si="197"/>
        <v>0.21212121212121213</v>
      </c>
      <c r="M236" s="126" t="s">
        <v>556</v>
      </c>
      <c r="N236" s="127">
        <v>41960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17</v>
      </c>
      <c r="B237" s="102">
        <v>41956</v>
      </c>
      <c r="C237" s="102"/>
      <c r="D237" s="103" t="s">
        <v>607</v>
      </c>
      <c r="E237" s="104" t="s">
        <v>557</v>
      </c>
      <c r="F237" s="105">
        <v>22</v>
      </c>
      <c r="G237" s="104" t="s">
        <v>581</v>
      </c>
      <c r="H237" s="104">
        <v>33.549999999999997</v>
      </c>
      <c r="I237" s="122">
        <v>32</v>
      </c>
      <c r="J237" s="123" t="s">
        <v>608</v>
      </c>
      <c r="K237" s="124">
        <f t="shared" si="196"/>
        <v>11.549999999999997</v>
      </c>
      <c r="L237" s="125">
        <f t="shared" si="197"/>
        <v>0.52499999999999991</v>
      </c>
      <c r="M237" s="126" t="s">
        <v>556</v>
      </c>
      <c r="N237" s="127">
        <v>42188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18</v>
      </c>
      <c r="B238" s="102">
        <v>41976</v>
      </c>
      <c r="C238" s="102"/>
      <c r="D238" s="103" t="s">
        <v>609</v>
      </c>
      <c r="E238" s="104" t="s">
        <v>557</v>
      </c>
      <c r="F238" s="105">
        <v>440</v>
      </c>
      <c r="G238" s="104" t="s">
        <v>581</v>
      </c>
      <c r="H238" s="104">
        <v>520</v>
      </c>
      <c r="I238" s="122">
        <v>520</v>
      </c>
      <c r="J238" s="123" t="s">
        <v>610</v>
      </c>
      <c r="K238" s="124">
        <f t="shared" si="196"/>
        <v>80</v>
      </c>
      <c r="L238" s="125">
        <f t="shared" si="197"/>
        <v>0.18181818181818182</v>
      </c>
      <c r="M238" s="126" t="s">
        <v>556</v>
      </c>
      <c r="N238" s="127">
        <v>42208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19</v>
      </c>
      <c r="B239" s="102">
        <v>41976</v>
      </c>
      <c r="C239" s="102"/>
      <c r="D239" s="103" t="s">
        <v>611</v>
      </c>
      <c r="E239" s="104" t="s">
        <v>557</v>
      </c>
      <c r="F239" s="105">
        <v>360</v>
      </c>
      <c r="G239" s="104" t="s">
        <v>581</v>
      </c>
      <c r="H239" s="104">
        <v>427</v>
      </c>
      <c r="I239" s="122">
        <v>425</v>
      </c>
      <c r="J239" s="123" t="s">
        <v>612</v>
      </c>
      <c r="K239" s="124">
        <f t="shared" si="196"/>
        <v>67</v>
      </c>
      <c r="L239" s="125">
        <f t="shared" si="197"/>
        <v>0.18611111111111112</v>
      </c>
      <c r="M239" s="126" t="s">
        <v>556</v>
      </c>
      <c r="N239" s="127">
        <v>42058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20</v>
      </c>
      <c r="B240" s="102">
        <v>42012</v>
      </c>
      <c r="C240" s="102"/>
      <c r="D240" s="103" t="s">
        <v>613</v>
      </c>
      <c r="E240" s="104" t="s">
        <v>557</v>
      </c>
      <c r="F240" s="105">
        <v>360</v>
      </c>
      <c r="G240" s="104" t="s">
        <v>581</v>
      </c>
      <c r="H240" s="104">
        <v>455</v>
      </c>
      <c r="I240" s="122">
        <v>420</v>
      </c>
      <c r="J240" s="123" t="s">
        <v>614</v>
      </c>
      <c r="K240" s="124">
        <f t="shared" si="196"/>
        <v>95</v>
      </c>
      <c r="L240" s="125">
        <f t="shared" si="197"/>
        <v>0.2638888888888889</v>
      </c>
      <c r="M240" s="126" t="s">
        <v>556</v>
      </c>
      <c r="N240" s="127">
        <v>42024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21</v>
      </c>
      <c r="B241" s="102">
        <v>42012</v>
      </c>
      <c r="C241" s="102"/>
      <c r="D241" s="103" t="s">
        <v>615</v>
      </c>
      <c r="E241" s="104" t="s">
        <v>557</v>
      </c>
      <c r="F241" s="105">
        <v>130</v>
      </c>
      <c r="G241" s="104"/>
      <c r="H241" s="104">
        <v>175.5</v>
      </c>
      <c r="I241" s="122">
        <v>165</v>
      </c>
      <c r="J241" s="123" t="s">
        <v>616</v>
      </c>
      <c r="K241" s="124">
        <f t="shared" si="196"/>
        <v>45.5</v>
      </c>
      <c r="L241" s="125">
        <f t="shared" si="197"/>
        <v>0.35</v>
      </c>
      <c r="M241" s="126" t="s">
        <v>556</v>
      </c>
      <c r="N241" s="127">
        <v>43088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22</v>
      </c>
      <c r="B242" s="102">
        <v>42040</v>
      </c>
      <c r="C242" s="102"/>
      <c r="D242" s="103" t="s">
        <v>376</v>
      </c>
      <c r="E242" s="104" t="s">
        <v>580</v>
      </c>
      <c r="F242" s="105">
        <v>98</v>
      </c>
      <c r="G242" s="104"/>
      <c r="H242" s="104">
        <v>120</v>
      </c>
      <c r="I242" s="122">
        <v>120</v>
      </c>
      <c r="J242" s="123" t="s">
        <v>582</v>
      </c>
      <c r="K242" s="124">
        <f t="shared" si="196"/>
        <v>22</v>
      </c>
      <c r="L242" s="125">
        <f t="shared" si="197"/>
        <v>0.22448979591836735</v>
      </c>
      <c r="M242" s="126" t="s">
        <v>556</v>
      </c>
      <c r="N242" s="127">
        <v>42753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23</v>
      </c>
      <c r="B243" s="102">
        <v>42040</v>
      </c>
      <c r="C243" s="102"/>
      <c r="D243" s="103" t="s">
        <v>617</v>
      </c>
      <c r="E243" s="104" t="s">
        <v>580</v>
      </c>
      <c r="F243" s="105">
        <v>196</v>
      </c>
      <c r="G243" s="104"/>
      <c r="H243" s="104">
        <v>262</v>
      </c>
      <c r="I243" s="122">
        <v>255</v>
      </c>
      <c r="J243" s="123" t="s">
        <v>582</v>
      </c>
      <c r="K243" s="124">
        <f t="shared" si="196"/>
        <v>66</v>
      </c>
      <c r="L243" s="125">
        <f t="shared" si="197"/>
        <v>0.33673469387755101</v>
      </c>
      <c r="M243" s="126" t="s">
        <v>556</v>
      </c>
      <c r="N243" s="127">
        <v>42599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5">
        <v>24</v>
      </c>
      <c r="B244" s="106">
        <v>42067</v>
      </c>
      <c r="C244" s="106"/>
      <c r="D244" s="107" t="s">
        <v>375</v>
      </c>
      <c r="E244" s="108" t="s">
        <v>580</v>
      </c>
      <c r="F244" s="109">
        <v>235</v>
      </c>
      <c r="G244" s="109"/>
      <c r="H244" s="110">
        <v>77</v>
      </c>
      <c r="I244" s="128" t="s">
        <v>618</v>
      </c>
      <c r="J244" s="129" t="s">
        <v>619</v>
      </c>
      <c r="K244" s="130">
        <f t="shared" si="196"/>
        <v>-158</v>
      </c>
      <c r="L244" s="131">
        <f t="shared" si="197"/>
        <v>-0.67234042553191486</v>
      </c>
      <c r="M244" s="132" t="s">
        <v>620</v>
      </c>
      <c r="N244" s="133">
        <v>43522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25</v>
      </c>
      <c r="B245" s="102">
        <v>42067</v>
      </c>
      <c r="C245" s="102"/>
      <c r="D245" s="103" t="s">
        <v>453</v>
      </c>
      <c r="E245" s="104" t="s">
        <v>580</v>
      </c>
      <c r="F245" s="105">
        <v>185</v>
      </c>
      <c r="G245" s="104"/>
      <c r="H245" s="104">
        <v>224</v>
      </c>
      <c r="I245" s="122" t="s">
        <v>621</v>
      </c>
      <c r="J245" s="123" t="s">
        <v>582</v>
      </c>
      <c r="K245" s="124">
        <f t="shared" si="196"/>
        <v>39</v>
      </c>
      <c r="L245" s="125">
        <f t="shared" si="197"/>
        <v>0.21081081081081082</v>
      </c>
      <c r="M245" s="126" t="s">
        <v>556</v>
      </c>
      <c r="N245" s="127">
        <v>42647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39">
        <v>26</v>
      </c>
      <c r="B246" s="111">
        <v>42090</v>
      </c>
      <c r="C246" s="111"/>
      <c r="D246" s="112" t="s">
        <v>622</v>
      </c>
      <c r="E246" s="113" t="s">
        <v>580</v>
      </c>
      <c r="F246" s="114">
        <v>49.5</v>
      </c>
      <c r="G246" s="115"/>
      <c r="H246" s="115">
        <v>15.85</v>
      </c>
      <c r="I246" s="115">
        <v>67</v>
      </c>
      <c r="J246" s="134" t="s">
        <v>623</v>
      </c>
      <c r="K246" s="115">
        <f t="shared" si="196"/>
        <v>-33.65</v>
      </c>
      <c r="L246" s="135">
        <f t="shared" si="197"/>
        <v>-0.67979797979797973</v>
      </c>
      <c r="M246" s="132" t="s">
        <v>620</v>
      </c>
      <c r="N246" s="136">
        <v>43627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27</v>
      </c>
      <c r="B247" s="102">
        <v>42093</v>
      </c>
      <c r="C247" s="102"/>
      <c r="D247" s="103" t="s">
        <v>624</v>
      </c>
      <c r="E247" s="104" t="s">
        <v>580</v>
      </c>
      <c r="F247" s="105">
        <v>183.5</v>
      </c>
      <c r="G247" s="104"/>
      <c r="H247" s="104">
        <v>219</v>
      </c>
      <c r="I247" s="122">
        <v>218</v>
      </c>
      <c r="J247" s="123" t="s">
        <v>625</v>
      </c>
      <c r="K247" s="124">
        <f t="shared" si="196"/>
        <v>35.5</v>
      </c>
      <c r="L247" s="125">
        <f t="shared" si="197"/>
        <v>0.19346049046321526</v>
      </c>
      <c r="M247" s="126" t="s">
        <v>556</v>
      </c>
      <c r="N247" s="127">
        <v>42103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28</v>
      </c>
      <c r="B248" s="102">
        <v>42114</v>
      </c>
      <c r="C248" s="102"/>
      <c r="D248" s="103" t="s">
        <v>626</v>
      </c>
      <c r="E248" s="104" t="s">
        <v>580</v>
      </c>
      <c r="F248" s="105">
        <f>(227+237)/2</f>
        <v>232</v>
      </c>
      <c r="G248" s="104"/>
      <c r="H248" s="104">
        <v>298</v>
      </c>
      <c r="I248" s="122">
        <v>298</v>
      </c>
      <c r="J248" s="123" t="s">
        <v>582</v>
      </c>
      <c r="K248" s="124">
        <f t="shared" si="196"/>
        <v>66</v>
      </c>
      <c r="L248" s="125">
        <f t="shared" si="197"/>
        <v>0.28448275862068967</v>
      </c>
      <c r="M248" s="126" t="s">
        <v>556</v>
      </c>
      <c r="N248" s="127">
        <v>42823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29</v>
      </c>
      <c r="B249" s="102">
        <v>42128</v>
      </c>
      <c r="C249" s="102"/>
      <c r="D249" s="103" t="s">
        <v>627</v>
      </c>
      <c r="E249" s="104" t="s">
        <v>557</v>
      </c>
      <c r="F249" s="105">
        <v>385</v>
      </c>
      <c r="G249" s="104"/>
      <c r="H249" s="104">
        <f>212.5+331</f>
        <v>543.5</v>
      </c>
      <c r="I249" s="122">
        <v>510</v>
      </c>
      <c r="J249" s="123" t="s">
        <v>628</v>
      </c>
      <c r="K249" s="124">
        <f t="shared" si="196"/>
        <v>158.5</v>
      </c>
      <c r="L249" s="125">
        <f t="shared" si="197"/>
        <v>0.41168831168831171</v>
      </c>
      <c r="M249" s="126" t="s">
        <v>556</v>
      </c>
      <c r="N249" s="127">
        <v>42235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30</v>
      </c>
      <c r="B250" s="102">
        <v>42128</v>
      </c>
      <c r="C250" s="102"/>
      <c r="D250" s="103" t="s">
        <v>629</v>
      </c>
      <c r="E250" s="104" t="s">
        <v>557</v>
      </c>
      <c r="F250" s="105">
        <v>115.5</v>
      </c>
      <c r="G250" s="104"/>
      <c r="H250" s="104">
        <v>146</v>
      </c>
      <c r="I250" s="122">
        <v>142</v>
      </c>
      <c r="J250" s="123" t="s">
        <v>630</v>
      </c>
      <c r="K250" s="124">
        <f t="shared" si="196"/>
        <v>30.5</v>
      </c>
      <c r="L250" s="125">
        <f t="shared" si="197"/>
        <v>0.26406926406926406</v>
      </c>
      <c r="M250" s="126" t="s">
        <v>556</v>
      </c>
      <c r="N250" s="127">
        <v>42202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31</v>
      </c>
      <c r="B251" s="102">
        <v>42151</v>
      </c>
      <c r="C251" s="102"/>
      <c r="D251" s="103" t="s">
        <v>631</v>
      </c>
      <c r="E251" s="104" t="s">
        <v>557</v>
      </c>
      <c r="F251" s="105">
        <v>237.5</v>
      </c>
      <c r="G251" s="104"/>
      <c r="H251" s="104">
        <v>279.5</v>
      </c>
      <c r="I251" s="122">
        <v>278</v>
      </c>
      <c r="J251" s="123" t="s">
        <v>582</v>
      </c>
      <c r="K251" s="124">
        <f t="shared" si="196"/>
        <v>42</v>
      </c>
      <c r="L251" s="125">
        <f t="shared" si="197"/>
        <v>0.17684210526315788</v>
      </c>
      <c r="M251" s="126" t="s">
        <v>556</v>
      </c>
      <c r="N251" s="127">
        <v>42222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32</v>
      </c>
      <c r="B252" s="102">
        <v>42174</v>
      </c>
      <c r="C252" s="102"/>
      <c r="D252" s="103" t="s">
        <v>601</v>
      </c>
      <c r="E252" s="104" t="s">
        <v>580</v>
      </c>
      <c r="F252" s="105">
        <v>340</v>
      </c>
      <c r="G252" s="104"/>
      <c r="H252" s="104">
        <v>448</v>
      </c>
      <c r="I252" s="122">
        <v>448</v>
      </c>
      <c r="J252" s="123" t="s">
        <v>582</v>
      </c>
      <c r="K252" s="124">
        <f t="shared" si="196"/>
        <v>108</v>
      </c>
      <c r="L252" s="125">
        <f t="shared" si="197"/>
        <v>0.31764705882352939</v>
      </c>
      <c r="M252" s="126" t="s">
        <v>556</v>
      </c>
      <c r="N252" s="127">
        <v>43018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33</v>
      </c>
      <c r="B253" s="102">
        <v>42191</v>
      </c>
      <c r="C253" s="102"/>
      <c r="D253" s="103" t="s">
        <v>632</v>
      </c>
      <c r="E253" s="104" t="s">
        <v>580</v>
      </c>
      <c r="F253" s="105">
        <v>390</v>
      </c>
      <c r="G253" s="104"/>
      <c r="H253" s="104">
        <v>460</v>
      </c>
      <c r="I253" s="122">
        <v>460</v>
      </c>
      <c r="J253" s="123" t="s">
        <v>582</v>
      </c>
      <c r="K253" s="124">
        <f t="shared" ref="K253:K273" si="198">H253-F253</f>
        <v>70</v>
      </c>
      <c r="L253" s="125">
        <f t="shared" ref="L253:L273" si="199">K253/F253</f>
        <v>0.17948717948717949</v>
      </c>
      <c r="M253" s="126" t="s">
        <v>556</v>
      </c>
      <c r="N253" s="127">
        <v>42478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5">
        <v>34</v>
      </c>
      <c r="B254" s="106">
        <v>42195</v>
      </c>
      <c r="C254" s="106"/>
      <c r="D254" s="107" t="s">
        <v>633</v>
      </c>
      <c r="E254" s="108" t="s">
        <v>580</v>
      </c>
      <c r="F254" s="109">
        <v>122.5</v>
      </c>
      <c r="G254" s="109"/>
      <c r="H254" s="110">
        <v>61</v>
      </c>
      <c r="I254" s="128">
        <v>172</v>
      </c>
      <c r="J254" s="129" t="s">
        <v>634</v>
      </c>
      <c r="K254" s="130">
        <f t="shared" si="198"/>
        <v>-61.5</v>
      </c>
      <c r="L254" s="131">
        <f t="shared" si="199"/>
        <v>-0.50204081632653064</v>
      </c>
      <c r="M254" s="132" t="s">
        <v>620</v>
      </c>
      <c r="N254" s="133">
        <v>43333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35</v>
      </c>
      <c r="B255" s="102">
        <v>42219</v>
      </c>
      <c r="C255" s="102"/>
      <c r="D255" s="103" t="s">
        <v>635</v>
      </c>
      <c r="E255" s="104" t="s">
        <v>580</v>
      </c>
      <c r="F255" s="105">
        <v>297.5</v>
      </c>
      <c r="G255" s="104"/>
      <c r="H255" s="104">
        <v>350</v>
      </c>
      <c r="I255" s="122">
        <v>360</v>
      </c>
      <c r="J255" s="123" t="s">
        <v>636</v>
      </c>
      <c r="K255" s="124">
        <f t="shared" si="198"/>
        <v>52.5</v>
      </c>
      <c r="L255" s="125">
        <f t="shared" si="199"/>
        <v>0.17647058823529413</v>
      </c>
      <c r="M255" s="126" t="s">
        <v>556</v>
      </c>
      <c r="N255" s="127">
        <v>42232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36</v>
      </c>
      <c r="B256" s="102">
        <v>42219</v>
      </c>
      <c r="C256" s="102"/>
      <c r="D256" s="103" t="s">
        <v>637</v>
      </c>
      <c r="E256" s="104" t="s">
        <v>580</v>
      </c>
      <c r="F256" s="105">
        <v>115.5</v>
      </c>
      <c r="G256" s="104"/>
      <c r="H256" s="104">
        <v>149</v>
      </c>
      <c r="I256" s="122">
        <v>140</v>
      </c>
      <c r="J256" s="137" t="s">
        <v>638</v>
      </c>
      <c r="K256" s="124">
        <f t="shared" si="198"/>
        <v>33.5</v>
      </c>
      <c r="L256" s="125">
        <f t="shared" si="199"/>
        <v>0.29004329004329005</v>
      </c>
      <c r="M256" s="126" t="s">
        <v>556</v>
      </c>
      <c r="N256" s="127">
        <v>42740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37</v>
      </c>
      <c r="B257" s="102">
        <v>42251</v>
      </c>
      <c r="C257" s="102"/>
      <c r="D257" s="103" t="s">
        <v>631</v>
      </c>
      <c r="E257" s="104" t="s">
        <v>580</v>
      </c>
      <c r="F257" s="105">
        <v>226</v>
      </c>
      <c r="G257" s="104"/>
      <c r="H257" s="104">
        <v>292</v>
      </c>
      <c r="I257" s="122">
        <v>292</v>
      </c>
      <c r="J257" s="123" t="s">
        <v>639</v>
      </c>
      <c r="K257" s="124">
        <f t="shared" si="198"/>
        <v>66</v>
      </c>
      <c r="L257" s="125">
        <f t="shared" si="199"/>
        <v>0.29203539823008851</v>
      </c>
      <c r="M257" s="126" t="s">
        <v>556</v>
      </c>
      <c r="N257" s="127">
        <v>42286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38</v>
      </c>
      <c r="B258" s="102">
        <v>42254</v>
      </c>
      <c r="C258" s="102"/>
      <c r="D258" s="103" t="s">
        <v>626</v>
      </c>
      <c r="E258" s="104" t="s">
        <v>580</v>
      </c>
      <c r="F258" s="105">
        <v>232.5</v>
      </c>
      <c r="G258" s="104"/>
      <c r="H258" s="104">
        <v>312.5</v>
      </c>
      <c r="I258" s="122">
        <v>310</v>
      </c>
      <c r="J258" s="123" t="s">
        <v>582</v>
      </c>
      <c r="K258" s="124">
        <f t="shared" si="198"/>
        <v>80</v>
      </c>
      <c r="L258" s="125">
        <f t="shared" si="199"/>
        <v>0.34408602150537637</v>
      </c>
      <c r="M258" s="126" t="s">
        <v>556</v>
      </c>
      <c r="N258" s="127">
        <v>42823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39</v>
      </c>
      <c r="B259" s="102">
        <v>42268</v>
      </c>
      <c r="C259" s="102"/>
      <c r="D259" s="103" t="s">
        <v>640</v>
      </c>
      <c r="E259" s="104" t="s">
        <v>580</v>
      </c>
      <c r="F259" s="105">
        <v>196.5</v>
      </c>
      <c r="G259" s="104"/>
      <c r="H259" s="104">
        <v>238</v>
      </c>
      <c r="I259" s="122">
        <v>238</v>
      </c>
      <c r="J259" s="123" t="s">
        <v>639</v>
      </c>
      <c r="K259" s="124">
        <f t="shared" si="198"/>
        <v>41.5</v>
      </c>
      <c r="L259" s="125">
        <f t="shared" si="199"/>
        <v>0.21119592875318066</v>
      </c>
      <c r="M259" s="126" t="s">
        <v>556</v>
      </c>
      <c r="N259" s="127">
        <v>42291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40</v>
      </c>
      <c r="B260" s="102">
        <v>42271</v>
      </c>
      <c r="C260" s="102"/>
      <c r="D260" s="103" t="s">
        <v>579</v>
      </c>
      <c r="E260" s="104" t="s">
        <v>580</v>
      </c>
      <c r="F260" s="105">
        <v>65</v>
      </c>
      <c r="G260" s="104"/>
      <c r="H260" s="104">
        <v>82</v>
      </c>
      <c r="I260" s="122">
        <v>82</v>
      </c>
      <c r="J260" s="123" t="s">
        <v>639</v>
      </c>
      <c r="K260" s="124">
        <f t="shared" si="198"/>
        <v>17</v>
      </c>
      <c r="L260" s="125">
        <f t="shared" si="199"/>
        <v>0.26153846153846155</v>
      </c>
      <c r="M260" s="126" t="s">
        <v>556</v>
      </c>
      <c r="N260" s="127">
        <v>42578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41</v>
      </c>
      <c r="B261" s="102">
        <v>42291</v>
      </c>
      <c r="C261" s="102"/>
      <c r="D261" s="103" t="s">
        <v>641</v>
      </c>
      <c r="E261" s="104" t="s">
        <v>580</v>
      </c>
      <c r="F261" s="105">
        <v>144</v>
      </c>
      <c r="G261" s="104"/>
      <c r="H261" s="104">
        <v>182.5</v>
      </c>
      <c r="I261" s="122">
        <v>181</v>
      </c>
      <c r="J261" s="123" t="s">
        <v>639</v>
      </c>
      <c r="K261" s="124">
        <f t="shared" si="198"/>
        <v>38.5</v>
      </c>
      <c r="L261" s="125">
        <f t="shared" si="199"/>
        <v>0.2673611111111111</v>
      </c>
      <c r="M261" s="126" t="s">
        <v>556</v>
      </c>
      <c r="N261" s="127">
        <v>42817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42</v>
      </c>
      <c r="B262" s="102">
        <v>42291</v>
      </c>
      <c r="C262" s="102"/>
      <c r="D262" s="103" t="s">
        <v>642</v>
      </c>
      <c r="E262" s="104" t="s">
        <v>580</v>
      </c>
      <c r="F262" s="105">
        <v>264</v>
      </c>
      <c r="G262" s="104"/>
      <c r="H262" s="104">
        <v>311</v>
      </c>
      <c r="I262" s="122">
        <v>311</v>
      </c>
      <c r="J262" s="123" t="s">
        <v>639</v>
      </c>
      <c r="K262" s="124">
        <f t="shared" si="198"/>
        <v>47</v>
      </c>
      <c r="L262" s="125">
        <f t="shared" si="199"/>
        <v>0.17803030303030304</v>
      </c>
      <c r="M262" s="126" t="s">
        <v>556</v>
      </c>
      <c r="N262" s="127">
        <v>42604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43</v>
      </c>
      <c r="B263" s="102">
        <v>42318</v>
      </c>
      <c r="C263" s="102"/>
      <c r="D263" s="103" t="s">
        <v>643</v>
      </c>
      <c r="E263" s="104" t="s">
        <v>557</v>
      </c>
      <c r="F263" s="105">
        <v>549.5</v>
      </c>
      <c r="G263" s="104"/>
      <c r="H263" s="104">
        <v>630</v>
      </c>
      <c r="I263" s="122">
        <v>630</v>
      </c>
      <c r="J263" s="123" t="s">
        <v>639</v>
      </c>
      <c r="K263" s="124">
        <f t="shared" si="198"/>
        <v>80.5</v>
      </c>
      <c r="L263" s="125">
        <f t="shared" si="199"/>
        <v>0.1464968152866242</v>
      </c>
      <c r="M263" s="126" t="s">
        <v>556</v>
      </c>
      <c r="N263" s="127">
        <v>42419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44</v>
      </c>
      <c r="B264" s="102">
        <v>42342</v>
      </c>
      <c r="C264" s="102"/>
      <c r="D264" s="103" t="s">
        <v>644</v>
      </c>
      <c r="E264" s="104" t="s">
        <v>580</v>
      </c>
      <c r="F264" s="105">
        <v>1027.5</v>
      </c>
      <c r="G264" s="104"/>
      <c r="H264" s="104">
        <v>1315</v>
      </c>
      <c r="I264" s="122">
        <v>1250</v>
      </c>
      <c r="J264" s="123" t="s">
        <v>639</v>
      </c>
      <c r="K264" s="124">
        <f t="shared" si="198"/>
        <v>287.5</v>
      </c>
      <c r="L264" s="125">
        <f t="shared" si="199"/>
        <v>0.27980535279805352</v>
      </c>
      <c r="M264" s="126" t="s">
        <v>556</v>
      </c>
      <c r="N264" s="127">
        <v>43244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45</v>
      </c>
      <c r="B265" s="102">
        <v>42367</v>
      </c>
      <c r="C265" s="102"/>
      <c r="D265" s="103" t="s">
        <v>645</v>
      </c>
      <c r="E265" s="104" t="s">
        <v>580</v>
      </c>
      <c r="F265" s="105">
        <v>465</v>
      </c>
      <c r="G265" s="104"/>
      <c r="H265" s="104">
        <v>540</v>
      </c>
      <c r="I265" s="122">
        <v>540</v>
      </c>
      <c r="J265" s="123" t="s">
        <v>639</v>
      </c>
      <c r="K265" s="124">
        <f t="shared" si="198"/>
        <v>75</v>
      </c>
      <c r="L265" s="125">
        <f t="shared" si="199"/>
        <v>0.16129032258064516</v>
      </c>
      <c r="M265" s="126" t="s">
        <v>556</v>
      </c>
      <c r="N265" s="127">
        <v>42530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46</v>
      </c>
      <c r="B266" s="102">
        <v>42380</v>
      </c>
      <c r="C266" s="102"/>
      <c r="D266" s="103" t="s">
        <v>376</v>
      </c>
      <c r="E266" s="104" t="s">
        <v>557</v>
      </c>
      <c r="F266" s="105">
        <v>81</v>
      </c>
      <c r="G266" s="104"/>
      <c r="H266" s="104">
        <v>110</v>
      </c>
      <c r="I266" s="122">
        <v>110</v>
      </c>
      <c r="J266" s="123" t="s">
        <v>639</v>
      </c>
      <c r="K266" s="124">
        <f t="shared" si="198"/>
        <v>29</v>
      </c>
      <c r="L266" s="125">
        <f t="shared" si="199"/>
        <v>0.35802469135802467</v>
      </c>
      <c r="M266" s="126" t="s">
        <v>556</v>
      </c>
      <c r="N266" s="127">
        <v>42745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47</v>
      </c>
      <c r="B267" s="102">
        <v>42382</v>
      </c>
      <c r="C267" s="102"/>
      <c r="D267" s="103" t="s">
        <v>646</v>
      </c>
      <c r="E267" s="104" t="s">
        <v>557</v>
      </c>
      <c r="F267" s="105">
        <v>417.5</v>
      </c>
      <c r="G267" s="104"/>
      <c r="H267" s="104">
        <v>547</v>
      </c>
      <c r="I267" s="122">
        <v>535</v>
      </c>
      <c r="J267" s="123" t="s">
        <v>639</v>
      </c>
      <c r="K267" s="124">
        <f t="shared" si="198"/>
        <v>129.5</v>
      </c>
      <c r="L267" s="125">
        <f t="shared" si="199"/>
        <v>0.31017964071856285</v>
      </c>
      <c r="M267" s="126" t="s">
        <v>556</v>
      </c>
      <c r="N267" s="127">
        <v>42578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48</v>
      </c>
      <c r="B268" s="102">
        <v>42408</v>
      </c>
      <c r="C268" s="102"/>
      <c r="D268" s="103" t="s">
        <v>647</v>
      </c>
      <c r="E268" s="104" t="s">
        <v>580</v>
      </c>
      <c r="F268" s="105">
        <v>650</v>
      </c>
      <c r="G268" s="104"/>
      <c r="H268" s="104">
        <v>800</v>
      </c>
      <c r="I268" s="122">
        <v>800</v>
      </c>
      <c r="J268" s="123" t="s">
        <v>639</v>
      </c>
      <c r="K268" s="124">
        <f t="shared" si="198"/>
        <v>150</v>
      </c>
      <c r="L268" s="125">
        <f t="shared" si="199"/>
        <v>0.23076923076923078</v>
      </c>
      <c r="M268" s="126" t="s">
        <v>556</v>
      </c>
      <c r="N268" s="127">
        <v>43154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49</v>
      </c>
      <c r="B269" s="102">
        <v>42433</v>
      </c>
      <c r="C269" s="102"/>
      <c r="D269" s="103" t="s">
        <v>193</v>
      </c>
      <c r="E269" s="104" t="s">
        <v>580</v>
      </c>
      <c r="F269" s="105">
        <v>437.5</v>
      </c>
      <c r="G269" s="104"/>
      <c r="H269" s="104">
        <v>504.5</v>
      </c>
      <c r="I269" s="122">
        <v>522</v>
      </c>
      <c r="J269" s="123" t="s">
        <v>648</v>
      </c>
      <c r="K269" s="124">
        <f t="shared" si="198"/>
        <v>67</v>
      </c>
      <c r="L269" s="125">
        <f t="shared" si="199"/>
        <v>0.15314285714285714</v>
      </c>
      <c r="M269" s="126" t="s">
        <v>556</v>
      </c>
      <c r="N269" s="127">
        <v>42480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50</v>
      </c>
      <c r="B270" s="102">
        <v>42438</v>
      </c>
      <c r="C270" s="102"/>
      <c r="D270" s="103" t="s">
        <v>649</v>
      </c>
      <c r="E270" s="104" t="s">
        <v>580</v>
      </c>
      <c r="F270" s="105">
        <v>189.5</v>
      </c>
      <c r="G270" s="104"/>
      <c r="H270" s="104">
        <v>218</v>
      </c>
      <c r="I270" s="122">
        <v>218</v>
      </c>
      <c r="J270" s="123" t="s">
        <v>639</v>
      </c>
      <c r="K270" s="124">
        <f t="shared" si="198"/>
        <v>28.5</v>
      </c>
      <c r="L270" s="125">
        <f t="shared" si="199"/>
        <v>0.15039577836411611</v>
      </c>
      <c r="M270" s="126" t="s">
        <v>556</v>
      </c>
      <c r="N270" s="127">
        <v>43034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39">
        <v>51</v>
      </c>
      <c r="B271" s="111">
        <v>42471</v>
      </c>
      <c r="C271" s="111"/>
      <c r="D271" s="112" t="s">
        <v>650</v>
      </c>
      <c r="E271" s="113" t="s">
        <v>580</v>
      </c>
      <c r="F271" s="114">
        <v>36.5</v>
      </c>
      <c r="G271" s="115"/>
      <c r="H271" s="115">
        <v>15.85</v>
      </c>
      <c r="I271" s="115">
        <v>60</v>
      </c>
      <c r="J271" s="134" t="s">
        <v>651</v>
      </c>
      <c r="K271" s="130">
        <f t="shared" si="198"/>
        <v>-20.65</v>
      </c>
      <c r="L271" s="164">
        <f t="shared" si="199"/>
        <v>-0.5657534246575342</v>
      </c>
      <c r="M271" s="132" t="s">
        <v>620</v>
      </c>
      <c r="N271" s="165">
        <v>43627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52</v>
      </c>
      <c r="B272" s="102">
        <v>42472</v>
      </c>
      <c r="C272" s="102"/>
      <c r="D272" s="103" t="s">
        <v>652</v>
      </c>
      <c r="E272" s="104" t="s">
        <v>580</v>
      </c>
      <c r="F272" s="105">
        <v>93</v>
      </c>
      <c r="G272" s="104"/>
      <c r="H272" s="104">
        <v>149</v>
      </c>
      <c r="I272" s="122">
        <v>140</v>
      </c>
      <c r="J272" s="137" t="s">
        <v>653</v>
      </c>
      <c r="K272" s="124">
        <f t="shared" si="198"/>
        <v>56</v>
      </c>
      <c r="L272" s="125">
        <f t="shared" si="199"/>
        <v>0.60215053763440862</v>
      </c>
      <c r="M272" s="126" t="s">
        <v>556</v>
      </c>
      <c r="N272" s="127">
        <v>42740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53</v>
      </c>
      <c r="B273" s="102">
        <v>42472</v>
      </c>
      <c r="C273" s="102"/>
      <c r="D273" s="103" t="s">
        <v>654</v>
      </c>
      <c r="E273" s="104" t="s">
        <v>580</v>
      </c>
      <c r="F273" s="105">
        <v>130</v>
      </c>
      <c r="G273" s="104"/>
      <c r="H273" s="104">
        <v>150</v>
      </c>
      <c r="I273" s="122" t="s">
        <v>655</v>
      </c>
      <c r="J273" s="123" t="s">
        <v>639</v>
      </c>
      <c r="K273" s="124">
        <f t="shared" si="198"/>
        <v>20</v>
      </c>
      <c r="L273" s="125">
        <f t="shared" si="199"/>
        <v>0.15384615384615385</v>
      </c>
      <c r="M273" s="126" t="s">
        <v>556</v>
      </c>
      <c r="N273" s="127">
        <v>42564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54</v>
      </c>
      <c r="B274" s="102">
        <v>42473</v>
      </c>
      <c r="C274" s="102"/>
      <c r="D274" s="103" t="s">
        <v>344</v>
      </c>
      <c r="E274" s="104" t="s">
        <v>580</v>
      </c>
      <c r="F274" s="105">
        <v>196</v>
      </c>
      <c r="G274" s="104"/>
      <c r="H274" s="104">
        <v>299</v>
      </c>
      <c r="I274" s="122">
        <v>299</v>
      </c>
      <c r="J274" s="123" t="s">
        <v>639</v>
      </c>
      <c r="K274" s="124">
        <v>103</v>
      </c>
      <c r="L274" s="125">
        <v>0.52551020408163296</v>
      </c>
      <c r="M274" s="126" t="s">
        <v>556</v>
      </c>
      <c r="N274" s="127">
        <v>42620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55</v>
      </c>
      <c r="B275" s="102">
        <v>42473</v>
      </c>
      <c r="C275" s="102"/>
      <c r="D275" s="103" t="s">
        <v>713</v>
      </c>
      <c r="E275" s="104" t="s">
        <v>580</v>
      </c>
      <c r="F275" s="105">
        <v>88</v>
      </c>
      <c r="G275" s="104"/>
      <c r="H275" s="104">
        <v>103</v>
      </c>
      <c r="I275" s="122">
        <v>103</v>
      </c>
      <c r="J275" s="123" t="s">
        <v>639</v>
      </c>
      <c r="K275" s="124">
        <v>15</v>
      </c>
      <c r="L275" s="125">
        <v>0.170454545454545</v>
      </c>
      <c r="M275" s="126" t="s">
        <v>556</v>
      </c>
      <c r="N275" s="127">
        <v>42530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56</v>
      </c>
      <c r="B276" s="102">
        <v>42492</v>
      </c>
      <c r="C276" s="102"/>
      <c r="D276" s="103" t="s">
        <v>656</v>
      </c>
      <c r="E276" s="104" t="s">
        <v>580</v>
      </c>
      <c r="F276" s="105">
        <v>127.5</v>
      </c>
      <c r="G276" s="104"/>
      <c r="H276" s="104">
        <v>148</v>
      </c>
      <c r="I276" s="122" t="s">
        <v>657</v>
      </c>
      <c r="J276" s="123" t="s">
        <v>639</v>
      </c>
      <c r="K276" s="124">
        <f>H276-F276</f>
        <v>20.5</v>
      </c>
      <c r="L276" s="125">
        <f>K276/F276</f>
        <v>0.16078431372549021</v>
      </c>
      <c r="M276" s="126" t="s">
        <v>556</v>
      </c>
      <c r="N276" s="127">
        <v>42564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57</v>
      </c>
      <c r="B277" s="102">
        <v>42493</v>
      </c>
      <c r="C277" s="102"/>
      <c r="D277" s="103" t="s">
        <v>658</v>
      </c>
      <c r="E277" s="104" t="s">
        <v>580</v>
      </c>
      <c r="F277" s="105">
        <v>675</v>
      </c>
      <c r="G277" s="104"/>
      <c r="H277" s="104">
        <v>815</v>
      </c>
      <c r="I277" s="122" t="s">
        <v>659</v>
      </c>
      <c r="J277" s="123" t="s">
        <v>639</v>
      </c>
      <c r="K277" s="124">
        <f>H277-F277</f>
        <v>140</v>
      </c>
      <c r="L277" s="125">
        <f>K277/F277</f>
        <v>0.2074074074074074</v>
      </c>
      <c r="M277" s="126" t="s">
        <v>556</v>
      </c>
      <c r="N277" s="127">
        <v>43154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58</v>
      </c>
      <c r="B278" s="106">
        <v>42522</v>
      </c>
      <c r="C278" s="106"/>
      <c r="D278" s="107" t="s">
        <v>714</v>
      </c>
      <c r="E278" s="108" t="s">
        <v>580</v>
      </c>
      <c r="F278" s="109">
        <v>500</v>
      </c>
      <c r="G278" s="109"/>
      <c r="H278" s="110">
        <v>232.5</v>
      </c>
      <c r="I278" s="128" t="s">
        <v>715</v>
      </c>
      <c r="J278" s="129" t="s">
        <v>716</v>
      </c>
      <c r="K278" s="130">
        <f>H278-F278</f>
        <v>-267.5</v>
      </c>
      <c r="L278" s="131">
        <f>K278/F278</f>
        <v>-0.53500000000000003</v>
      </c>
      <c r="M278" s="132" t="s">
        <v>620</v>
      </c>
      <c r="N278" s="133">
        <v>43735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59</v>
      </c>
      <c r="B279" s="102">
        <v>42527</v>
      </c>
      <c r="C279" s="102"/>
      <c r="D279" s="103" t="s">
        <v>660</v>
      </c>
      <c r="E279" s="104" t="s">
        <v>580</v>
      </c>
      <c r="F279" s="105">
        <v>110</v>
      </c>
      <c r="G279" s="104"/>
      <c r="H279" s="104">
        <v>126.5</v>
      </c>
      <c r="I279" s="122">
        <v>125</v>
      </c>
      <c r="J279" s="123" t="s">
        <v>589</v>
      </c>
      <c r="K279" s="124">
        <f>H279-F279</f>
        <v>16.5</v>
      </c>
      <c r="L279" s="125">
        <f>K279/F279</f>
        <v>0.15</v>
      </c>
      <c r="M279" s="126" t="s">
        <v>556</v>
      </c>
      <c r="N279" s="127">
        <v>42552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60</v>
      </c>
      <c r="B280" s="102">
        <v>42538</v>
      </c>
      <c r="C280" s="102"/>
      <c r="D280" s="103" t="s">
        <v>661</v>
      </c>
      <c r="E280" s="104" t="s">
        <v>580</v>
      </c>
      <c r="F280" s="105">
        <v>44</v>
      </c>
      <c r="G280" s="104"/>
      <c r="H280" s="104">
        <v>69.5</v>
      </c>
      <c r="I280" s="122">
        <v>69.5</v>
      </c>
      <c r="J280" s="123" t="s">
        <v>662</v>
      </c>
      <c r="K280" s="124">
        <f>H280-F280</f>
        <v>25.5</v>
      </c>
      <c r="L280" s="125">
        <f>K280/F280</f>
        <v>0.57954545454545459</v>
      </c>
      <c r="M280" s="126" t="s">
        <v>556</v>
      </c>
      <c r="N280" s="127">
        <v>42977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61</v>
      </c>
      <c r="B281" s="102">
        <v>42549</v>
      </c>
      <c r="C281" s="102"/>
      <c r="D281" s="144" t="s">
        <v>717</v>
      </c>
      <c r="E281" s="104" t="s">
        <v>580</v>
      </c>
      <c r="F281" s="105">
        <v>262.5</v>
      </c>
      <c r="G281" s="104"/>
      <c r="H281" s="104">
        <v>340</v>
      </c>
      <c r="I281" s="122">
        <v>333</v>
      </c>
      <c r="J281" s="123" t="s">
        <v>718</v>
      </c>
      <c r="K281" s="124">
        <v>77.5</v>
      </c>
      <c r="L281" s="125">
        <v>0.29523809523809502</v>
      </c>
      <c r="M281" s="126" t="s">
        <v>556</v>
      </c>
      <c r="N281" s="127">
        <v>43017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62</v>
      </c>
      <c r="B282" s="102">
        <v>42549</v>
      </c>
      <c r="C282" s="102"/>
      <c r="D282" s="144" t="s">
        <v>719</v>
      </c>
      <c r="E282" s="104" t="s">
        <v>580</v>
      </c>
      <c r="F282" s="105">
        <v>840</v>
      </c>
      <c r="G282" s="104"/>
      <c r="H282" s="104">
        <v>1230</v>
      </c>
      <c r="I282" s="122">
        <v>1230</v>
      </c>
      <c r="J282" s="123" t="s">
        <v>639</v>
      </c>
      <c r="K282" s="124">
        <v>390</v>
      </c>
      <c r="L282" s="125">
        <v>0.46428571428571402</v>
      </c>
      <c r="M282" s="126" t="s">
        <v>556</v>
      </c>
      <c r="N282" s="127">
        <v>42649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0">
        <v>63</v>
      </c>
      <c r="B283" s="139">
        <v>42556</v>
      </c>
      <c r="C283" s="139"/>
      <c r="D283" s="140" t="s">
        <v>663</v>
      </c>
      <c r="E283" s="141" t="s">
        <v>580</v>
      </c>
      <c r="F283" s="142">
        <v>395</v>
      </c>
      <c r="G283" s="143"/>
      <c r="H283" s="143">
        <f>(468.5+342.5)/2</f>
        <v>405.5</v>
      </c>
      <c r="I283" s="143">
        <v>510</v>
      </c>
      <c r="J283" s="166" t="s">
        <v>664</v>
      </c>
      <c r="K283" s="167">
        <f t="shared" ref="K283:K289" si="200">H283-F283</f>
        <v>10.5</v>
      </c>
      <c r="L283" s="168">
        <f t="shared" ref="L283:L289" si="201">K283/F283</f>
        <v>2.6582278481012658E-2</v>
      </c>
      <c r="M283" s="169" t="s">
        <v>665</v>
      </c>
      <c r="N283" s="170">
        <v>43606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5">
        <v>64</v>
      </c>
      <c r="B284" s="106">
        <v>42584</v>
      </c>
      <c r="C284" s="106"/>
      <c r="D284" s="107" t="s">
        <v>666</v>
      </c>
      <c r="E284" s="108" t="s">
        <v>557</v>
      </c>
      <c r="F284" s="109">
        <f>169.5-12.8</f>
        <v>156.69999999999999</v>
      </c>
      <c r="G284" s="109"/>
      <c r="H284" s="110">
        <v>77</v>
      </c>
      <c r="I284" s="128" t="s">
        <v>667</v>
      </c>
      <c r="J284" s="359" t="s">
        <v>795</v>
      </c>
      <c r="K284" s="130">
        <f t="shared" si="200"/>
        <v>-79.699999999999989</v>
      </c>
      <c r="L284" s="131">
        <f t="shared" si="201"/>
        <v>-0.50861518825781749</v>
      </c>
      <c r="M284" s="132" t="s">
        <v>620</v>
      </c>
      <c r="N284" s="133">
        <v>43522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5">
        <v>65</v>
      </c>
      <c r="B285" s="106">
        <v>42586</v>
      </c>
      <c r="C285" s="106"/>
      <c r="D285" s="107" t="s">
        <v>668</v>
      </c>
      <c r="E285" s="108" t="s">
        <v>580</v>
      </c>
      <c r="F285" s="109">
        <v>400</v>
      </c>
      <c r="G285" s="109"/>
      <c r="H285" s="110">
        <v>305</v>
      </c>
      <c r="I285" s="128">
        <v>475</v>
      </c>
      <c r="J285" s="129" t="s">
        <v>669</v>
      </c>
      <c r="K285" s="130">
        <f t="shared" si="200"/>
        <v>-95</v>
      </c>
      <c r="L285" s="131">
        <f t="shared" si="201"/>
        <v>-0.23749999999999999</v>
      </c>
      <c r="M285" s="132" t="s">
        <v>620</v>
      </c>
      <c r="N285" s="133">
        <v>43606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66</v>
      </c>
      <c r="B286" s="102">
        <v>42593</v>
      </c>
      <c r="C286" s="102"/>
      <c r="D286" s="103" t="s">
        <v>670</v>
      </c>
      <c r="E286" s="104" t="s">
        <v>580</v>
      </c>
      <c r="F286" s="105">
        <v>86.5</v>
      </c>
      <c r="G286" s="104"/>
      <c r="H286" s="104">
        <v>130</v>
      </c>
      <c r="I286" s="122">
        <v>130</v>
      </c>
      <c r="J286" s="137" t="s">
        <v>671</v>
      </c>
      <c r="K286" s="124">
        <f t="shared" si="200"/>
        <v>43.5</v>
      </c>
      <c r="L286" s="125">
        <f t="shared" si="201"/>
        <v>0.50289017341040465</v>
      </c>
      <c r="M286" s="126" t="s">
        <v>556</v>
      </c>
      <c r="N286" s="127">
        <v>43091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5">
        <v>67</v>
      </c>
      <c r="B287" s="106">
        <v>42600</v>
      </c>
      <c r="C287" s="106"/>
      <c r="D287" s="107" t="s">
        <v>367</v>
      </c>
      <c r="E287" s="108" t="s">
        <v>580</v>
      </c>
      <c r="F287" s="109">
        <v>133.5</v>
      </c>
      <c r="G287" s="109"/>
      <c r="H287" s="110">
        <v>126.5</v>
      </c>
      <c r="I287" s="128">
        <v>178</v>
      </c>
      <c r="J287" s="129" t="s">
        <v>672</v>
      </c>
      <c r="K287" s="130">
        <f t="shared" si="200"/>
        <v>-7</v>
      </c>
      <c r="L287" s="131">
        <f t="shared" si="201"/>
        <v>-5.2434456928838954E-2</v>
      </c>
      <c r="M287" s="132" t="s">
        <v>620</v>
      </c>
      <c r="N287" s="133">
        <v>42615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68</v>
      </c>
      <c r="B288" s="102">
        <v>42613</v>
      </c>
      <c r="C288" s="102"/>
      <c r="D288" s="103" t="s">
        <v>673</v>
      </c>
      <c r="E288" s="104" t="s">
        <v>580</v>
      </c>
      <c r="F288" s="105">
        <v>560</v>
      </c>
      <c r="G288" s="104"/>
      <c r="H288" s="104">
        <v>725</v>
      </c>
      <c r="I288" s="122">
        <v>725</v>
      </c>
      <c r="J288" s="123" t="s">
        <v>582</v>
      </c>
      <c r="K288" s="124">
        <f t="shared" si="200"/>
        <v>165</v>
      </c>
      <c r="L288" s="125">
        <f t="shared" si="201"/>
        <v>0.29464285714285715</v>
      </c>
      <c r="M288" s="126" t="s">
        <v>556</v>
      </c>
      <c r="N288" s="127">
        <v>42456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69</v>
      </c>
      <c r="B289" s="102">
        <v>42614</v>
      </c>
      <c r="C289" s="102"/>
      <c r="D289" s="103" t="s">
        <v>674</v>
      </c>
      <c r="E289" s="104" t="s">
        <v>580</v>
      </c>
      <c r="F289" s="105">
        <v>160.5</v>
      </c>
      <c r="G289" s="104"/>
      <c r="H289" s="104">
        <v>210</v>
      </c>
      <c r="I289" s="122">
        <v>210</v>
      </c>
      <c r="J289" s="123" t="s">
        <v>582</v>
      </c>
      <c r="K289" s="124">
        <f t="shared" si="200"/>
        <v>49.5</v>
      </c>
      <c r="L289" s="125">
        <f t="shared" si="201"/>
        <v>0.30841121495327101</v>
      </c>
      <c r="M289" s="126" t="s">
        <v>556</v>
      </c>
      <c r="N289" s="127">
        <v>42871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70</v>
      </c>
      <c r="B290" s="102">
        <v>42646</v>
      </c>
      <c r="C290" s="102"/>
      <c r="D290" s="144" t="s">
        <v>390</v>
      </c>
      <c r="E290" s="104" t="s">
        <v>580</v>
      </c>
      <c r="F290" s="105">
        <v>430</v>
      </c>
      <c r="G290" s="104"/>
      <c r="H290" s="104">
        <v>596</v>
      </c>
      <c r="I290" s="122">
        <v>575</v>
      </c>
      <c r="J290" s="123" t="s">
        <v>720</v>
      </c>
      <c r="K290" s="124">
        <v>166</v>
      </c>
      <c r="L290" s="125">
        <v>0.38604651162790699</v>
      </c>
      <c r="M290" s="126" t="s">
        <v>556</v>
      </c>
      <c r="N290" s="127">
        <v>42769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71</v>
      </c>
      <c r="B291" s="102">
        <v>42657</v>
      </c>
      <c r="C291" s="102"/>
      <c r="D291" s="103" t="s">
        <v>675</v>
      </c>
      <c r="E291" s="104" t="s">
        <v>580</v>
      </c>
      <c r="F291" s="105">
        <v>280</v>
      </c>
      <c r="G291" s="104"/>
      <c r="H291" s="104">
        <v>345</v>
      </c>
      <c r="I291" s="122">
        <v>345</v>
      </c>
      <c r="J291" s="123" t="s">
        <v>582</v>
      </c>
      <c r="K291" s="124">
        <f t="shared" ref="K291:K296" si="202">H291-F291</f>
        <v>65</v>
      </c>
      <c r="L291" s="125">
        <f>K291/F291</f>
        <v>0.23214285714285715</v>
      </c>
      <c r="M291" s="126" t="s">
        <v>556</v>
      </c>
      <c r="N291" s="127">
        <v>42814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72</v>
      </c>
      <c r="B292" s="102">
        <v>42657</v>
      </c>
      <c r="C292" s="102"/>
      <c r="D292" s="103" t="s">
        <v>676</v>
      </c>
      <c r="E292" s="104" t="s">
        <v>580</v>
      </c>
      <c r="F292" s="105">
        <v>245</v>
      </c>
      <c r="G292" s="104"/>
      <c r="H292" s="104">
        <v>325.5</v>
      </c>
      <c r="I292" s="122">
        <v>330</v>
      </c>
      <c r="J292" s="123" t="s">
        <v>677</v>
      </c>
      <c r="K292" s="124">
        <f t="shared" si="202"/>
        <v>80.5</v>
      </c>
      <c r="L292" s="125">
        <f>K292/F292</f>
        <v>0.32857142857142857</v>
      </c>
      <c r="M292" s="126" t="s">
        <v>556</v>
      </c>
      <c r="N292" s="127">
        <v>42769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73</v>
      </c>
      <c r="B293" s="102">
        <v>42660</v>
      </c>
      <c r="C293" s="102"/>
      <c r="D293" s="103" t="s">
        <v>340</v>
      </c>
      <c r="E293" s="104" t="s">
        <v>580</v>
      </c>
      <c r="F293" s="105">
        <v>125</v>
      </c>
      <c r="G293" s="104"/>
      <c r="H293" s="104">
        <v>160</v>
      </c>
      <c r="I293" s="122">
        <v>160</v>
      </c>
      <c r="J293" s="123" t="s">
        <v>639</v>
      </c>
      <c r="K293" s="124">
        <f t="shared" si="202"/>
        <v>35</v>
      </c>
      <c r="L293" s="125">
        <v>0.28000000000000003</v>
      </c>
      <c r="M293" s="126" t="s">
        <v>556</v>
      </c>
      <c r="N293" s="127">
        <v>42803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74</v>
      </c>
      <c r="B294" s="102">
        <v>42660</v>
      </c>
      <c r="C294" s="102"/>
      <c r="D294" s="103" t="s">
        <v>455</v>
      </c>
      <c r="E294" s="104" t="s">
        <v>580</v>
      </c>
      <c r="F294" s="105">
        <v>114</v>
      </c>
      <c r="G294" s="104"/>
      <c r="H294" s="104">
        <v>145</v>
      </c>
      <c r="I294" s="122">
        <v>145</v>
      </c>
      <c r="J294" s="123" t="s">
        <v>639</v>
      </c>
      <c r="K294" s="124">
        <f t="shared" si="202"/>
        <v>31</v>
      </c>
      <c r="L294" s="125">
        <f>K294/F294</f>
        <v>0.27192982456140352</v>
      </c>
      <c r="M294" s="126" t="s">
        <v>556</v>
      </c>
      <c r="N294" s="127">
        <v>42859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75</v>
      </c>
      <c r="B295" s="102">
        <v>42660</v>
      </c>
      <c r="C295" s="102"/>
      <c r="D295" s="103" t="s">
        <v>678</v>
      </c>
      <c r="E295" s="104" t="s">
        <v>580</v>
      </c>
      <c r="F295" s="105">
        <v>212</v>
      </c>
      <c r="G295" s="104"/>
      <c r="H295" s="104">
        <v>280</v>
      </c>
      <c r="I295" s="122">
        <v>276</v>
      </c>
      <c r="J295" s="123" t="s">
        <v>679</v>
      </c>
      <c r="K295" s="124">
        <f t="shared" si="202"/>
        <v>68</v>
      </c>
      <c r="L295" s="125">
        <f>K295/F295</f>
        <v>0.32075471698113206</v>
      </c>
      <c r="M295" s="126" t="s">
        <v>556</v>
      </c>
      <c r="N295" s="127">
        <v>42858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76</v>
      </c>
      <c r="B296" s="102">
        <v>42678</v>
      </c>
      <c r="C296" s="102"/>
      <c r="D296" s="103" t="s">
        <v>149</v>
      </c>
      <c r="E296" s="104" t="s">
        <v>580</v>
      </c>
      <c r="F296" s="105">
        <v>155</v>
      </c>
      <c r="G296" s="104"/>
      <c r="H296" s="104">
        <v>210</v>
      </c>
      <c r="I296" s="122">
        <v>210</v>
      </c>
      <c r="J296" s="123" t="s">
        <v>680</v>
      </c>
      <c r="K296" s="124">
        <f t="shared" si="202"/>
        <v>55</v>
      </c>
      <c r="L296" s="125">
        <f>K296/F296</f>
        <v>0.35483870967741937</v>
      </c>
      <c r="M296" s="126" t="s">
        <v>556</v>
      </c>
      <c r="N296" s="127">
        <v>42944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5">
        <v>77</v>
      </c>
      <c r="B297" s="106">
        <v>42710</v>
      </c>
      <c r="C297" s="106"/>
      <c r="D297" s="107" t="s">
        <v>721</v>
      </c>
      <c r="E297" s="108" t="s">
        <v>580</v>
      </c>
      <c r="F297" s="109">
        <v>150.5</v>
      </c>
      <c r="G297" s="109"/>
      <c r="H297" s="110">
        <v>72.5</v>
      </c>
      <c r="I297" s="128">
        <v>174</v>
      </c>
      <c r="J297" s="129" t="s">
        <v>722</v>
      </c>
      <c r="K297" s="130">
        <v>-78</v>
      </c>
      <c r="L297" s="131">
        <v>-0.51827242524916906</v>
      </c>
      <c r="M297" s="132" t="s">
        <v>620</v>
      </c>
      <c r="N297" s="133">
        <v>43333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78</v>
      </c>
      <c r="B298" s="102">
        <v>42712</v>
      </c>
      <c r="C298" s="102"/>
      <c r="D298" s="103" t="s">
        <v>123</v>
      </c>
      <c r="E298" s="104" t="s">
        <v>580</v>
      </c>
      <c r="F298" s="105">
        <v>380</v>
      </c>
      <c r="G298" s="104"/>
      <c r="H298" s="104">
        <v>478</v>
      </c>
      <c r="I298" s="122">
        <v>468</v>
      </c>
      <c r="J298" s="123" t="s">
        <v>639</v>
      </c>
      <c r="K298" s="124">
        <f>H298-F298</f>
        <v>98</v>
      </c>
      <c r="L298" s="125">
        <f>K298/F298</f>
        <v>0.25789473684210529</v>
      </c>
      <c r="M298" s="126" t="s">
        <v>556</v>
      </c>
      <c r="N298" s="127">
        <v>43025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4">
        <v>79</v>
      </c>
      <c r="B299" s="102">
        <v>42734</v>
      </c>
      <c r="C299" s="102"/>
      <c r="D299" s="103" t="s">
        <v>244</v>
      </c>
      <c r="E299" s="104" t="s">
        <v>580</v>
      </c>
      <c r="F299" s="105">
        <v>305</v>
      </c>
      <c r="G299" s="104"/>
      <c r="H299" s="104">
        <v>375</v>
      </c>
      <c r="I299" s="122">
        <v>375</v>
      </c>
      <c r="J299" s="123" t="s">
        <v>639</v>
      </c>
      <c r="K299" s="124">
        <f>H299-F299</f>
        <v>70</v>
      </c>
      <c r="L299" s="125">
        <f>K299/F299</f>
        <v>0.22950819672131148</v>
      </c>
      <c r="M299" s="126" t="s">
        <v>556</v>
      </c>
      <c r="N299" s="127">
        <v>42768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80</v>
      </c>
      <c r="B300" s="102">
        <v>42739</v>
      </c>
      <c r="C300" s="102"/>
      <c r="D300" s="103" t="s">
        <v>342</v>
      </c>
      <c r="E300" s="104" t="s">
        <v>580</v>
      </c>
      <c r="F300" s="105">
        <v>99.5</v>
      </c>
      <c r="G300" s="104"/>
      <c r="H300" s="104">
        <v>158</v>
      </c>
      <c r="I300" s="122">
        <v>158</v>
      </c>
      <c r="J300" s="123" t="s">
        <v>639</v>
      </c>
      <c r="K300" s="124">
        <f>H300-F300</f>
        <v>58.5</v>
      </c>
      <c r="L300" s="125">
        <f>K300/F300</f>
        <v>0.5879396984924623</v>
      </c>
      <c r="M300" s="126" t="s">
        <v>556</v>
      </c>
      <c r="N300" s="127">
        <v>42898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81</v>
      </c>
      <c r="B301" s="102">
        <v>42739</v>
      </c>
      <c r="C301" s="102"/>
      <c r="D301" s="103" t="s">
        <v>342</v>
      </c>
      <c r="E301" s="104" t="s">
        <v>580</v>
      </c>
      <c r="F301" s="105">
        <v>99.5</v>
      </c>
      <c r="G301" s="104"/>
      <c r="H301" s="104">
        <v>158</v>
      </c>
      <c r="I301" s="122">
        <v>158</v>
      </c>
      <c r="J301" s="123" t="s">
        <v>639</v>
      </c>
      <c r="K301" s="124">
        <v>58.5</v>
      </c>
      <c r="L301" s="125">
        <v>0.58793969849246197</v>
      </c>
      <c r="M301" s="126" t="s">
        <v>556</v>
      </c>
      <c r="N301" s="127">
        <v>42898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82</v>
      </c>
      <c r="B302" s="102">
        <v>42786</v>
      </c>
      <c r="C302" s="102"/>
      <c r="D302" s="103" t="s">
        <v>166</v>
      </c>
      <c r="E302" s="104" t="s">
        <v>580</v>
      </c>
      <c r="F302" s="105">
        <v>140.5</v>
      </c>
      <c r="G302" s="104"/>
      <c r="H302" s="104">
        <v>220</v>
      </c>
      <c r="I302" s="122">
        <v>220</v>
      </c>
      <c r="J302" s="123" t="s">
        <v>639</v>
      </c>
      <c r="K302" s="124">
        <f>H302-F302</f>
        <v>79.5</v>
      </c>
      <c r="L302" s="125">
        <f>K302/F302</f>
        <v>0.5658362989323843</v>
      </c>
      <c r="M302" s="126" t="s">
        <v>556</v>
      </c>
      <c r="N302" s="127">
        <v>42864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4">
        <v>83</v>
      </c>
      <c r="B303" s="102">
        <v>42786</v>
      </c>
      <c r="C303" s="102"/>
      <c r="D303" s="103" t="s">
        <v>723</v>
      </c>
      <c r="E303" s="104" t="s">
        <v>580</v>
      </c>
      <c r="F303" s="105">
        <v>202.5</v>
      </c>
      <c r="G303" s="104"/>
      <c r="H303" s="104">
        <v>234</v>
      </c>
      <c r="I303" s="122">
        <v>234</v>
      </c>
      <c r="J303" s="123" t="s">
        <v>639</v>
      </c>
      <c r="K303" s="124">
        <v>31.5</v>
      </c>
      <c r="L303" s="125">
        <v>0.155555555555556</v>
      </c>
      <c r="M303" s="126" t="s">
        <v>556</v>
      </c>
      <c r="N303" s="127">
        <v>42836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4">
        <v>84</v>
      </c>
      <c r="B304" s="102">
        <v>42818</v>
      </c>
      <c r="C304" s="102"/>
      <c r="D304" s="103" t="s">
        <v>517</v>
      </c>
      <c r="E304" s="104" t="s">
        <v>580</v>
      </c>
      <c r="F304" s="105">
        <v>300.5</v>
      </c>
      <c r="G304" s="104"/>
      <c r="H304" s="104">
        <v>417.5</v>
      </c>
      <c r="I304" s="122">
        <v>420</v>
      </c>
      <c r="J304" s="123" t="s">
        <v>681</v>
      </c>
      <c r="K304" s="124">
        <f>H304-F304</f>
        <v>117</v>
      </c>
      <c r="L304" s="125">
        <f>K304/F304</f>
        <v>0.38935108153078202</v>
      </c>
      <c r="M304" s="126" t="s">
        <v>556</v>
      </c>
      <c r="N304" s="127">
        <v>43070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4">
        <v>85</v>
      </c>
      <c r="B305" s="102">
        <v>42818</v>
      </c>
      <c r="C305" s="102"/>
      <c r="D305" s="103" t="s">
        <v>719</v>
      </c>
      <c r="E305" s="104" t="s">
        <v>580</v>
      </c>
      <c r="F305" s="105">
        <v>850</v>
      </c>
      <c r="G305" s="104"/>
      <c r="H305" s="104">
        <v>1042.5</v>
      </c>
      <c r="I305" s="122">
        <v>1023</v>
      </c>
      <c r="J305" s="123" t="s">
        <v>724</v>
      </c>
      <c r="K305" s="124">
        <v>192.5</v>
      </c>
      <c r="L305" s="125">
        <v>0.22647058823529401</v>
      </c>
      <c r="M305" s="126" t="s">
        <v>556</v>
      </c>
      <c r="N305" s="127">
        <v>42830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4">
        <v>86</v>
      </c>
      <c r="B306" s="102">
        <v>42830</v>
      </c>
      <c r="C306" s="102"/>
      <c r="D306" s="103" t="s">
        <v>471</v>
      </c>
      <c r="E306" s="104" t="s">
        <v>580</v>
      </c>
      <c r="F306" s="105">
        <v>785</v>
      </c>
      <c r="G306" s="104"/>
      <c r="H306" s="104">
        <v>930</v>
      </c>
      <c r="I306" s="122">
        <v>920</v>
      </c>
      <c r="J306" s="123" t="s">
        <v>682</v>
      </c>
      <c r="K306" s="124">
        <f>H306-F306</f>
        <v>145</v>
      </c>
      <c r="L306" s="125">
        <f>K306/F306</f>
        <v>0.18471337579617833</v>
      </c>
      <c r="M306" s="126" t="s">
        <v>556</v>
      </c>
      <c r="N306" s="127">
        <v>42976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5">
        <v>87</v>
      </c>
      <c r="B307" s="106">
        <v>42831</v>
      </c>
      <c r="C307" s="106"/>
      <c r="D307" s="107" t="s">
        <v>725</v>
      </c>
      <c r="E307" s="108" t="s">
        <v>580</v>
      </c>
      <c r="F307" s="109">
        <v>40</v>
      </c>
      <c r="G307" s="109"/>
      <c r="H307" s="110">
        <v>13.1</v>
      </c>
      <c r="I307" s="128">
        <v>60</v>
      </c>
      <c r="J307" s="134" t="s">
        <v>726</v>
      </c>
      <c r="K307" s="130">
        <v>-26.9</v>
      </c>
      <c r="L307" s="131">
        <v>-0.67249999999999999</v>
      </c>
      <c r="M307" s="132" t="s">
        <v>620</v>
      </c>
      <c r="N307" s="133">
        <v>43138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88</v>
      </c>
      <c r="B308" s="102">
        <v>42837</v>
      </c>
      <c r="C308" s="102"/>
      <c r="D308" s="103" t="s">
        <v>87</v>
      </c>
      <c r="E308" s="104" t="s">
        <v>580</v>
      </c>
      <c r="F308" s="105">
        <v>289.5</v>
      </c>
      <c r="G308" s="104"/>
      <c r="H308" s="104">
        <v>354</v>
      </c>
      <c r="I308" s="122">
        <v>360</v>
      </c>
      <c r="J308" s="123" t="s">
        <v>683</v>
      </c>
      <c r="K308" s="124">
        <f t="shared" ref="K308:K316" si="203">H308-F308</f>
        <v>64.5</v>
      </c>
      <c r="L308" s="125">
        <f t="shared" ref="L308:L316" si="204">K308/F308</f>
        <v>0.22279792746113988</v>
      </c>
      <c r="M308" s="126" t="s">
        <v>556</v>
      </c>
      <c r="N308" s="127">
        <v>43040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89</v>
      </c>
      <c r="B309" s="102">
        <v>42845</v>
      </c>
      <c r="C309" s="102"/>
      <c r="D309" s="103" t="s">
        <v>416</v>
      </c>
      <c r="E309" s="104" t="s">
        <v>580</v>
      </c>
      <c r="F309" s="105">
        <v>700</v>
      </c>
      <c r="G309" s="104"/>
      <c r="H309" s="104">
        <v>840</v>
      </c>
      <c r="I309" s="122">
        <v>840</v>
      </c>
      <c r="J309" s="123" t="s">
        <v>684</v>
      </c>
      <c r="K309" s="124">
        <f t="shared" si="203"/>
        <v>140</v>
      </c>
      <c r="L309" s="125">
        <f t="shared" si="204"/>
        <v>0.2</v>
      </c>
      <c r="M309" s="126" t="s">
        <v>556</v>
      </c>
      <c r="N309" s="127">
        <v>42893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90</v>
      </c>
      <c r="B310" s="102">
        <v>42887</v>
      </c>
      <c r="C310" s="102"/>
      <c r="D310" s="144" t="s">
        <v>353</v>
      </c>
      <c r="E310" s="104" t="s">
        <v>580</v>
      </c>
      <c r="F310" s="105">
        <v>130</v>
      </c>
      <c r="G310" s="104"/>
      <c r="H310" s="104">
        <v>144.25</v>
      </c>
      <c r="I310" s="122">
        <v>170</v>
      </c>
      <c r="J310" s="123" t="s">
        <v>685</v>
      </c>
      <c r="K310" s="124">
        <f t="shared" si="203"/>
        <v>14.25</v>
      </c>
      <c r="L310" s="125">
        <f t="shared" si="204"/>
        <v>0.10961538461538461</v>
      </c>
      <c r="M310" s="126" t="s">
        <v>556</v>
      </c>
      <c r="N310" s="127">
        <v>43675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4">
        <v>91</v>
      </c>
      <c r="B311" s="102">
        <v>42901</v>
      </c>
      <c r="C311" s="102"/>
      <c r="D311" s="144" t="s">
        <v>686</v>
      </c>
      <c r="E311" s="104" t="s">
        <v>580</v>
      </c>
      <c r="F311" s="105">
        <v>214.5</v>
      </c>
      <c r="G311" s="104"/>
      <c r="H311" s="104">
        <v>262</v>
      </c>
      <c r="I311" s="122">
        <v>262</v>
      </c>
      <c r="J311" s="123" t="s">
        <v>687</v>
      </c>
      <c r="K311" s="124">
        <f t="shared" si="203"/>
        <v>47.5</v>
      </c>
      <c r="L311" s="125">
        <f t="shared" si="204"/>
        <v>0.22144522144522144</v>
      </c>
      <c r="M311" s="126" t="s">
        <v>556</v>
      </c>
      <c r="N311" s="127">
        <v>42977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92</v>
      </c>
      <c r="B312" s="150">
        <v>42933</v>
      </c>
      <c r="C312" s="150"/>
      <c r="D312" s="151" t="s">
        <v>688</v>
      </c>
      <c r="E312" s="152" t="s">
        <v>580</v>
      </c>
      <c r="F312" s="153">
        <v>370</v>
      </c>
      <c r="G312" s="152"/>
      <c r="H312" s="152">
        <v>447.5</v>
      </c>
      <c r="I312" s="174">
        <v>450</v>
      </c>
      <c r="J312" s="218" t="s">
        <v>639</v>
      </c>
      <c r="K312" s="124">
        <f t="shared" si="203"/>
        <v>77.5</v>
      </c>
      <c r="L312" s="176">
        <f t="shared" si="204"/>
        <v>0.20945945945945946</v>
      </c>
      <c r="M312" s="177" t="s">
        <v>556</v>
      </c>
      <c r="N312" s="178">
        <v>43035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6">
        <v>93</v>
      </c>
      <c r="B313" s="150">
        <v>42943</v>
      </c>
      <c r="C313" s="150"/>
      <c r="D313" s="151" t="s">
        <v>164</v>
      </c>
      <c r="E313" s="152" t="s">
        <v>580</v>
      </c>
      <c r="F313" s="153">
        <v>657.5</v>
      </c>
      <c r="G313" s="152"/>
      <c r="H313" s="152">
        <v>825</v>
      </c>
      <c r="I313" s="174">
        <v>820</v>
      </c>
      <c r="J313" s="218" t="s">
        <v>639</v>
      </c>
      <c r="K313" s="124">
        <f t="shared" si="203"/>
        <v>167.5</v>
      </c>
      <c r="L313" s="176">
        <f t="shared" si="204"/>
        <v>0.25475285171102663</v>
      </c>
      <c r="M313" s="177" t="s">
        <v>556</v>
      </c>
      <c r="N313" s="178">
        <v>43090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94</v>
      </c>
      <c r="B314" s="102">
        <v>42964</v>
      </c>
      <c r="C314" s="102"/>
      <c r="D314" s="103" t="s">
        <v>357</v>
      </c>
      <c r="E314" s="104" t="s">
        <v>580</v>
      </c>
      <c r="F314" s="105">
        <v>605</v>
      </c>
      <c r="G314" s="104"/>
      <c r="H314" s="104">
        <v>750</v>
      </c>
      <c r="I314" s="122">
        <v>750</v>
      </c>
      <c r="J314" s="123" t="s">
        <v>682</v>
      </c>
      <c r="K314" s="124">
        <f t="shared" si="203"/>
        <v>145</v>
      </c>
      <c r="L314" s="125">
        <f t="shared" si="204"/>
        <v>0.23966942148760331</v>
      </c>
      <c r="M314" s="126" t="s">
        <v>556</v>
      </c>
      <c r="N314" s="127">
        <v>43027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1">
        <v>95</v>
      </c>
      <c r="B315" s="145">
        <v>42979</v>
      </c>
      <c r="C315" s="145"/>
      <c r="D315" s="146" t="s">
        <v>475</v>
      </c>
      <c r="E315" s="147" t="s">
        <v>580</v>
      </c>
      <c r="F315" s="148">
        <v>255</v>
      </c>
      <c r="G315" s="149"/>
      <c r="H315" s="149">
        <v>217.25</v>
      </c>
      <c r="I315" s="149">
        <v>320</v>
      </c>
      <c r="J315" s="171" t="s">
        <v>689</v>
      </c>
      <c r="K315" s="130">
        <f t="shared" si="203"/>
        <v>-37.75</v>
      </c>
      <c r="L315" s="172">
        <f t="shared" si="204"/>
        <v>-0.14803921568627451</v>
      </c>
      <c r="M315" s="132" t="s">
        <v>620</v>
      </c>
      <c r="N315" s="173">
        <v>43661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4">
        <v>96</v>
      </c>
      <c r="B316" s="102">
        <v>42997</v>
      </c>
      <c r="C316" s="102"/>
      <c r="D316" s="103" t="s">
        <v>690</v>
      </c>
      <c r="E316" s="104" t="s">
        <v>580</v>
      </c>
      <c r="F316" s="105">
        <v>215</v>
      </c>
      <c r="G316" s="104"/>
      <c r="H316" s="104">
        <v>258</v>
      </c>
      <c r="I316" s="122">
        <v>258</v>
      </c>
      <c r="J316" s="123" t="s">
        <v>639</v>
      </c>
      <c r="K316" s="124">
        <f t="shared" si="203"/>
        <v>43</v>
      </c>
      <c r="L316" s="125">
        <f t="shared" si="204"/>
        <v>0.2</v>
      </c>
      <c r="M316" s="126" t="s">
        <v>556</v>
      </c>
      <c r="N316" s="127">
        <v>43040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4">
        <v>97</v>
      </c>
      <c r="B317" s="102">
        <v>42997</v>
      </c>
      <c r="C317" s="102"/>
      <c r="D317" s="103" t="s">
        <v>690</v>
      </c>
      <c r="E317" s="104" t="s">
        <v>580</v>
      </c>
      <c r="F317" s="105">
        <v>215</v>
      </c>
      <c r="G317" s="104"/>
      <c r="H317" s="104">
        <v>258</v>
      </c>
      <c r="I317" s="122">
        <v>258</v>
      </c>
      <c r="J317" s="218" t="s">
        <v>639</v>
      </c>
      <c r="K317" s="124">
        <v>43</v>
      </c>
      <c r="L317" s="125">
        <v>0.2</v>
      </c>
      <c r="M317" s="126" t="s">
        <v>556</v>
      </c>
      <c r="N317" s="127">
        <v>43040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7">
        <v>98</v>
      </c>
      <c r="B318" s="198">
        <v>42998</v>
      </c>
      <c r="C318" s="198"/>
      <c r="D318" s="350" t="s">
        <v>780</v>
      </c>
      <c r="E318" s="199" t="s">
        <v>580</v>
      </c>
      <c r="F318" s="200">
        <v>75</v>
      </c>
      <c r="G318" s="199"/>
      <c r="H318" s="199">
        <v>90</v>
      </c>
      <c r="I318" s="219">
        <v>90</v>
      </c>
      <c r="J318" s="123" t="s">
        <v>691</v>
      </c>
      <c r="K318" s="124">
        <f t="shared" ref="K318:K323" si="205">H318-F318</f>
        <v>15</v>
      </c>
      <c r="L318" s="125">
        <f t="shared" ref="L318:L323" si="206">K318/F318</f>
        <v>0.2</v>
      </c>
      <c r="M318" s="126" t="s">
        <v>556</v>
      </c>
      <c r="N318" s="127">
        <v>43019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6">
        <v>99</v>
      </c>
      <c r="B319" s="150">
        <v>43011</v>
      </c>
      <c r="C319" s="150"/>
      <c r="D319" s="151" t="s">
        <v>692</v>
      </c>
      <c r="E319" s="152" t="s">
        <v>580</v>
      </c>
      <c r="F319" s="153">
        <v>315</v>
      </c>
      <c r="G319" s="152"/>
      <c r="H319" s="152">
        <v>392</v>
      </c>
      <c r="I319" s="174">
        <v>384</v>
      </c>
      <c r="J319" s="218" t="s">
        <v>693</v>
      </c>
      <c r="K319" s="124">
        <f t="shared" si="205"/>
        <v>77</v>
      </c>
      <c r="L319" s="176">
        <f t="shared" si="206"/>
        <v>0.24444444444444444</v>
      </c>
      <c r="M319" s="177" t="s">
        <v>556</v>
      </c>
      <c r="N319" s="178">
        <v>43017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6">
        <v>100</v>
      </c>
      <c r="B320" s="150">
        <v>43013</v>
      </c>
      <c r="C320" s="150"/>
      <c r="D320" s="151" t="s">
        <v>694</v>
      </c>
      <c r="E320" s="152" t="s">
        <v>580</v>
      </c>
      <c r="F320" s="153">
        <v>145</v>
      </c>
      <c r="G320" s="152"/>
      <c r="H320" s="152">
        <v>179</v>
      </c>
      <c r="I320" s="174">
        <v>180</v>
      </c>
      <c r="J320" s="218" t="s">
        <v>570</v>
      </c>
      <c r="K320" s="124">
        <f t="shared" si="205"/>
        <v>34</v>
      </c>
      <c r="L320" s="176">
        <f t="shared" si="206"/>
        <v>0.23448275862068965</v>
      </c>
      <c r="M320" s="177" t="s">
        <v>556</v>
      </c>
      <c r="N320" s="178">
        <v>43025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6">
        <v>101</v>
      </c>
      <c r="B321" s="150">
        <v>43014</v>
      </c>
      <c r="C321" s="150"/>
      <c r="D321" s="151" t="s">
        <v>330</v>
      </c>
      <c r="E321" s="152" t="s">
        <v>580</v>
      </c>
      <c r="F321" s="153">
        <v>256</v>
      </c>
      <c r="G321" s="152"/>
      <c r="H321" s="152">
        <v>323</v>
      </c>
      <c r="I321" s="174">
        <v>320</v>
      </c>
      <c r="J321" s="218" t="s">
        <v>639</v>
      </c>
      <c r="K321" s="124">
        <f t="shared" si="205"/>
        <v>67</v>
      </c>
      <c r="L321" s="176">
        <f t="shared" si="206"/>
        <v>0.26171875</v>
      </c>
      <c r="M321" s="177" t="s">
        <v>556</v>
      </c>
      <c r="N321" s="178">
        <v>43067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6">
        <v>102</v>
      </c>
      <c r="B322" s="150">
        <v>43017</v>
      </c>
      <c r="C322" s="150"/>
      <c r="D322" s="151" t="s">
        <v>350</v>
      </c>
      <c r="E322" s="152" t="s">
        <v>580</v>
      </c>
      <c r="F322" s="153">
        <v>137.5</v>
      </c>
      <c r="G322" s="152"/>
      <c r="H322" s="152">
        <v>184</v>
      </c>
      <c r="I322" s="174">
        <v>183</v>
      </c>
      <c r="J322" s="175" t="s">
        <v>695</v>
      </c>
      <c r="K322" s="124">
        <f t="shared" si="205"/>
        <v>46.5</v>
      </c>
      <c r="L322" s="176">
        <f t="shared" si="206"/>
        <v>0.33818181818181819</v>
      </c>
      <c r="M322" s="177" t="s">
        <v>556</v>
      </c>
      <c r="N322" s="178">
        <v>43108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6">
        <v>103</v>
      </c>
      <c r="B323" s="150">
        <v>43018</v>
      </c>
      <c r="C323" s="150"/>
      <c r="D323" s="151" t="s">
        <v>696</v>
      </c>
      <c r="E323" s="152" t="s">
        <v>580</v>
      </c>
      <c r="F323" s="153">
        <v>125.5</v>
      </c>
      <c r="G323" s="152"/>
      <c r="H323" s="152">
        <v>158</v>
      </c>
      <c r="I323" s="174">
        <v>155</v>
      </c>
      <c r="J323" s="175" t="s">
        <v>697</v>
      </c>
      <c r="K323" s="124">
        <f t="shared" si="205"/>
        <v>32.5</v>
      </c>
      <c r="L323" s="176">
        <f t="shared" si="206"/>
        <v>0.25896414342629481</v>
      </c>
      <c r="M323" s="177" t="s">
        <v>556</v>
      </c>
      <c r="N323" s="178">
        <v>43067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6">
        <v>104</v>
      </c>
      <c r="B324" s="150">
        <v>43018</v>
      </c>
      <c r="C324" s="150"/>
      <c r="D324" s="151" t="s">
        <v>727</v>
      </c>
      <c r="E324" s="152" t="s">
        <v>580</v>
      </c>
      <c r="F324" s="153">
        <v>895</v>
      </c>
      <c r="G324" s="152"/>
      <c r="H324" s="152">
        <v>1122.5</v>
      </c>
      <c r="I324" s="174">
        <v>1078</v>
      </c>
      <c r="J324" s="175" t="s">
        <v>728</v>
      </c>
      <c r="K324" s="124">
        <v>227.5</v>
      </c>
      <c r="L324" s="176">
        <v>0.25418994413407803</v>
      </c>
      <c r="M324" s="177" t="s">
        <v>556</v>
      </c>
      <c r="N324" s="178">
        <v>43117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6">
        <v>105</v>
      </c>
      <c r="B325" s="150">
        <v>43020</v>
      </c>
      <c r="C325" s="150"/>
      <c r="D325" s="151" t="s">
        <v>338</v>
      </c>
      <c r="E325" s="152" t="s">
        <v>580</v>
      </c>
      <c r="F325" s="153">
        <v>525</v>
      </c>
      <c r="G325" s="152"/>
      <c r="H325" s="152">
        <v>629</v>
      </c>
      <c r="I325" s="174">
        <v>629</v>
      </c>
      <c r="J325" s="218" t="s">
        <v>639</v>
      </c>
      <c r="K325" s="124">
        <v>104</v>
      </c>
      <c r="L325" s="176">
        <v>0.19809523809523799</v>
      </c>
      <c r="M325" s="177" t="s">
        <v>556</v>
      </c>
      <c r="N325" s="178">
        <v>43119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6">
        <v>106</v>
      </c>
      <c r="B326" s="150">
        <v>43046</v>
      </c>
      <c r="C326" s="150"/>
      <c r="D326" s="151" t="s">
        <v>379</v>
      </c>
      <c r="E326" s="152" t="s">
        <v>580</v>
      </c>
      <c r="F326" s="153">
        <v>740</v>
      </c>
      <c r="G326" s="152"/>
      <c r="H326" s="152">
        <v>892.5</v>
      </c>
      <c r="I326" s="174">
        <v>900</v>
      </c>
      <c r="J326" s="175" t="s">
        <v>698</v>
      </c>
      <c r="K326" s="124">
        <f>H326-F326</f>
        <v>152.5</v>
      </c>
      <c r="L326" s="176">
        <f>K326/F326</f>
        <v>0.20608108108108109</v>
      </c>
      <c r="M326" s="177" t="s">
        <v>556</v>
      </c>
      <c r="N326" s="178">
        <v>43052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94">
        <v>107</v>
      </c>
      <c r="B327" s="102">
        <v>43073</v>
      </c>
      <c r="C327" s="102"/>
      <c r="D327" s="103" t="s">
        <v>699</v>
      </c>
      <c r="E327" s="104" t="s">
        <v>580</v>
      </c>
      <c r="F327" s="105">
        <v>118.5</v>
      </c>
      <c r="G327" s="104"/>
      <c r="H327" s="104">
        <v>143.5</v>
      </c>
      <c r="I327" s="122">
        <v>145</v>
      </c>
      <c r="J327" s="137" t="s">
        <v>700</v>
      </c>
      <c r="K327" s="124">
        <f>H327-F327</f>
        <v>25</v>
      </c>
      <c r="L327" s="125">
        <f>K327/F327</f>
        <v>0.2109704641350211</v>
      </c>
      <c r="M327" s="126" t="s">
        <v>556</v>
      </c>
      <c r="N327" s="127">
        <v>43097</v>
      </c>
      <c r="O327" s="54"/>
      <c r="P327" s="13"/>
      <c r="Q327" s="13"/>
      <c r="R327" s="14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5">
        <v>108</v>
      </c>
      <c r="B328" s="106">
        <v>43090</v>
      </c>
      <c r="C328" s="106"/>
      <c r="D328" s="154" t="s">
        <v>420</v>
      </c>
      <c r="E328" s="108" t="s">
        <v>580</v>
      </c>
      <c r="F328" s="109">
        <v>715</v>
      </c>
      <c r="G328" s="109"/>
      <c r="H328" s="110">
        <v>500</v>
      </c>
      <c r="I328" s="128">
        <v>872</v>
      </c>
      <c r="J328" s="134" t="s">
        <v>701</v>
      </c>
      <c r="K328" s="130">
        <f>H328-F328</f>
        <v>-215</v>
      </c>
      <c r="L328" s="131">
        <f>K328/F328</f>
        <v>-0.30069930069930068</v>
      </c>
      <c r="M328" s="132" t="s">
        <v>620</v>
      </c>
      <c r="N328" s="133">
        <v>43670</v>
      </c>
      <c r="O328" s="54"/>
      <c r="P328" s="13"/>
      <c r="Q328" s="13"/>
      <c r="R328" s="14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4">
        <v>109</v>
      </c>
      <c r="B329" s="102">
        <v>43098</v>
      </c>
      <c r="C329" s="102"/>
      <c r="D329" s="103" t="s">
        <v>692</v>
      </c>
      <c r="E329" s="104" t="s">
        <v>580</v>
      </c>
      <c r="F329" s="105">
        <v>435</v>
      </c>
      <c r="G329" s="104"/>
      <c r="H329" s="104">
        <v>542.5</v>
      </c>
      <c r="I329" s="122">
        <v>539</v>
      </c>
      <c r="J329" s="137" t="s">
        <v>639</v>
      </c>
      <c r="K329" s="124">
        <v>107.5</v>
      </c>
      <c r="L329" s="125">
        <v>0.247126436781609</v>
      </c>
      <c r="M329" s="126" t="s">
        <v>556</v>
      </c>
      <c r="N329" s="127">
        <v>43206</v>
      </c>
      <c r="O329" s="54"/>
      <c r="P329" s="13"/>
      <c r="Q329" s="13"/>
      <c r="R329" s="14"/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4">
        <v>110</v>
      </c>
      <c r="B330" s="102">
        <v>43098</v>
      </c>
      <c r="C330" s="102"/>
      <c r="D330" s="103" t="s">
        <v>530</v>
      </c>
      <c r="E330" s="104" t="s">
        <v>580</v>
      </c>
      <c r="F330" s="105">
        <v>885</v>
      </c>
      <c r="G330" s="104"/>
      <c r="H330" s="104">
        <v>1090</v>
      </c>
      <c r="I330" s="122">
        <v>1084</v>
      </c>
      <c r="J330" s="137" t="s">
        <v>639</v>
      </c>
      <c r="K330" s="124">
        <v>205</v>
      </c>
      <c r="L330" s="125">
        <v>0.23163841807909599</v>
      </c>
      <c r="M330" s="126" t="s">
        <v>556</v>
      </c>
      <c r="N330" s="127">
        <v>43213</v>
      </c>
      <c r="O330" s="54"/>
      <c r="P330" s="13"/>
      <c r="Q330" s="13"/>
      <c r="R330" s="14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342">
        <v>111</v>
      </c>
      <c r="B331" s="328">
        <v>43192</v>
      </c>
      <c r="C331" s="328"/>
      <c r="D331" s="112" t="s">
        <v>709</v>
      </c>
      <c r="E331" s="330" t="s">
        <v>580</v>
      </c>
      <c r="F331" s="332">
        <v>478.5</v>
      </c>
      <c r="G331" s="330"/>
      <c r="H331" s="330">
        <v>442</v>
      </c>
      <c r="I331" s="334">
        <v>613</v>
      </c>
      <c r="J331" s="359" t="s">
        <v>797</v>
      </c>
      <c r="K331" s="130">
        <f>H331-F331</f>
        <v>-36.5</v>
      </c>
      <c r="L331" s="131">
        <f>K331/F331</f>
        <v>-7.6280041797283177E-2</v>
      </c>
      <c r="M331" s="132" t="s">
        <v>620</v>
      </c>
      <c r="N331" s="133">
        <v>43762</v>
      </c>
      <c r="O331" s="54"/>
      <c r="P331" s="13"/>
      <c r="Q331" s="13"/>
      <c r="R331" s="14"/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5">
        <v>112</v>
      </c>
      <c r="B332" s="106">
        <v>43194</v>
      </c>
      <c r="C332" s="106"/>
      <c r="D332" s="349" t="s">
        <v>779</v>
      </c>
      <c r="E332" s="108" t="s">
        <v>580</v>
      </c>
      <c r="F332" s="109">
        <f>141.5-7.3</f>
        <v>134.19999999999999</v>
      </c>
      <c r="G332" s="109"/>
      <c r="H332" s="110">
        <v>77</v>
      </c>
      <c r="I332" s="128">
        <v>180</v>
      </c>
      <c r="J332" s="359" t="s">
        <v>796</v>
      </c>
      <c r="K332" s="130">
        <f>H332-F332</f>
        <v>-57.199999999999989</v>
      </c>
      <c r="L332" s="131">
        <f>K332/F332</f>
        <v>-0.42622950819672129</v>
      </c>
      <c r="M332" s="132" t="s">
        <v>620</v>
      </c>
      <c r="N332" s="133">
        <v>43522</v>
      </c>
      <c r="O332" s="54"/>
      <c r="P332" s="13"/>
      <c r="Q332" s="13"/>
      <c r="R332" s="14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5">
        <v>113</v>
      </c>
      <c r="B333" s="106">
        <v>43209</v>
      </c>
      <c r="C333" s="106"/>
      <c r="D333" s="107" t="s">
        <v>702</v>
      </c>
      <c r="E333" s="108" t="s">
        <v>580</v>
      </c>
      <c r="F333" s="109">
        <v>430</v>
      </c>
      <c r="G333" s="109"/>
      <c r="H333" s="110">
        <v>220</v>
      </c>
      <c r="I333" s="128">
        <v>537</v>
      </c>
      <c r="J333" s="134" t="s">
        <v>703</v>
      </c>
      <c r="K333" s="130">
        <f>H333-F333</f>
        <v>-210</v>
      </c>
      <c r="L333" s="131">
        <f>K333/F333</f>
        <v>-0.48837209302325579</v>
      </c>
      <c r="M333" s="132" t="s">
        <v>620</v>
      </c>
      <c r="N333" s="133">
        <v>43252</v>
      </c>
      <c r="O333" s="54"/>
      <c r="P333" s="13"/>
      <c r="Q333" s="13"/>
      <c r="R333" s="14"/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43">
        <v>114</v>
      </c>
      <c r="B334" s="155">
        <v>43220</v>
      </c>
      <c r="C334" s="155"/>
      <c r="D334" s="156" t="s">
        <v>380</v>
      </c>
      <c r="E334" s="157" t="s">
        <v>580</v>
      </c>
      <c r="F334" s="159">
        <v>153.5</v>
      </c>
      <c r="G334" s="159"/>
      <c r="H334" s="159">
        <v>196</v>
      </c>
      <c r="I334" s="159">
        <v>196</v>
      </c>
      <c r="J334" s="336" t="s">
        <v>813</v>
      </c>
      <c r="K334" s="179">
        <f>H334-F334</f>
        <v>42.5</v>
      </c>
      <c r="L334" s="180">
        <f>K334/F334</f>
        <v>0.27687296416938112</v>
      </c>
      <c r="M334" s="158" t="s">
        <v>556</v>
      </c>
      <c r="N334" s="181">
        <v>43605</v>
      </c>
      <c r="O334" s="54"/>
      <c r="P334" s="13"/>
      <c r="Q334" s="13"/>
      <c r="R334" s="14"/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5">
        <v>115</v>
      </c>
      <c r="B335" s="106">
        <v>43306</v>
      </c>
      <c r="C335" s="106"/>
      <c r="D335" s="107" t="s">
        <v>725</v>
      </c>
      <c r="E335" s="108" t="s">
        <v>580</v>
      </c>
      <c r="F335" s="109">
        <v>27.5</v>
      </c>
      <c r="G335" s="109"/>
      <c r="H335" s="110">
        <v>13.1</v>
      </c>
      <c r="I335" s="128">
        <v>60</v>
      </c>
      <c r="J335" s="134" t="s">
        <v>729</v>
      </c>
      <c r="K335" s="130">
        <v>-14.4</v>
      </c>
      <c r="L335" s="131">
        <v>-0.52363636363636401</v>
      </c>
      <c r="M335" s="132" t="s">
        <v>620</v>
      </c>
      <c r="N335" s="133">
        <v>43138</v>
      </c>
      <c r="O335" s="54"/>
      <c r="P335" s="13"/>
      <c r="Q335" s="13"/>
      <c r="R335" s="14"/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2">
        <v>116</v>
      </c>
      <c r="B336" s="328">
        <v>43318</v>
      </c>
      <c r="C336" s="328"/>
      <c r="D336" s="112" t="s">
        <v>704</v>
      </c>
      <c r="E336" s="330" t="s">
        <v>580</v>
      </c>
      <c r="F336" s="330">
        <v>148.5</v>
      </c>
      <c r="G336" s="330"/>
      <c r="H336" s="330">
        <v>102</v>
      </c>
      <c r="I336" s="334">
        <v>182</v>
      </c>
      <c r="J336" s="134" t="s">
        <v>812</v>
      </c>
      <c r="K336" s="130">
        <f>H336-F336</f>
        <v>-46.5</v>
      </c>
      <c r="L336" s="131">
        <f>K336/F336</f>
        <v>-0.31313131313131315</v>
      </c>
      <c r="M336" s="132" t="s">
        <v>620</v>
      </c>
      <c r="N336" s="133">
        <v>43661</v>
      </c>
      <c r="O336" s="54"/>
      <c r="P336" s="13"/>
      <c r="Q336" s="13"/>
      <c r="R336" s="14"/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4">
        <v>117</v>
      </c>
      <c r="B337" s="102">
        <v>43335</v>
      </c>
      <c r="C337" s="102"/>
      <c r="D337" s="103" t="s">
        <v>730</v>
      </c>
      <c r="E337" s="104" t="s">
        <v>580</v>
      </c>
      <c r="F337" s="152">
        <v>285</v>
      </c>
      <c r="G337" s="104"/>
      <c r="H337" s="104">
        <v>355</v>
      </c>
      <c r="I337" s="122">
        <v>364</v>
      </c>
      <c r="J337" s="137" t="s">
        <v>731</v>
      </c>
      <c r="K337" s="124">
        <v>70</v>
      </c>
      <c r="L337" s="125">
        <v>0.24561403508771901</v>
      </c>
      <c r="M337" s="126" t="s">
        <v>556</v>
      </c>
      <c r="N337" s="127">
        <v>43455</v>
      </c>
      <c r="O337" s="54"/>
      <c r="P337" s="13"/>
      <c r="Q337" s="13"/>
      <c r="R337" s="14"/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4">
        <v>118</v>
      </c>
      <c r="B338" s="102">
        <v>43341</v>
      </c>
      <c r="C338" s="102"/>
      <c r="D338" s="103" t="s">
        <v>370</v>
      </c>
      <c r="E338" s="104" t="s">
        <v>580</v>
      </c>
      <c r="F338" s="152">
        <v>525</v>
      </c>
      <c r="G338" s="104"/>
      <c r="H338" s="104">
        <v>585</v>
      </c>
      <c r="I338" s="122">
        <v>635</v>
      </c>
      <c r="J338" s="137" t="s">
        <v>705</v>
      </c>
      <c r="K338" s="124">
        <f t="shared" ref="K338:K350" si="207">H338-F338</f>
        <v>60</v>
      </c>
      <c r="L338" s="125">
        <f t="shared" ref="L338:L350" si="208">K338/F338</f>
        <v>0.11428571428571428</v>
      </c>
      <c r="M338" s="126" t="s">
        <v>556</v>
      </c>
      <c r="N338" s="127">
        <v>43662</v>
      </c>
      <c r="O338" s="54"/>
      <c r="P338" s="13"/>
      <c r="Q338" s="13"/>
      <c r="R338" s="14"/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4">
        <v>119</v>
      </c>
      <c r="B339" s="102">
        <v>43395</v>
      </c>
      <c r="C339" s="102"/>
      <c r="D339" s="103" t="s">
        <v>357</v>
      </c>
      <c r="E339" s="104" t="s">
        <v>580</v>
      </c>
      <c r="F339" s="152">
        <v>475</v>
      </c>
      <c r="G339" s="104"/>
      <c r="H339" s="104">
        <v>574</v>
      </c>
      <c r="I339" s="122">
        <v>570</v>
      </c>
      <c r="J339" s="137" t="s">
        <v>639</v>
      </c>
      <c r="K339" s="124">
        <f t="shared" si="207"/>
        <v>99</v>
      </c>
      <c r="L339" s="125">
        <f t="shared" si="208"/>
        <v>0.20842105263157895</v>
      </c>
      <c r="M339" s="126" t="s">
        <v>556</v>
      </c>
      <c r="N339" s="127">
        <v>43403</v>
      </c>
      <c r="O339" s="54"/>
      <c r="P339" s="13"/>
      <c r="Q339" s="13"/>
      <c r="R339" s="14"/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6">
        <v>120</v>
      </c>
      <c r="B340" s="150">
        <v>43397</v>
      </c>
      <c r="C340" s="150"/>
      <c r="D340" s="376" t="s">
        <v>377</v>
      </c>
      <c r="E340" s="152" t="s">
        <v>580</v>
      </c>
      <c r="F340" s="152">
        <v>707.5</v>
      </c>
      <c r="G340" s="152"/>
      <c r="H340" s="152">
        <v>872</v>
      </c>
      <c r="I340" s="174">
        <v>872</v>
      </c>
      <c r="J340" s="175" t="s">
        <v>639</v>
      </c>
      <c r="K340" s="124">
        <f t="shared" si="207"/>
        <v>164.5</v>
      </c>
      <c r="L340" s="176">
        <f t="shared" si="208"/>
        <v>0.23250883392226149</v>
      </c>
      <c r="M340" s="177" t="s">
        <v>556</v>
      </c>
      <c r="N340" s="178">
        <v>43482</v>
      </c>
      <c r="O340" s="54"/>
      <c r="P340" s="13"/>
      <c r="Q340" s="13"/>
      <c r="R340" s="14"/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6">
        <v>121</v>
      </c>
      <c r="B341" s="150">
        <v>43398</v>
      </c>
      <c r="C341" s="150"/>
      <c r="D341" s="376" t="s">
        <v>339</v>
      </c>
      <c r="E341" s="152" t="s">
        <v>580</v>
      </c>
      <c r="F341" s="152">
        <v>162</v>
      </c>
      <c r="G341" s="152"/>
      <c r="H341" s="152">
        <v>204</v>
      </c>
      <c r="I341" s="174">
        <v>209</v>
      </c>
      <c r="J341" s="175" t="s">
        <v>811</v>
      </c>
      <c r="K341" s="124">
        <f t="shared" si="207"/>
        <v>42</v>
      </c>
      <c r="L341" s="176">
        <f t="shared" si="208"/>
        <v>0.25925925925925924</v>
      </c>
      <c r="M341" s="177" t="s">
        <v>556</v>
      </c>
      <c r="N341" s="178">
        <v>43539</v>
      </c>
      <c r="O341" s="54"/>
      <c r="P341" s="13"/>
      <c r="Q341" s="13"/>
      <c r="R341" s="14"/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122</v>
      </c>
      <c r="B342" s="198">
        <v>43399</v>
      </c>
      <c r="C342" s="198"/>
      <c r="D342" s="151" t="s">
        <v>465</v>
      </c>
      <c r="E342" s="199" t="s">
        <v>580</v>
      </c>
      <c r="F342" s="199">
        <v>240</v>
      </c>
      <c r="G342" s="199"/>
      <c r="H342" s="199">
        <v>297</v>
      </c>
      <c r="I342" s="219">
        <v>297</v>
      </c>
      <c r="J342" s="175" t="s">
        <v>639</v>
      </c>
      <c r="K342" s="220">
        <f t="shared" si="207"/>
        <v>57</v>
      </c>
      <c r="L342" s="221">
        <f t="shared" si="208"/>
        <v>0.23749999999999999</v>
      </c>
      <c r="M342" s="222" t="s">
        <v>556</v>
      </c>
      <c r="N342" s="223">
        <v>43417</v>
      </c>
      <c r="O342" s="54"/>
      <c r="P342" s="13"/>
      <c r="Q342" s="13"/>
      <c r="R342" s="14"/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194">
        <v>123</v>
      </c>
      <c r="B343" s="102">
        <v>43439</v>
      </c>
      <c r="C343" s="102"/>
      <c r="D343" s="144" t="s">
        <v>706</v>
      </c>
      <c r="E343" s="104" t="s">
        <v>580</v>
      </c>
      <c r="F343" s="104">
        <v>202.5</v>
      </c>
      <c r="G343" s="104"/>
      <c r="H343" s="104">
        <v>255</v>
      </c>
      <c r="I343" s="122">
        <v>252</v>
      </c>
      <c r="J343" s="137" t="s">
        <v>639</v>
      </c>
      <c r="K343" s="124">
        <f t="shared" si="207"/>
        <v>52.5</v>
      </c>
      <c r="L343" s="125">
        <f t="shared" si="208"/>
        <v>0.25925925925925924</v>
      </c>
      <c r="M343" s="126" t="s">
        <v>556</v>
      </c>
      <c r="N343" s="127">
        <v>43542</v>
      </c>
      <c r="O343" s="54"/>
      <c r="P343" s="13"/>
      <c r="Q343" s="13"/>
      <c r="R343" s="90" t="s">
        <v>708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124</v>
      </c>
      <c r="B344" s="198">
        <v>43465</v>
      </c>
      <c r="C344" s="102"/>
      <c r="D344" s="376" t="s">
        <v>402</v>
      </c>
      <c r="E344" s="199" t="s">
        <v>580</v>
      </c>
      <c r="F344" s="199">
        <v>710</v>
      </c>
      <c r="G344" s="199"/>
      <c r="H344" s="199">
        <v>866</v>
      </c>
      <c r="I344" s="219">
        <v>866</v>
      </c>
      <c r="J344" s="175" t="s">
        <v>639</v>
      </c>
      <c r="K344" s="124">
        <f t="shared" si="207"/>
        <v>156</v>
      </c>
      <c r="L344" s="125">
        <f t="shared" si="208"/>
        <v>0.21971830985915494</v>
      </c>
      <c r="M344" s="126" t="s">
        <v>556</v>
      </c>
      <c r="N344" s="338">
        <v>43553</v>
      </c>
      <c r="O344" s="54"/>
      <c r="P344" s="13"/>
      <c r="Q344" s="13"/>
      <c r="R344" s="14" t="s">
        <v>708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97">
        <v>125</v>
      </c>
      <c r="B345" s="198">
        <v>43522</v>
      </c>
      <c r="C345" s="198"/>
      <c r="D345" s="376" t="s">
        <v>139</v>
      </c>
      <c r="E345" s="199" t="s">
        <v>580</v>
      </c>
      <c r="F345" s="199">
        <v>337.25</v>
      </c>
      <c r="G345" s="199"/>
      <c r="H345" s="199">
        <v>398.5</v>
      </c>
      <c r="I345" s="219">
        <v>411</v>
      </c>
      <c r="J345" s="137" t="s">
        <v>810</v>
      </c>
      <c r="K345" s="124">
        <f t="shared" si="207"/>
        <v>61.25</v>
      </c>
      <c r="L345" s="125">
        <f t="shared" si="208"/>
        <v>0.1816160118606375</v>
      </c>
      <c r="M345" s="126" t="s">
        <v>556</v>
      </c>
      <c r="N345" s="338">
        <v>43760</v>
      </c>
      <c r="O345" s="54"/>
      <c r="P345" s="13"/>
      <c r="Q345" s="13"/>
      <c r="R345" s="90" t="s">
        <v>708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344">
        <v>126</v>
      </c>
      <c r="B346" s="160">
        <v>43559</v>
      </c>
      <c r="C346" s="160"/>
      <c r="D346" s="161" t="s">
        <v>394</v>
      </c>
      <c r="E346" s="162" t="s">
        <v>580</v>
      </c>
      <c r="F346" s="162">
        <v>130</v>
      </c>
      <c r="G346" s="162"/>
      <c r="H346" s="162">
        <v>65</v>
      </c>
      <c r="I346" s="182">
        <v>158</v>
      </c>
      <c r="J346" s="134" t="s">
        <v>707</v>
      </c>
      <c r="K346" s="130">
        <f t="shared" si="207"/>
        <v>-65</v>
      </c>
      <c r="L346" s="131">
        <f t="shared" si="208"/>
        <v>-0.5</v>
      </c>
      <c r="M346" s="132" t="s">
        <v>620</v>
      </c>
      <c r="N346" s="133">
        <v>43726</v>
      </c>
      <c r="O346" s="54"/>
      <c r="P346" s="13"/>
      <c r="Q346" s="13"/>
      <c r="R346" s="1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345">
        <v>127</v>
      </c>
      <c r="B347" s="183">
        <v>43017</v>
      </c>
      <c r="C347" s="183"/>
      <c r="D347" s="184" t="s">
        <v>166</v>
      </c>
      <c r="E347" s="185" t="s">
        <v>580</v>
      </c>
      <c r="F347" s="186">
        <v>141.5</v>
      </c>
      <c r="G347" s="187"/>
      <c r="H347" s="187">
        <v>183.5</v>
      </c>
      <c r="I347" s="187">
        <v>210</v>
      </c>
      <c r="J347" s="208" t="s">
        <v>801</v>
      </c>
      <c r="K347" s="209">
        <f t="shared" si="207"/>
        <v>42</v>
      </c>
      <c r="L347" s="210">
        <f t="shared" si="208"/>
        <v>0.29681978798586572</v>
      </c>
      <c r="M347" s="186" t="s">
        <v>556</v>
      </c>
      <c r="N347" s="211">
        <v>43042</v>
      </c>
      <c r="O347" s="54"/>
      <c r="P347" s="13"/>
      <c r="Q347" s="13"/>
      <c r="R347" s="90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344">
        <v>128</v>
      </c>
      <c r="B348" s="160">
        <v>43074</v>
      </c>
      <c r="C348" s="160"/>
      <c r="D348" s="161" t="s">
        <v>295</v>
      </c>
      <c r="E348" s="162" t="s">
        <v>580</v>
      </c>
      <c r="F348" s="163">
        <v>172</v>
      </c>
      <c r="G348" s="162"/>
      <c r="H348" s="162">
        <v>155.25</v>
      </c>
      <c r="I348" s="182">
        <v>230</v>
      </c>
      <c r="J348" s="359" t="s">
        <v>794</v>
      </c>
      <c r="K348" s="130">
        <f t="shared" ref="K348" si="209">H348-F348</f>
        <v>-16.75</v>
      </c>
      <c r="L348" s="131">
        <f t="shared" ref="L348" si="210">K348/F348</f>
        <v>-9.7383720930232565E-2</v>
      </c>
      <c r="M348" s="132" t="s">
        <v>620</v>
      </c>
      <c r="N348" s="133">
        <v>43787</v>
      </c>
      <c r="O348" s="54"/>
      <c r="P348" s="13"/>
      <c r="Q348" s="13"/>
      <c r="R348" s="1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5">
        <v>129</v>
      </c>
      <c r="B349" s="183">
        <v>43398</v>
      </c>
      <c r="C349" s="183"/>
      <c r="D349" s="184" t="s">
        <v>103</v>
      </c>
      <c r="E349" s="185" t="s">
        <v>580</v>
      </c>
      <c r="F349" s="187">
        <v>698.5</v>
      </c>
      <c r="G349" s="187"/>
      <c r="H349" s="187">
        <v>850</v>
      </c>
      <c r="I349" s="187">
        <v>890</v>
      </c>
      <c r="J349" s="212" t="s">
        <v>807</v>
      </c>
      <c r="K349" s="209">
        <f t="shared" si="207"/>
        <v>151.5</v>
      </c>
      <c r="L349" s="210">
        <f t="shared" si="208"/>
        <v>0.21689334287759485</v>
      </c>
      <c r="M349" s="186" t="s">
        <v>556</v>
      </c>
      <c r="N349" s="211">
        <v>43453</v>
      </c>
      <c r="O349" s="54"/>
      <c r="P349" s="13"/>
      <c r="Q349" s="13"/>
      <c r="R349" s="14" t="s">
        <v>708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130</v>
      </c>
      <c r="B350" s="155">
        <v>42877</v>
      </c>
      <c r="C350" s="155"/>
      <c r="D350" s="156" t="s">
        <v>369</v>
      </c>
      <c r="E350" s="157" t="s">
        <v>580</v>
      </c>
      <c r="F350" s="158">
        <v>127.6</v>
      </c>
      <c r="G350" s="159"/>
      <c r="H350" s="159">
        <v>138</v>
      </c>
      <c r="I350" s="159">
        <v>190</v>
      </c>
      <c r="J350" s="360" t="s">
        <v>798</v>
      </c>
      <c r="K350" s="179">
        <f t="shared" si="207"/>
        <v>10.400000000000006</v>
      </c>
      <c r="L350" s="180">
        <f t="shared" si="208"/>
        <v>8.1504702194357417E-2</v>
      </c>
      <c r="M350" s="158" t="s">
        <v>556</v>
      </c>
      <c r="N350" s="181">
        <v>43774</v>
      </c>
      <c r="O350" s="54"/>
      <c r="P350" s="13"/>
      <c r="Q350" s="13"/>
      <c r="R350" s="90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131</v>
      </c>
      <c r="B351" s="155">
        <v>43158</v>
      </c>
      <c r="C351" s="155"/>
      <c r="D351" s="156" t="s">
        <v>711</v>
      </c>
      <c r="E351" s="157" t="s">
        <v>580</v>
      </c>
      <c r="F351" s="158">
        <v>317</v>
      </c>
      <c r="G351" s="159"/>
      <c r="H351" s="159">
        <v>382.5</v>
      </c>
      <c r="I351" s="159">
        <v>398</v>
      </c>
      <c r="J351" s="360" t="s">
        <v>842</v>
      </c>
      <c r="K351" s="179">
        <f t="shared" ref="K351" si="211">H351-F351</f>
        <v>65.5</v>
      </c>
      <c r="L351" s="180">
        <f t="shared" ref="L351" si="212">K351/F351</f>
        <v>0.20662460567823343</v>
      </c>
      <c r="M351" s="158" t="s">
        <v>556</v>
      </c>
      <c r="N351" s="181">
        <v>44238</v>
      </c>
      <c r="O351" s="54"/>
      <c r="P351" s="13"/>
      <c r="Q351" s="13"/>
      <c r="R351" s="322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344">
        <v>132</v>
      </c>
      <c r="B352" s="160">
        <v>43164</v>
      </c>
      <c r="C352" s="160"/>
      <c r="D352" s="161" t="s">
        <v>133</v>
      </c>
      <c r="E352" s="162" t="s">
        <v>580</v>
      </c>
      <c r="F352" s="163">
        <f>510-14.4</f>
        <v>495.6</v>
      </c>
      <c r="G352" s="162"/>
      <c r="H352" s="162">
        <v>350</v>
      </c>
      <c r="I352" s="182">
        <v>672</v>
      </c>
      <c r="J352" s="359" t="s">
        <v>803</v>
      </c>
      <c r="K352" s="130">
        <f t="shared" ref="K352" si="213">H352-F352</f>
        <v>-145.60000000000002</v>
      </c>
      <c r="L352" s="131">
        <f t="shared" ref="L352" si="214">K352/F352</f>
        <v>-0.29378531073446329</v>
      </c>
      <c r="M352" s="132" t="s">
        <v>620</v>
      </c>
      <c r="N352" s="133">
        <v>43887</v>
      </c>
      <c r="O352" s="54"/>
      <c r="P352" s="13"/>
      <c r="Q352" s="13"/>
      <c r="R352" s="14" t="s">
        <v>708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4">
        <v>133</v>
      </c>
      <c r="B353" s="160">
        <v>43237</v>
      </c>
      <c r="C353" s="160"/>
      <c r="D353" s="161" t="s">
        <v>459</v>
      </c>
      <c r="E353" s="162" t="s">
        <v>580</v>
      </c>
      <c r="F353" s="163">
        <v>230.3</v>
      </c>
      <c r="G353" s="162"/>
      <c r="H353" s="162">
        <v>102.5</v>
      </c>
      <c r="I353" s="182">
        <v>348</v>
      </c>
      <c r="J353" s="359" t="s">
        <v>805</v>
      </c>
      <c r="K353" s="130">
        <f t="shared" ref="K353:K354" si="215">H353-F353</f>
        <v>-127.80000000000001</v>
      </c>
      <c r="L353" s="131">
        <f t="shared" ref="L353:L354" si="216">K353/F353</f>
        <v>-0.55492835432045162</v>
      </c>
      <c r="M353" s="132" t="s">
        <v>620</v>
      </c>
      <c r="N353" s="133">
        <v>43896</v>
      </c>
      <c r="O353" s="54"/>
      <c r="P353" s="13"/>
      <c r="Q353" s="13"/>
      <c r="R353" s="324" t="s">
        <v>708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97">
        <v>134</v>
      </c>
      <c r="B354" s="155">
        <v>43258</v>
      </c>
      <c r="C354" s="155"/>
      <c r="D354" s="156" t="s">
        <v>426</v>
      </c>
      <c r="E354" s="157" t="s">
        <v>580</v>
      </c>
      <c r="F354" s="158">
        <f>342.5-5.1</f>
        <v>337.4</v>
      </c>
      <c r="G354" s="159"/>
      <c r="H354" s="159">
        <v>412.5</v>
      </c>
      <c r="I354" s="159">
        <v>439</v>
      </c>
      <c r="J354" s="360" t="s">
        <v>839</v>
      </c>
      <c r="K354" s="179">
        <f t="shared" si="215"/>
        <v>75.100000000000023</v>
      </c>
      <c r="L354" s="180">
        <f t="shared" si="216"/>
        <v>0.22258446947243635</v>
      </c>
      <c r="M354" s="158" t="s">
        <v>556</v>
      </c>
      <c r="N354" s="181">
        <v>44230</v>
      </c>
      <c r="O354" s="54"/>
      <c r="P354" s="13"/>
      <c r="Q354" s="13"/>
      <c r="R354" s="90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205">
        <v>135</v>
      </c>
      <c r="B355" s="190">
        <v>43285</v>
      </c>
      <c r="C355" s="190"/>
      <c r="D355" s="193" t="s">
        <v>48</v>
      </c>
      <c r="E355" s="191" t="s">
        <v>580</v>
      </c>
      <c r="F355" s="189">
        <f>127.5-5.53</f>
        <v>121.97</v>
      </c>
      <c r="G355" s="191"/>
      <c r="H355" s="191"/>
      <c r="I355" s="213">
        <v>170</v>
      </c>
      <c r="J355" s="225" t="s">
        <v>558</v>
      </c>
      <c r="K355" s="215"/>
      <c r="L355" s="216"/>
      <c r="M355" s="214" t="s">
        <v>558</v>
      </c>
      <c r="N355" s="217"/>
      <c r="O355" s="54"/>
      <c r="P355" s="13"/>
      <c r="Q355" s="13"/>
      <c r="R355" s="14" t="s">
        <v>708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344">
        <v>136</v>
      </c>
      <c r="B356" s="160">
        <v>43294</v>
      </c>
      <c r="C356" s="160"/>
      <c r="D356" s="161" t="s">
        <v>239</v>
      </c>
      <c r="E356" s="162" t="s">
        <v>580</v>
      </c>
      <c r="F356" s="163">
        <v>46.5</v>
      </c>
      <c r="G356" s="162"/>
      <c r="H356" s="162">
        <v>17</v>
      </c>
      <c r="I356" s="182">
        <v>59</v>
      </c>
      <c r="J356" s="359" t="s">
        <v>802</v>
      </c>
      <c r="K356" s="130">
        <f t="shared" ref="K356" si="217">H356-F356</f>
        <v>-29.5</v>
      </c>
      <c r="L356" s="131">
        <f t="shared" ref="L356" si="218">K356/F356</f>
        <v>-0.63440860215053763</v>
      </c>
      <c r="M356" s="132" t="s">
        <v>620</v>
      </c>
      <c r="N356" s="133">
        <v>43887</v>
      </c>
      <c r="O356" s="54"/>
      <c r="P356" s="13"/>
      <c r="Q356" s="13"/>
      <c r="R356" s="14" t="s">
        <v>708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346">
        <v>137</v>
      </c>
      <c r="B357" s="188">
        <v>43396</v>
      </c>
      <c r="C357" s="188"/>
      <c r="D357" s="193" t="s">
        <v>404</v>
      </c>
      <c r="E357" s="191" t="s">
        <v>580</v>
      </c>
      <c r="F357" s="192">
        <v>156.5</v>
      </c>
      <c r="G357" s="191"/>
      <c r="H357" s="191"/>
      <c r="I357" s="213">
        <v>191</v>
      </c>
      <c r="J357" s="225" t="s">
        <v>558</v>
      </c>
      <c r="K357" s="215"/>
      <c r="L357" s="216"/>
      <c r="M357" s="214" t="s">
        <v>558</v>
      </c>
      <c r="N357" s="217"/>
      <c r="O357" s="54"/>
      <c r="P357" s="13"/>
      <c r="Q357" s="13"/>
      <c r="R357" s="14" t="s">
        <v>708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346">
        <v>138</v>
      </c>
      <c r="B358" s="188">
        <v>43439</v>
      </c>
      <c r="C358" s="188"/>
      <c r="D358" s="193" t="s">
        <v>321</v>
      </c>
      <c r="E358" s="191" t="s">
        <v>580</v>
      </c>
      <c r="F358" s="192">
        <v>259.5</v>
      </c>
      <c r="G358" s="191"/>
      <c r="H358" s="191"/>
      <c r="I358" s="213">
        <v>321</v>
      </c>
      <c r="J358" s="225" t="s">
        <v>558</v>
      </c>
      <c r="K358" s="215"/>
      <c r="L358" s="216"/>
      <c r="M358" s="214" t="s">
        <v>558</v>
      </c>
      <c r="N358" s="217"/>
      <c r="O358" s="13"/>
      <c r="P358" s="13"/>
      <c r="Q358" s="13"/>
      <c r="R358" s="14" t="s">
        <v>708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344">
        <v>139</v>
      </c>
      <c r="B359" s="160">
        <v>43439</v>
      </c>
      <c r="C359" s="160"/>
      <c r="D359" s="161" t="s">
        <v>732</v>
      </c>
      <c r="E359" s="162" t="s">
        <v>580</v>
      </c>
      <c r="F359" s="162">
        <v>715</v>
      </c>
      <c r="G359" s="162"/>
      <c r="H359" s="162">
        <v>445</v>
      </c>
      <c r="I359" s="182">
        <v>840</v>
      </c>
      <c r="J359" s="134" t="s">
        <v>782</v>
      </c>
      <c r="K359" s="130">
        <f t="shared" ref="K359:K362" si="219">H359-F359</f>
        <v>-270</v>
      </c>
      <c r="L359" s="131">
        <f t="shared" ref="L359:L362" si="220">K359/F359</f>
        <v>-0.3776223776223776</v>
      </c>
      <c r="M359" s="132" t="s">
        <v>620</v>
      </c>
      <c r="N359" s="133">
        <v>43800</v>
      </c>
      <c r="O359" s="54"/>
      <c r="P359" s="13"/>
      <c r="Q359" s="13"/>
      <c r="R359" s="14" t="s">
        <v>708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197">
        <v>140</v>
      </c>
      <c r="B360" s="198">
        <v>43469</v>
      </c>
      <c r="C360" s="198"/>
      <c r="D360" s="151" t="s">
        <v>143</v>
      </c>
      <c r="E360" s="199" t="s">
        <v>580</v>
      </c>
      <c r="F360" s="199">
        <v>875</v>
      </c>
      <c r="G360" s="199"/>
      <c r="H360" s="199">
        <v>1165</v>
      </c>
      <c r="I360" s="219">
        <v>1185</v>
      </c>
      <c r="J360" s="137" t="s">
        <v>808</v>
      </c>
      <c r="K360" s="124">
        <f t="shared" si="219"/>
        <v>290</v>
      </c>
      <c r="L360" s="125">
        <f t="shared" si="220"/>
        <v>0.33142857142857141</v>
      </c>
      <c r="M360" s="126" t="s">
        <v>556</v>
      </c>
      <c r="N360" s="338">
        <v>43847</v>
      </c>
      <c r="O360" s="54"/>
      <c r="P360" s="13"/>
      <c r="Q360" s="13"/>
      <c r="R360" s="324" t="s">
        <v>708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197">
        <v>141</v>
      </c>
      <c r="B361" s="198">
        <v>43559</v>
      </c>
      <c r="C361" s="198"/>
      <c r="D361" s="376" t="s">
        <v>336</v>
      </c>
      <c r="E361" s="199" t="s">
        <v>580</v>
      </c>
      <c r="F361" s="199">
        <f>387-14.63</f>
        <v>372.37</v>
      </c>
      <c r="G361" s="199"/>
      <c r="H361" s="199">
        <v>490</v>
      </c>
      <c r="I361" s="219">
        <v>490</v>
      </c>
      <c r="J361" s="137" t="s">
        <v>639</v>
      </c>
      <c r="K361" s="124">
        <f t="shared" si="219"/>
        <v>117.63</v>
      </c>
      <c r="L361" s="125">
        <f t="shared" si="220"/>
        <v>0.31589548030185027</v>
      </c>
      <c r="M361" s="126" t="s">
        <v>556</v>
      </c>
      <c r="N361" s="338">
        <v>43850</v>
      </c>
      <c r="O361" s="54"/>
      <c r="P361" s="13"/>
      <c r="Q361" s="13"/>
      <c r="R361" s="324" t="s">
        <v>708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344">
        <v>142</v>
      </c>
      <c r="B362" s="160">
        <v>43578</v>
      </c>
      <c r="C362" s="160"/>
      <c r="D362" s="161" t="s">
        <v>733</v>
      </c>
      <c r="E362" s="162" t="s">
        <v>557</v>
      </c>
      <c r="F362" s="162">
        <v>220</v>
      </c>
      <c r="G362" s="162"/>
      <c r="H362" s="162">
        <v>127.5</v>
      </c>
      <c r="I362" s="182">
        <v>284</v>
      </c>
      <c r="J362" s="359" t="s">
        <v>806</v>
      </c>
      <c r="K362" s="130">
        <f t="shared" si="219"/>
        <v>-92.5</v>
      </c>
      <c r="L362" s="131">
        <f t="shared" si="220"/>
        <v>-0.42045454545454547</v>
      </c>
      <c r="M362" s="132" t="s">
        <v>620</v>
      </c>
      <c r="N362" s="133">
        <v>43896</v>
      </c>
      <c r="O362" s="54"/>
      <c r="P362" s="13"/>
      <c r="Q362" s="13"/>
      <c r="R362" s="14" t="s">
        <v>708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197">
        <v>143</v>
      </c>
      <c r="B363" s="198">
        <v>43622</v>
      </c>
      <c r="C363" s="198"/>
      <c r="D363" s="376" t="s">
        <v>466</v>
      </c>
      <c r="E363" s="199" t="s">
        <v>557</v>
      </c>
      <c r="F363" s="199">
        <v>332.8</v>
      </c>
      <c r="G363" s="199"/>
      <c r="H363" s="199">
        <v>405</v>
      </c>
      <c r="I363" s="219">
        <v>419</v>
      </c>
      <c r="J363" s="137" t="s">
        <v>809</v>
      </c>
      <c r="K363" s="124">
        <f t="shared" ref="K363" si="221">H363-F363</f>
        <v>72.199999999999989</v>
      </c>
      <c r="L363" s="125">
        <f t="shared" ref="L363" si="222">K363/F363</f>
        <v>0.21694711538461534</v>
      </c>
      <c r="M363" s="126" t="s">
        <v>556</v>
      </c>
      <c r="N363" s="338">
        <v>43860</v>
      </c>
      <c r="O363" s="54"/>
      <c r="P363" s="13"/>
      <c r="Q363" s="13"/>
      <c r="R363" s="14" t="s">
        <v>710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140">
        <v>144</v>
      </c>
      <c r="B364" s="139">
        <v>43641</v>
      </c>
      <c r="C364" s="139"/>
      <c r="D364" s="140" t="s">
        <v>137</v>
      </c>
      <c r="E364" s="141" t="s">
        <v>580</v>
      </c>
      <c r="F364" s="142">
        <v>386</v>
      </c>
      <c r="G364" s="143"/>
      <c r="H364" s="143">
        <v>395</v>
      </c>
      <c r="I364" s="143">
        <v>452</v>
      </c>
      <c r="J364" s="166" t="s">
        <v>799</v>
      </c>
      <c r="K364" s="167">
        <f t="shared" ref="K364" si="223">H364-F364</f>
        <v>9</v>
      </c>
      <c r="L364" s="168">
        <f t="shared" ref="L364" si="224">K364/F364</f>
        <v>2.3316062176165803E-2</v>
      </c>
      <c r="M364" s="169" t="s">
        <v>665</v>
      </c>
      <c r="N364" s="170">
        <v>43868</v>
      </c>
      <c r="O364" s="13"/>
      <c r="P364" s="13"/>
      <c r="Q364" s="13"/>
      <c r="R364" s="1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347">
        <v>145</v>
      </c>
      <c r="B365" s="188">
        <v>43707</v>
      </c>
      <c r="C365" s="188"/>
      <c r="D365" s="193" t="s">
        <v>255</v>
      </c>
      <c r="E365" s="191" t="s">
        <v>580</v>
      </c>
      <c r="F365" s="191" t="s">
        <v>712</v>
      </c>
      <c r="G365" s="191"/>
      <c r="H365" s="191"/>
      <c r="I365" s="213">
        <v>190</v>
      </c>
      <c r="J365" s="225" t="s">
        <v>558</v>
      </c>
      <c r="K365" s="215"/>
      <c r="L365" s="216"/>
      <c r="M365" s="335" t="s">
        <v>558</v>
      </c>
      <c r="N365" s="217"/>
      <c r="O365" s="13"/>
      <c r="P365" s="13"/>
      <c r="Q365" s="13"/>
      <c r="R365" s="324" t="s">
        <v>708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197">
        <v>146</v>
      </c>
      <c r="B366" s="198">
        <v>43731</v>
      </c>
      <c r="C366" s="198"/>
      <c r="D366" s="151" t="s">
        <v>418</v>
      </c>
      <c r="E366" s="199" t="s">
        <v>580</v>
      </c>
      <c r="F366" s="199">
        <v>235</v>
      </c>
      <c r="G366" s="199"/>
      <c r="H366" s="199">
        <v>295</v>
      </c>
      <c r="I366" s="219">
        <v>296</v>
      </c>
      <c r="J366" s="137" t="s">
        <v>787</v>
      </c>
      <c r="K366" s="124">
        <f t="shared" ref="K366" si="225">H366-F366</f>
        <v>60</v>
      </c>
      <c r="L366" s="125">
        <f t="shared" ref="L366" si="226">K366/F366</f>
        <v>0.25531914893617019</v>
      </c>
      <c r="M366" s="126" t="s">
        <v>556</v>
      </c>
      <c r="N366" s="338">
        <v>43844</v>
      </c>
      <c r="O366" s="54"/>
      <c r="P366" s="13"/>
      <c r="Q366" s="13"/>
      <c r="R366" s="14" t="s">
        <v>710</v>
      </c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197">
        <v>147</v>
      </c>
      <c r="B367" s="198">
        <v>43752</v>
      </c>
      <c r="C367" s="198"/>
      <c r="D367" s="151" t="s">
        <v>778</v>
      </c>
      <c r="E367" s="199" t="s">
        <v>580</v>
      </c>
      <c r="F367" s="199">
        <v>277.5</v>
      </c>
      <c r="G367" s="199"/>
      <c r="H367" s="199">
        <v>333</v>
      </c>
      <c r="I367" s="219">
        <v>333</v>
      </c>
      <c r="J367" s="137" t="s">
        <v>788</v>
      </c>
      <c r="K367" s="124">
        <f t="shared" ref="K367" si="227">H367-F367</f>
        <v>55.5</v>
      </c>
      <c r="L367" s="125">
        <f t="shared" ref="L367" si="228">K367/F367</f>
        <v>0.2</v>
      </c>
      <c r="M367" s="126" t="s">
        <v>556</v>
      </c>
      <c r="N367" s="338">
        <v>43846</v>
      </c>
      <c r="O367" s="54"/>
      <c r="P367" s="13"/>
      <c r="Q367" s="13"/>
      <c r="R367" s="324" t="s">
        <v>708</v>
      </c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197">
        <v>148</v>
      </c>
      <c r="B368" s="198">
        <v>43752</v>
      </c>
      <c r="C368" s="198"/>
      <c r="D368" s="151" t="s">
        <v>777</v>
      </c>
      <c r="E368" s="199" t="s">
        <v>580</v>
      </c>
      <c r="F368" s="199">
        <v>930</v>
      </c>
      <c r="G368" s="199"/>
      <c r="H368" s="199">
        <v>1165</v>
      </c>
      <c r="I368" s="219">
        <v>1200</v>
      </c>
      <c r="J368" s="137" t="s">
        <v>789</v>
      </c>
      <c r="K368" s="124">
        <f t="shared" ref="K368" si="229">H368-F368</f>
        <v>235</v>
      </c>
      <c r="L368" s="125">
        <f t="shared" ref="L368" si="230">K368/F368</f>
        <v>0.25268817204301075</v>
      </c>
      <c r="M368" s="126" t="s">
        <v>556</v>
      </c>
      <c r="N368" s="338">
        <v>43847</v>
      </c>
      <c r="O368" s="54"/>
      <c r="P368" s="13"/>
      <c r="Q368" s="13"/>
      <c r="R368" s="324" t="s">
        <v>710</v>
      </c>
      <c r="S368" s="13"/>
      <c r="T368" s="13"/>
      <c r="U368" s="13"/>
      <c r="V368" s="13"/>
      <c r="W368" s="13"/>
      <c r="X368" s="13"/>
      <c r="Y368" s="13"/>
      <c r="Z368" s="13"/>
    </row>
    <row r="369" spans="1:26">
      <c r="A369" s="346">
        <v>149</v>
      </c>
      <c r="B369" s="327">
        <v>43753</v>
      </c>
      <c r="C369" s="202"/>
      <c r="D369" s="348" t="s">
        <v>776</v>
      </c>
      <c r="E369" s="329" t="s">
        <v>580</v>
      </c>
      <c r="F369" s="331">
        <v>111</v>
      </c>
      <c r="G369" s="329"/>
      <c r="H369" s="329"/>
      <c r="I369" s="333">
        <v>141</v>
      </c>
      <c r="J369" s="225" t="s">
        <v>558</v>
      </c>
      <c r="K369" s="225"/>
      <c r="L369" s="119"/>
      <c r="M369" s="337" t="s">
        <v>558</v>
      </c>
      <c r="N369" s="227"/>
      <c r="O369" s="13"/>
      <c r="P369" s="13"/>
      <c r="Q369" s="13"/>
      <c r="R369" s="324" t="s">
        <v>710</v>
      </c>
      <c r="S369" s="13"/>
      <c r="T369" s="13"/>
      <c r="U369" s="13"/>
      <c r="V369" s="13"/>
      <c r="W369" s="13"/>
      <c r="X369" s="13"/>
      <c r="Y369" s="13"/>
      <c r="Z369" s="13"/>
    </row>
    <row r="370" spans="1:26">
      <c r="A370" s="197">
        <v>150</v>
      </c>
      <c r="B370" s="198">
        <v>43753</v>
      </c>
      <c r="C370" s="198"/>
      <c r="D370" s="151" t="s">
        <v>775</v>
      </c>
      <c r="E370" s="199" t="s">
        <v>580</v>
      </c>
      <c r="F370" s="200">
        <v>296</v>
      </c>
      <c r="G370" s="199"/>
      <c r="H370" s="199">
        <v>370</v>
      </c>
      <c r="I370" s="219">
        <v>370</v>
      </c>
      <c r="J370" s="137" t="s">
        <v>639</v>
      </c>
      <c r="K370" s="124">
        <f t="shared" ref="K370:K371" si="231">H370-F370</f>
        <v>74</v>
      </c>
      <c r="L370" s="125">
        <f t="shared" ref="L370:L371" si="232">K370/F370</f>
        <v>0.25</v>
      </c>
      <c r="M370" s="126" t="s">
        <v>556</v>
      </c>
      <c r="N370" s="338">
        <v>43853</v>
      </c>
      <c r="O370" s="54"/>
      <c r="P370" s="13"/>
      <c r="Q370" s="13"/>
      <c r="R370" s="324" t="s">
        <v>710</v>
      </c>
      <c r="S370" s="13"/>
      <c r="T370" s="13"/>
      <c r="U370" s="13"/>
      <c r="V370" s="13"/>
      <c r="W370" s="13"/>
      <c r="X370" s="13"/>
      <c r="Y370" s="13"/>
      <c r="Z370" s="13"/>
    </row>
    <row r="371" spans="1:26">
      <c r="A371" s="197">
        <v>151</v>
      </c>
      <c r="B371" s="198">
        <v>43754</v>
      </c>
      <c r="C371" s="198"/>
      <c r="D371" s="151" t="s">
        <v>774</v>
      </c>
      <c r="E371" s="199" t="s">
        <v>580</v>
      </c>
      <c r="F371" s="200">
        <v>300</v>
      </c>
      <c r="G371" s="199"/>
      <c r="H371" s="199">
        <v>382.5</v>
      </c>
      <c r="I371" s="219">
        <v>344</v>
      </c>
      <c r="J371" s="465" t="s">
        <v>843</v>
      </c>
      <c r="K371" s="124">
        <f t="shared" si="231"/>
        <v>82.5</v>
      </c>
      <c r="L371" s="125">
        <f t="shared" si="232"/>
        <v>0.27500000000000002</v>
      </c>
      <c r="M371" s="126" t="s">
        <v>556</v>
      </c>
      <c r="N371" s="338">
        <v>44238</v>
      </c>
      <c r="O371" s="13"/>
      <c r="P371" s="13"/>
      <c r="Q371" s="13"/>
      <c r="R371" s="324" t="s">
        <v>710</v>
      </c>
      <c r="S371" s="13"/>
      <c r="T371" s="13"/>
      <c r="U371" s="13"/>
      <c r="V371" s="13"/>
      <c r="W371" s="13"/>
      <c r="X371" s="13"/>
      <c r="Y371" s="13"/>
      <c r="Z371" s="13"/>
    </row>
    <row r="372" spans="1:26">
      <c r="A372" s="326">
        <v>152</v>
      </c>
      <c r="B372" s="202">
        <v>43832</v>
      </c>
      <c r="C372" s="202"/>
      <c r="D372" s="206" t="s">
        <v>758</v>
      </c>
      <c r="E372" s="203" t="s">
        <v>580</v>
      </c>
      <c r="F372" s="204" t="s">
        <v>786</v>
      </c>
      <c r="G372" s="203"/>
      <c r="H372" s="203"/>
      <c r="I372" s="224">
        <v>590</v>
      </c>
      <c r="J372" s="225" t="s">
        <v>558</v>
      </c>
      <c r="K372" s="225"/>
      <c r="L372" s="119"/>
      <c r="M372" s="323" t="s">
        <v>558</v>
      </c>
      <c r="N372" s="227"/>
      <c r="O372" s="13"/>
      <c r="P372" s="13"/>
      <c r="Q372" s="13"/>
      <c r="R372" s="324" t="s">
        <v>710</v>
      </c>
      <c r="S372" s="13"/>
      <c r="T372" s="13"/>
      <c r="U372" s="13"/>
      <c r="V372" s="13"/>
      <c r="W372" s="13"/>
      <c r="X372" s="13"/>
      <c r="Y372" s="13"/>
      <c r="Z372" s="13"/>
    </row>
    <row r="373" spans="1:26">
      <c r="A373" s="197">
        <v>153</v>
      </c>
      <c r="B373" s="198">
        <v>43966</v>
      </c>
      <c r="C373" s="198"/>
      <c r="D373" s="151" t="s">
        <v>64</v>
      </c>
      <c r="E373" s="199" t="s">
        <v>580</v>
      </c>
      <c r="F373" s="200">
        <v>67.5</v>
      </c>
      <c r="G373" s="199"/>
      <c r="H373" s="199">
        <v>86</v>
      </c>
      <c r="I373" s="219">
        <v>86</v>
      </c>
      <c r="J373" s="137" t="s">
        <v>818</v>
      </c>
      <c r="K373" s="124">
        <f t="shared" ref="K373" si="233">H373-F373</f>
        <v>18.5</v>
      </c>
      <c r="L373" s="125">
        <f t="shared" ref="L373" si="234">K373/F373</f>
        <v>0.27407407407407408</v>
      </c>
      <c r="M373" s="126" t="s">
        <v>556</v>
      </c>
      <c r="N373" s="338">
        <v>44008</v>
      </c>
      <c r="O373" s="54"/>
      <c r="P373" s="13"/>
      <c r="Q373" s="13"/>
      <c r="R373" s="324" t="s">
        <v>710</v>
      </c>
      <c r="S373" s="13"/>
      <c r="T373" s="13"/>
      <c r="U373" s="13"/>
      <c r="V373" s="13"/>
      <c r="W373" s="13"/>
      <c r="X373" s="13"/>
      <c r="Y373" s="13"/>
      <c r="Z373" s="13"/>
    </row>
    <row r="374" spans="1:26">
      <c r="A374" s="201">
        <v>154</v>
      </c>
      <c r="B374" s="202">
        <v>44035</v>
      </c>
      <c r="C374" s="202"/>
      <c r="D374" s="206" t="s">
        <v>465</v>
      </c>
      <c r="E374" s="203" t="s">
        <v>580</v>
      </c>
      <c r="F374" s="204" t="s">
        <v>821</v>
      </c>
      <c r="G374" s="203"/>
      <c r="H374" s="203"/>
      <c r="I374" s="224">
        <v>296</v>
      </c>
      <c r="J374" s="225" t="s">
        <v>558</v>
      </c>
      <c r="K374" s="225"/>
      <c r="L374" s="119"/>
      <c r="M374" s="226"/>
      <c r="N374" s="227"/>
      <c r="O374" s="13"/>
      <c r="P374" s="13"/>
      <c r="Q374" s="13"/>
      <c r="R374" s="324" t="s">
        <v>710</v>
      </c>
      <c r="S374" s="13"/>
      <c r="T374" s="13"/>
      <c r="U374" s="13"/>
      <c r="V374" s="13"/>
      <c r="W374" s="13"/>
      <c r="X374" s="13"/>
      <c r="Y374" s="13"/>
      <c r="Z374" s="13"/>
    </row>
    <row r="375" spans="1:26">
      <c r="A375" s="197">
        <v>155</v>
      </c>
      <c r="B375" s="198">
        <v>44092</v>
      </c>
      <c r="C375" s="198"/>
      <c r="D375" s="151" t="s">
        <v>398</v>
      </c>
      <c r="E375" s="199" t="s">
        <v>580</v>
      </c>
      <c r="F375" s="199">
        <v>206</v>
      </c>
      <c r="G375" s="199"/>
      <c r="H375" s="199">
        <v>248</v>
      </c>
      <c r="I375" s="219">
        <v>248</v>
      </c>
      <c r="J375" s="137" t="s">
        <v>639</v>
      </c>
      <c r="K375" s="124">
        <f t="shared" ref="K375:K376" si="235">H375-F375</f>
        <v>42</v>
      </c>
      <c r="L375" s="125">
        <f t="shared" ref="L375:L376" si="236">K375/F375</f>
        <v>0.20388349514563106</v>
      </c>
      <c r="M375" s="126" t="s">
        <v>556</v>
      </c>
      <c r="N375" s="338">
        <v>44214</v>
      </c>
      <c r="O375" s="54"/>
      <c r="P375" s="13"/>
      <c r="Q375" s="13"/>
      <c r="R375" s="324" t="s">
        <v>710</v>
      </c>
      <c r="S375" s="13"/>
      <c r="T375" s="13"/>
      <c r="U375" s="13"/>
      <c r="V375" s="13"/>
      <c r="W375" s="13"/>
      <c r="X375" s="13"/>
      <c r="Y375" s="13"/>
      <c r="Z375" s="13"/>
    </row>
    <row r="376" spans="1:26">
      <c r="A376" s="197">
        <v>156</v>
      </c>
      <c r="B376" s="198">
        <v>44140</v>
      </c>
      <c r="C376" s="198"/>
      <c r="D376" s="151" t="s">
        <v>398</v>
      </c>
      <c r="E376" s="199" t="s">
        <v>580</v>
      </c>
      <c r="F376" s="199">
        <v>182.5</v>
      </c>
      <c r="G376" s="199"/>
      <c r="H376" s="199">
        <v>248</v>
      </c>
      <c r="I376" s="219">
        <v>248</v>
      </c>
      <c r="J376" s="137" t="s">
        <v>639</v>
      </c>
      <c r="K376" s="124">
        <f t="shared" si="235"/>
        <v>65.5</v>
      </c>
      <c r="L376" s="125">
        <f t="shared" si="236"/>
        <v>0.35890410958904112</v>
      </c>
      <c r="M376" s="126" t="s">
        <v>556</v>
      </c>
      <c r="N376" s="338">
        <v>44214</v>
      </c>
      <c r="O376" s="54"/>
      <c r="P376" s="13"/>
      <c r="Q376" s="13"/>
      <c r="R376" s="324" t="s">
        <v>710</v>
      </c>
      <c r="S376" s="13"/>
      <c r="T376" s="13"/>
      <c r="U376" s="13"/>
      <c r="V376" s="13"/>
      <c r="W376" s="13"/>
      <c r="X376" s="13"/>
      <c r="Y376" s="13"/>
      <c r="Z376" s="13"/>
    </row>
    <row r="377" spans="1:26">
      <c r="A377" s="201">
        <v>157</v>
      </c>
      <c r="B377" s="202">
        <v>44140</v>
      </c>
      <c r="C377" s="202"/>
      <c r="D377" s="206" t="s">
        <v>321</v>
      </c>
      <c r="E377" s="203" t="s">
        <v>580</v>
      </c>
      <c r="F377" s="204" t="s">
        <v>825</v>
      </c>
      <c r="G377" s="203"/>
      <c r="H377" s="203"/>
      <c r="I377" s="224">
        <v>320</v>
      </c>
      <c r="J377" s="225" t="s">
        <v>558</v>
      </c>
      <c r="K377" s="225"/>
      <c r="L377" s="119"/>
      <c r="M377" s="226"/>
      <c r="N377" s="227"/>
      <c r="O377" s="13"/>
      <c r="P377" s="13"/>
      <c r="Q377" s="13"/>
      <c r="R377" s="324" t="s">
        <v>710</v>
      </c>
      <c r="S377" s="13"/>
      <c r="T377" s="13"/>
      <c r="U377" s="13"/>
      <c r="V377" s="13"/>
      <c r="W377" s="13"/>
      <c r="X377" s="13"/>
      <c r="Y377" s="13"/>
      <c r="Z377" s="13"/>
    </row>
    <row r="378" spans="1:26">
      <c r="A378" s="197">
        <v>158</v>
      </c>
      <c r="B378" s="198">
        <v>44140</v>
      </c>
      <c r="C378" s="198"/>
      <c r="D378" s="151" t="s">
        <v>461</v>
      </c>
      <c r="E378" s="199" t="s">
        <v>580</v>
      </c>
      <c r="F378" s="200">
        <v>925</v>
      </c>
      <c r="G378" s="199"/>
      <c r="H378" s="199">
        <v>1095</v>
      </c>
      <c r="I378" s="219">
        <v>1093</v>
      </c>
      <c r="J378" s="465" t="s">
        <v>829</v>
      </c>
      <c r="K378" s="124">
        <f t="shared" ref="K378" si="237">H378-F378</f>
        <v>170</v>
      </c>
      <c r="L378" s="125">
        <f t="shared" ref="L378" si="238">K378/F378</f>
        <v>0.18378378378378379</v>
      </c>
      <c r="M378" s="126" t="s">
        <v>556</v>
      </c>
      <c r="N378" s="338">
        <v>44201</v>
      </c>
      <c r="O378" s="13"/>
      <c r="P378" s="13"/>
      <c r="Q378" s="13"/>
      <c r="R378" s="324" t="s">
        <v>710</v>
      </c>
      <c r="S378" s="13"/>
      <c r="T378" s="13"/>
      <c r="U378" s="13"/>
      <c r="V378" s="13"/>
      <c r="W378" s="13"/>
      <c r="X378" s="13"/>
      <c r="Y378" s="13"/>
      <c r="Z378" s="13"/>
    </row>
    <row r="379" spans="1:26">
      <c r="A379" s="197">
        <v>159</v>
      </c>
      <c r="B379" s="198">
        <v>44140</v>
      </c>
      <c r="C379" s="198"/>
      <c r="D379" s="151" t="s">
        <v>336</v>
      </c>
      <c r="E379" s="199" t="s">
        <v>580</v>
      </c>
      <c r="F379" s="200">
        <v>332.5</v>
      </c>
      <c r="G379" s="199"/>
      <c r="H379" s="199">
        <v>393</v>
      </c>
      <c r="I379" s="219">
        <v>406</v>
      </c>
      <c r="J379" s="465" t="s">
        <v>885</v>
      </c>
      <c r="K379" s="124">
        <f t="shared" ref="K379" si="239">H379-F379</f>
        <v>60.5</v>
      </c>
      <c r="L379" s="125">
        <f t="shared" ref="L379" si="240">K379/F379</f>
        <v>0.18195488721804512</v>
      </c>
      <c r="M379" s="126" t="s">
        <v>556</v>
      </c>
      <c r="N379" s="338">
        <v>44256</v>
      </c>
      <c r="O379" s="13"/>
      <c r="P379" s="13"/>
      <c r="Q379" s="13"/>
      <c r="R379" s="324" t="s">
        <v>710</v>
      </c>
      <c r="S379" s="13"/>
      <c r="T379" s="13"/>
      <c r="U379" s="13"/>
      <c r="V379" s="13"/>
      <c r="W379" s="13"/>
      <c r="X379" s="13"/>
      <c r="Y379" s="13"/>
      <c r="Z379" s="13"/>
    </row>
    <row r="380" spans="1:26">
      <c r="A380" s="201">
        <v>160</v>
      </c>
      <c r="B380" s="202">
        <v>44141</v>
      </c>
      <c r="C380" s="202"/>
      <c r="D380" s="206" t="s">
        <v>465</v>
      </c>
      <c r="E380" s="203" t="s">
        <v>580</v>
      </c>
      <c r="F380" s="204" t="s">
        <v>826</v>
      </c>
      <c r="G380" s="203"/>
      <c r="H380" s="203"/>
      <c r="I380" s="224">
        <v>290</v>
      </c>
      <c r="J380" s="225" t="s">
        <v>558</v>
      </c>
      <c r="K380" s="225"/>
      <c r="L380" s="119"/>
      <c r="M380" s="226"/>
      <c r="N380" s="227"/>
      <c r="O380" s="13"/>
      <c r="P380" s="13"/>
      <c r="Q380" s="13"/>
      <c r="R380" s="324" t="s">
        <v>710</v>
      </c>
      <c r="S380" s="13"/>
      <c r="T380" s="13"/>
      <c r="U380" s="13"/>
      <c r="V380" s="13"/>
      <c r="W380" s="13"/>
      <c r="X380" s="13"/>
      <c r="Y380" s="13"/>
      <c r="Z380" s="13"/>
    </row>
    <row r="381" spans="1:26">
      <c r="A381" s="201">
        <v>161</v>
      </c>
      <c r="B381" s="202">
        <v>44187</v>
      </c>
      <c r="C381" s="202"/>
      <c r="D381" s="206" t="s">
        <v>754</v>
      </c>
      <c r="E381" s="203" t="s">
        <v>580</v>
      </c>
      <c r="F381" s="458" t="s">
        <v>828</v>
      </c>
      <c r="G381" s="203"/>
      <c r="H381" s="203"/>
      <c r="I381" s="224">
        <v>239</v>
      </c>
      <c r="J381" s="459" t="s">
        <v>558</v>
      </c>
      <c r="K381" s="225"/>
      <c r="L381" s="119"/>
      <c r="M381" s="226"/>
      <c r="N381" s="227"/>
      <c r="O381" s="13"/>
      <c r="P381" s="13"/>
      <c r="Q381" s="13"/>
      <c r="R381" s="324" t="s">
        <v>710</v>
      </c>
      <c r="S381" s="13"/>
      <c r="T381" s="13"/>
      <c r="U381" s="13"/>
      <c r="V381" s="13"/>
      <c r="W381" s="13"/>
      <c r="X381" s="13"/>
      <c r="Y381" s="13"/>
      <c r="Z381" s="13"/>
    </row>
    <row r="382" spans="1:26">
      <c r="A382" s="201">
        <v>162</v>
      </c>
      <c r="B382" s="202">
        <v>44258</v>
      </c>
      <c r="C382" s="202"/>
      <c r="D382" s="206" t="s">
        <v>758</v>
      </c>
      <c r="E382" s="203" t="s">
        <v>580</v>
      </c>
      <c r="F382" s="204" t="s">
        <v>786</v>
      </c>
      <c r="G382" s="203"/>
      <c r="H382" s="203"/>
      <c r="I382" s="224">
        <v>590</v>
      </c>
      <c r="J382" s="225" t="s">
        <v>558</v>
      </c>
      <c r="K382" s="225"/>
      <c r="L382" s="119"/>
      <c r="M382" s="323"/>
      <c r="N382" s="227"/>
      <c r="O382" s="13"/>
      <c r="P382" s="13"/>
      <c r="R382" s="324" t="s">
        <v>710</v>
      </c>
    </row>
    <row r="383" spans="1:26">
      <c r="A383" s="201">
        <v>163</v>
      </c>
      <c r="B383" s="202">
        <v>44274</v>
      </c>
      <c r="C383" s="202"/>
      <c r="D383" s="206" t="s">
        <v>336</v>
      </c>
      <c r="E383" s="558" t="s">
        <v>580</v>
      </c>
      <c r="F383" s="458" t="s">
        <v>1015</v>
      </c>
      <c r="G383" s="203"/>
      <c r="H383" s="203"/>
      <c r="I383" s="224">
        <v>420</v>
      </c>
      <c r="J383" s="459" t="s">
        <v>558</v>
      </c>
      <c r="K383" s="225"/>
      <c r="L383" s="119"/>
      <c r="M383" s="226"/>
      <c r="N383" s="227"/>
      <c r="O383" s="13"/>
      <c r="R383" s="559" t="s">
        <v>710</v>
      </c>
    </row>
    <row r="384" spans="1:26">
      <c r="A384" s="201"/>
      <c r="B384" s="202"/>
      <c r="C384" s="202"/>
      <c r="D384" s="206"/>
      <c r="E384" s="203"/>
      <c r="F384" s="204"/>
      <c r="G384" s="203"/>
      <c r="H384" s="203"/>
      <c r="I384" s="224"/>
      <c r="J384" s="225"/>
      <c r="K384" s="225"/>
      <c r="L384" s="119"/>
      <c r="M384" s="226"/>
      <c r="N384" s="227"/>
      <c r="O384" s="13"/>
      <c r="R384" s="228"/>
    </row>
    <row r="385" spans="1:18">
      <c r="A385" s="201"/>
      <c r="B385" s="202"/>
      <c r="C385" s="202"/>
      <c r="D385" s="206"/>
      <c r="E385" s="203"/>
      <c r="F385" s="204"/>
      <c r="G385" s="203"/>
      <c r="H385" s="203"/>
      <c r="I385" s="224"/>
      <c r="J385" s="225"/>
      <c r="K385" s="225"/>
      <c r="L385" s="119"/>
      <c r="M385" s="226"/>
      <c r="N385" s="227"/>
      <c r="O385" s="13"/>
      <c r="R385" s="228"/>
    </row>
    <row r="386" spans="1:18">
      <c r="A386" s="201"/>
      <c r="B386" s="192" t="s">
        <v>781</v>
      </c>
      <c r="O386" s="13"/>
      <c r="R386" s="228"/>
    </row>
    <row r="387" spans="1:18">
      <c r="R387" s="228"/>
    </row>
    <row r="388" spans="1:18">
      <c r="R388" s="228"/>
    </row>
    <row r="389" spans="1:18">
      <c r="R389" s="228"/>
    </row>
    <row r="390" spans="1:18">
      <c r="R390" s="228"/>
    </row>
    <row r="391" spans="1:18">
      <c r="R391" s="228"/>
    </row>
    <row r="392" spans="1:18">
      <c r="R392" s="228"/>
    </row>
    <row r="393" spans="1:18">
      <c r="R393" s="228"/>
    </row>
    <row r="403" spans="1:6">
      <c r="A403" s="207"/>
    </row>
    <row r="404" spans="1:6">
      <c r="A404" s="207"/>
      <c r="F404" s="460"/>
    </row>
    <row r="405" spans="1:6">
      <c r="A405" s="203"/>
    </row>
  </sheetData>
  <autoFilter ref="R1:R401"/>
  <mergeCells count="35">
    <mergeCell ref="O181:O182"/>
    <mergeCell ref="P181:P182"/>
    <mergeCell ref="A181:A182"/>
    <mergeCell ref="B181:B182"/>
    <mergeCell ref="J181:J182"/>
    <mergeCell ref="M181:M182"/>
    <mergeCell ref="N181:N182"/>
    <mergeCell ref="N169:N170"/>
    <mergeCell ref="O169:O170"/>
    <mergeCell ref="P169:P170"/>
    <mergeCell ref="M171:M172"/>
    <mergeCell ref="N171:N172"/>
    <mergeCell ref="O171:O172"/>
    <mergeCell ref="P171:P172"/>
    <mergeCell ref="A171:A172"/>
    <mergeCell ref="B171:B172"/>
    <mergeCell ref="J171:J172"/>
    <mergeCell ref="M169:M170"/>
    <mergeCell ref="A169:A170"/>
    <mergeCell ref="B169:B170"/>
    <mergeCell ref="J169:J170"/>
    <mergeCell ref="A139:A140"/>
    <mergeCell ref="B139:B140"/>
    <mergeCell ref="J139:J140"/>
    <mergeCell ref="P86:P87"/>
    <mergeCell ref="A86:A87"/>
    <mergeCell ref="B86:B87"/>
    <mergeCell ref="J86:J87"/>
    <mergeCell ref="M86:M87"/>
    <mergeCell ref="N86:N87"/>
    <mergeCell ref="O86:O87"/>
    <mergeCell ref="M139:M140"/>
    <mergeCell ref="N139:N140"/>
    <mergeCell ref="O139:O140"/>
    <mergeCell ref="P139:P140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2021-03-31T02:39:35Z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