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0" i="7"/>
  <c r="K80"/>
  <c r="K108"/>
  <c r="M108" s="1"/>
  <c r="L49"/>
  <c r="K49"/>
  <c r="L48"/>
  <c r="K48"/>
  <c r="K107"/>
  <c r="M107" s="1"/>
  <c r="M81"/>
  <c r="K82"/>
  <c r="L81"/>
  <c r="K81"/>
  <c r="L76"/>
  <c r="K76"/>
  <c r="L47"/>
  <c r="K47"/>
  <c r="K46"/>
  <c r="L46"/>
  <c r="K78"/>
  <c r="K79"/>
  <c r="M78"/>
  <c r="L78"/>
  <c r="L77"/>
  <c r="K77"/>
  <c r="K106"/>
  <c r="M106" s="1"/>
  <c r="L19"/>
  <c r="K19"/>
  <c r="M74"/>
  <c r="L74"/>
  <c r="K74"/>
  <c r="K75"/>
  <c r="L73"/>
  <c r="K73"/>
  <c r="L45"/>
  <c r="K45"/>
  <c r="K105"/>
  <c r="M105" s="1"/>
  <c r="L44"/>
  <c r="K44"/>
  <c r="L42"/>
  <c r="K42"/>
  <c r="K17"/>
  <c r="L17"/>
  <c r="L39"/>
  <c r="K39"/>
  <c r="K104"/>
  <c r="M104" s="1"/>
  <c r="L72"/>
  <c r="K72"/>
  <c r="L70"/>
  <c r="K70"/>
  <c r="L43"/>
  <c r="K43"/>
  <c r="K103"/>
  <c r="M103" s="1"/>
  <c r="L71"/>
  <c r="K71"/>
  <c r="L69"/>
  <c r="K69"/>
  <c r="L68"/>
  <c r="K68"/>
  <c r="L41"/>
  <c r="K41"/>
  <c r="K99"/>
  <c r="M99" s="1"/>
  <c r="K102"/>
  <c r="M102" s="1"/>
  <c r="L119"/>
  <c r="K119"/>
  <c r="K101"/>
  <c r="M101" s="1"/>
  <c r="K100"/>
  <c r="M100" s="1"/>
  <c r="L40"/>
  <c r="K40"/>
  <c r="L37"/>
  <c r="K37"/>
  <c r="L15"/>
  <c r="K15"/>
  <c r="K291"/>
  <c r="L291" s="1"/>
  <c r="K271"/>
  <c r="L271" s="1"/>
  <c r="K92"/>
  <c r="K93"/>
  <c r="L35"/>
  <c r="K35"/>
  <c r="K98"/>
  <c r="M98" s="1"/>
  <c r="L38"/>
  <c r="K38"/>
  <c r="K97"/>
  <c r="M97" s="1"/>
  <c r="L67"/>
  <c r="K67"/>
  <c r="K63"/>
  <c r="L63"/>
  <c r="L62"/>
  <c r="K62"/>
  <c r="L30"/>
  <c r="K30"/>
  <c r="L12"/>
  <c r="L36"/>
  <c r="K36"/>
  <c r="L34"/>
  <c r="K34"/>
  <c r="L65"/>
  <c r="K65"/>
  <c r="K66"/>
  <c r="L66"/>
  <c r="L31"/>
  <c r="K31"/>
  <c r="L33"/>
  <c r="K33"/>
  <c r="L14"/>
  <c r="K14"/>
  <c r="L10"/>
  <c r="K10"/>
  <c r="K96"/>
  <c r="M96" s="1"/>
  <c r="K95"/>
  <c r="M95" s="1"/>
  <c r="K64"/>
  <c r="L64"/>
  <c r="L32"/>
  <c r="K32"/>
  <c r="L61"/>
  <c r="K61"/>
  <c r="K12"/>
  <c r="L29"/>
  <c r="K29"/>
  <c r="K94"/>
  <c r="M94" s="1"/>
  <c r="H11"/>
  <c r="K11" s="1"/>
  <c r="K296"/>
  <c r="L296" s="1"/>
  <c r="K295"/>
  <c r="L295" s="1"/>
  <c r="L11"/>
  <c r="K298"/>
  <c r="L298" s="1"/>
  <c r="K293"/>
  <c r="L293" s="1"/>
  <c r="M7"/>
  <c r="F281"/>
  <c r="K281" s="1"/>
  <c r="L281" s="1"/>
  <c r="K282"/>
  <c r="L282" s="1"/>
  <c r="K273"/>
  <c r="L273" s="1"/>
  <c r="K276"/>
  <c r="L276" s="1"/>
  <c r="K284"/>
  <c r="L284" s="1"/>
  <c r="F275"/>
  <c r="F274"/>
  <c r="K274" s="1"/>
  <c r="L274" s="1"/>
  <c r="F272"/>
  <c r="K272" s="1"/>
  <c r="L272" s="1"/>
  <c r="F252"/>
  <c r="K252" s="1"/>
  <c r="L252" s="1"/>
  <c r="F204"/>
  <c r="K204" s="1"/>
  <c r="L204" s="1"/>
  <c r="K283"/>
  <c r="L283" s="1"/>
  <c r="K287"/>
  <c r="L287" s="1"/>
  <c r="K288"/>
  <c r="L288" s="1"/>
  <c r="K280"/>
  <c r="L280" s="1"/>
  <c r="K290"/>
  <c r="L290" s="1"/>
  <c r="K286"/>
  <c r="L286" s="1"/>
  <c r="K279"/>
  <c r="L279" s="1"/>
  <c r="K268"/>
  <c r="L268" s="1"/>
  <c r="K270"/>
  <c r="L270" s="1"/>
  <c r="K267"/>
  <c r="L267" s="1"/>
  <c r="K269"/>
  <c r="L269" s="1"/>
  <c r="K198"/>
  <c r="L198" s="1"/>
  <c r="K251"/>
  <c r="L251" s="1"/>
  <c r="K265"/>
  <c r="L265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3"/>
  <c r="L253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2"/>
  <c r="L222" s="1"/>
  <c r="K220"/>
  <c r="L220" s="1"/>
  <c r="K219"/>
  <c r="L219" s="1"/>
  <c r="K218"/>
  <c r="L218" s="1"/>
  <c r="K216"/>
  <c r="L216" s="1"/>
  <c r="K215"/>
  <c r="L215" s="1"/>
  <c r="K214"/>
  <c r="L214" s="1"/>
  <c r="K213"/>
  <c r="K212"/>
  <c r="L212" s="1"/>
  <c r="K211"/>
  <c r="L211" s="1"/>
  <c r="K209"/>
  <c r="L209" s="1"/>
  <c r="K208"/>
  <c r="L208" s="1"/>
  <c r="K207"/>
  <c r="L207" s="1"/>
  <c r="K206"/>
  <c r="L206" s="1"/>
  <c r="K205"/>
  <c r="L205" s="1"/>
  <c r="H203"/>
  <c r="K203" s="1"/>
  <c r="L203" s="1"/>
  <c r="K200"/>
  <c r="L200" s="1"/>
  <c r="K199"/>
  <c r="L199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F168"/>
  <c r="K168" s="1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D7" i="6"/>
  <c r="K6" i="4"/>
  <c r="K6" i="3"/>
  <c r="L6" i="2"/>
  <c r="M80" i="7" l="1"/>
  <c r="M76"/>
  <c r="M49"/>
  <c r="M48"/>
  <c r="M77"/>
  <c r="M47"/>
  <c r="M46"/>
  <c r="M45"/>
  <c r="M19"/>
  <c r="M73"/>
  <c r="M42"/>
  <c r="M44"/>
  <c r="M39"/>
  <c r="M17"/>
  <c r="M72"/>
  <c r="M43"/>
  <c r="M70"/>
  <c r="M71"/>
  <c r="M119"/>
  <c r="M41"/>
  <c r="M68"/>
  <c r="M69"/>
  <c r="M40"/>
  <c r="M37"/>
  <c r="M15"/>
  <c r="M31"/>
  <c r="M36"/>
  <c r="M62"/>
  <c r="M35"/>
  <c r="M66"/>
  <c r="M11"/>
  <c r="M32"/>
  <c r="M29"/>
  <c r="M38"/>
  <c r="M14"/>
  <c r="M10"/>
  <c r="M12"/>
  <c r="M33"/>
  <c r="M65"/>
  <c r="M34"/>
  <c r="M63"/>
  <c r="M67"/>
  <c r="M61"/>
  <c r="M64"/>
  <c r="M30"/>
</calcChain>
</file>

<file path=xl/sharedStrings.xml><?xml version="1.0" encoding="utf-8"?>
<sst xmlns="http://schemas.openxmlformats.org/spreadsheetml/2006/main" count="2956" uniqueCount="1107">
  <si>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</si>
  <si>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</si>
  <si>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</si>
  <si>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</si>
  <si>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</si>
  <si>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</si>
  <si>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</si>
  <si>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</si>
  <si>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</si>
  <si>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</si>
  <si>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</si>
  <si>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</si>
  <si>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</si>
  <si>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</si>
  <si>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</si>
  <si>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</si>
  <si>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</si>
  <si>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</si>
  <si>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</si>
  <si>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</si>
  <si>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</si>
  <si>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</si>
  <si>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</si>
  <si>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</si>
  <si>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</si>
  <si>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</si>
  <si>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</si>
  <si>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</si>
  <si>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</si>
  <si>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</si>
  <si>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</si>
  <si>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</si>
  <si>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</si>
  <si>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</si>
  <si>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</si>
  <si>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</si>
  <si>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</si>
  <si>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</si>
  <si>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</si>
  <si>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</si>
  <si>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</si>
  <si>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</si>
  <si>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</si>
  <si>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</si>
  <si>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</si>
  <si>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</si>
  <si>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</si>
  <si>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</si>
  <si>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</si>
  <si>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</si>
  <si>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</si>
  <si>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</si>
  <si>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</si>
  <si>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</si>
  <si>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</si>
  <si>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</si>
  <si>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</si>
  <si>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</si>
  <si>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</si>
  <si>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</si>
  <si>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</si>
  <si>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</si>
  <si>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</si>
  <si>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</si>
  <si>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</si>
  <si>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</si>
  <si>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</si>
  <si>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</si>
  <si>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</si>
  <si>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</si>
  <si>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</si>
  <si>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</si>
  <si>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</si>
  <si>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</si>
  <si>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</si>
  <si>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</si>
  <si>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</si>
  <si>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</si>
  <si>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</si>
  <si>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</si>
  <si>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</si>
  <si>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</si>
  <si>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</si>
  <si>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</si>
  <si>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</si>
  <si>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</si>
  <si>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</si>
  <si>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</si>
  <si>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</si>
  <si>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</si>
  <si>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</si>
  <si>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</si>
  <si>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</si>
  <si>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</si>
  <si>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</si>
  <si>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</si>
  <si>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</si>
  <si>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</si>
  <si>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</si>
  <si>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</si>
  <si>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</si>
  <si>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</si>
  <si>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</si>
  <si>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</si>
  <si>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</si>
  <si>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</si>
  <si>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</si>
  <si>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</si>
  <si>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</si>
  <si>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</si>
  <si>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</si>
  <si>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</si>
  <si>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</si>
  <si>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</si>
  <si>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</si>
  <si>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</si>
  <si>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</si>
  <si>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</si>
  <si>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</si>
  <si>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</si>
  <si>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</si>
  <si>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</si>
  <si>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</si>
  <si>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</si>
  <si>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</si>
  <si>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</si>
  <si>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</si>
  <si>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</si>
  <si>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</si>
  <si>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</si>
  <si>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</si>
  <si>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</si>
  <si>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</si>
  <si>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</si>
  <si>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</si>
  <si>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</si>
  <si>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</si>
  <si>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</si>
  <si>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</si>
  <si>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</si>
  <si>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</si>
  <si>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</si>
  <si>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</si>
  <si>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</si>
  <si>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</si>
  <si>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</si>
  <si>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</si>
  <si>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</si>
  <si>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</si>
  <si>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</si>
  <si>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</si>
  <si>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</si>
  <si>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</si>
  <si>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</si>
  <si>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</si>
  <si>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</si>
  <si>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</si>
  <si>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</si>
  <si>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</si>
  <si>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</si>
  <si>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</si>
  <si>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</si>
  <si>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</si>
  <si>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</si>
  <si>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</si>
  <si>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</si>
  <si>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</si>
  <si>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</si>
  <si>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</si>
  <si>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</si>
  <si>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</si>
  <si>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</si>
  <si>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</si>
  <si>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</si>
  <si>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</si>
  <si>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</si>
  <si>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</si>
  <si>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</si>
  <si>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</si>
  <si>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</si>
  <si>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</si>
  <si>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</si>
  <si>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</si>
  <si>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</si>
  <si>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</si>
  <si>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</si>
  <si>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</si>
  <si>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</si>
  <si>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</si>
  <si>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</si>
  <si>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</si>
  <si>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</si>
  <si>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</si>
  <si>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</si>
  <si>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</si>
  <si>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</si>
  <si>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</si>
  <si>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</si>
  <si>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</si>
  <si>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</si>
  <si>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</si>
  <si>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</si>
  <si>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</si>
  <si>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</si>
  <si>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</si>
  <si>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</si>
  <si>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</si>
  <si>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</si>
  <si>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</si>
  <si>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</si>
  <si>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</si>
  <si>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</si>
  <si>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</si>
  <si>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</si>
  <si>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</si>
  <si>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</si>
  <si>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</si>
  <si>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</si>
  <si>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</si>
  <si>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</si>
  <si>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</si>
  <si>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</si>
  <si>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</si>
  <si>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</si>
  <si>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</si>
  <si>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</si>
  <si>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</si>
  <si>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</si>
  <si>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</si>
  <si>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</si>
  <si>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</si>
  <si>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</si>
  <si>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</si>
  <si>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</si>
  <si>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</si>
  <si>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</si>
  <si>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</si>
  <si>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</si>
  <si>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</si>
  <si>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</si>
  <si>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</si>
  <si>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</si>
  <si>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</si>
  <si>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</si>
  <si>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</si>
  <si>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</si>
  <si>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</si>
  <si>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</si>
  <si>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</si>
  <si>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</si>
  <si>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</si>
  <si>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</si>
  <si>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</si>
  <si>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</si>
  <si>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</si>
  <si>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</si>
  <si>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</si>
  <si>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</si>
  <si>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</si>
  <si>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</si>
  <si>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</si>
  <si>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</si>
  <si>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</si>
  <si>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</si>
  <si>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</si>
  <si>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</si>
  <si>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</si>
  <si>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</si>
  <si>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</si>
  <si>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</si>
  <si>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</si>
  <si>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</si>
  <si>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</si>
  <si>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</si>
  <si>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</si>
  <si>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</si>
  <si>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</si>
  <si>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</si>
  <si>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</si>
  <si>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</si>
  <si>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</si>
  <si>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</si>
  <si>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</si>
  <si>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</si>
  <si>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</si>
  <si>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</si>
  <si>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</si>
  <si>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</si>
  <si>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</si>
  <si>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</si>
  <si>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</si>
  <si>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</si>
  <si>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</si>
  <si>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</si>
  <si>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</si>
  <si>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</si>
  <si>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</si>
  <si>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</si>
  <si>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</si>
  <si>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</si>
  <si>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</si>
  <si>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</si>
  <si>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</si>
  <si>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</si>
  <si>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</si>
  <si>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</si>
  <si>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</si>
  <si>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</si>
  <si>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</si>
  <si>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</si>
  <si>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</si>
  <si>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</si>
  <si>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</si>
  <si>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</si>
  <si>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</si>
  <si>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</si>
  <si>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</si>
  <si>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</si>
  <si>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</si>
  <si>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</si>
  <si>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</si>
  <si>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</si>
  <si>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</si>
  <si>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</si>
  <si>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</si>
  <si>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</si>
  <si>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</si>
  <si>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</si>
  <si>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</si>
  <si>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</si>
  <si>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</si>
  <si>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</si>
  <si>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</si>
  <si>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</si>
  <si>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</si>
  <si>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</si>
  <si>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</si>
  <si>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</si>
  <si>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</si>
  <si>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</si>
  <si>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</si>
  <si>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</si>
  <si>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</si>
  <si>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</si>
  <si>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</si>
  <si>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</si>
  <si>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</si>
  <si>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</si>
  <si>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</si>
  <si>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</si>
  <si>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</si>
  <si>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</si>
  <si>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</si>
  <si>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</si>
  <si>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</si>
  <si>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</si>
  <si>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</si>
  <si>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</si>
  <si>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</si>
  <si>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</si>
  <si>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</si>
  <si>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</si>
  <si>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</si>
  <si>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</si>
  <si>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</si>
  <si>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</si>
  <si>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</si>
  <si>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</si>
  <si>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</si>
  <si>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</si>
  <si>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</si>
  <si>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</si>
  <si>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</si>
  <si>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</si>
  <si>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</si>
  <si>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</si>
  <si>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</si>
  <si>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</si>
  <si>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</si>
  <si>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</si>
  <si>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</si>
  <si>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</si>
  <si>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</si>
  <si>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</si>
  <si>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</si>
  <si>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</si>
  <si>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</si>
  <si>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</si>
  <si>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</si>
  <si>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</si>
  <si>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</si>
  <si>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</si>
  <si>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</si>
  <si>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</si>
  <si>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</si>
  <si>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</si>
  <si>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</si>
  <si>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</si>
  <si>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</si>
  <si>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</si>
  <si>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</si>
  <si>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</si>
  <si>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</si>
  <si>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</si>
  <si>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</si>
  <si>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</si>
  <si>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</si>
  <si>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</si>
  <si>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</si>
  <si>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</si>
  <si>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</si>
  <si>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</si>
  <si>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</si>
  <si>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</si>
  <si>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</si>
  <si>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</si>
  <si>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</si>
  <si>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</si>
  <si>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</si>
  <si>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</si>
  <si>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</si>
  <si>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</si>
  <si>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</si>
  <si>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</si>
  <si>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</si>
  <si>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</si>
  <si>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</si>
  <si>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</si>
  <si>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</si>
  <si>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</si>
  <si>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</si>
  <si>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</si>
  <si>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</si>
  <si>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</si>
  <si>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</si>
  <si>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</si>
  <si>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</si>
  <si>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</si>
  <si>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</si>
  <si>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</si>
  <si>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</si>
  <si>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</si>
  <si>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</si>
  <si>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</si>
  <si>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</si>
  <si>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</si>
  <si>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</si>
  <si>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</si>
  <si>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</si>
  <si>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</si>
  <si>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</si>
  <si>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</si>
  <si>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</si>
  <si>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</si>
  <si>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</si>
  <si>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</si>
  <si>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</si>
  <si>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</si>
  <si>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</si>
  <si>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</si>
  <si>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</si>
  <si>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</si>
  <si>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</si>
  <si>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</si>
  <si>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</si>
  <si>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</si>
  <si>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</si>
  <si>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</si>
  <si>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</si>
  <si>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</si>
  <si>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</si>
  <si>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</si>
  <si>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</si>
  <si>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</si>
  <si>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</si>
  <si>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</si>
  <si>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</si>
  <si>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</si>
  <si>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</si>
  <si>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</si>
  <si>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</si>
  <si>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</si>
  <si>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</si>
  <si>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</si>
  <si>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</si>
  <si>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</si>
  <si>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</si>
  <si>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</si>
  <si>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</si>
  <si>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</si>
  <si>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</si>
  <si>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</si>
  <si>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</si>
  <si>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</si>
  <si>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</si>
  <si>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</si>
  <si>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</si>
  <si>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</si>
  <si>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</si>
  <si>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</si>
  <si>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</si>
  <si>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</si>
  <si>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</si>
  <si>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</si>
  <si>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</si>
  <si>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</si>
  <si>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</si>
  <si>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</si>
  <si>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</si>
  <si>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</si>
  <si>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</si>
  <si>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</si>
  <si>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</si>
  <si>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</si>
  <si>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</si>
  <si>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</si>
  <si>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</si>
  <si>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</si>
  <si>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</si>
  <si>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</si>
  <si>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</si>
  <si>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</si>
  <si>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</si>
  <si>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</si>
  <si>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</si>
  <si>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</si>
  <si>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</si>
  <si>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</si>
  <si>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</si>
  <si>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</si>
  <si>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</si>
  <si>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</si>
  <si>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</si>
  <si>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</si>
  <si>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</si>
  <si>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</si>
  <si>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</si>
  <si>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</si>
  <si>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</si>
  <si>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</si>
  <si>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</si>
  <si>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</si>
  <si>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</si>
  <si>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</si>
  <si>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</si>
  <si>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</si>
  <si>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</si>
  <si>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</si>
  <si>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</si>
  <si>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</si>
  <si>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</si>
  <si>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</si>
  <si>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</si>
  <si>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</si>
  <si>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</si>
  <si>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</si>
  <si>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</si>
  <si>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</si>
  <si>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</si>
  <si>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</si>
  <si>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</si>
  <si>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</si>
  <si>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</si>
  <si>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</si>
  <si>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</si>
  <si>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</si>
  <si>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</si>
  <si>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</si>
  <si>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</si>
  <si>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</si>
  <si>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</si>
  <si>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</si>
  <si>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</si>
  <si>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</si>
  <si>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</si>
  <si>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</si>
  <si>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</si>
  <si>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</si>
  <si>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</si>
  <si>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</si>
  <si>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</si>
  <si>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</si>
  <si>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</si>
  <si>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</si>
  <si>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</si>
  <si>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</si>
  <si>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</si>
  <si>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</si>
  <si>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</si>
  <si>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</si>
  <si>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</si>
  <si>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</si>
  <si>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</si>
  <si>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</si>
  <si>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</si>
  <si>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</si>
  <si>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</si>
  <si>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</si>
  <si>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</si>
  <si>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</si>
  <si>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</si>
  <si>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</si>
  <si>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</si>
  <si>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</si>
  <si>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</si>
  <si>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</si>
  <si>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</si>
  <si>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</si>
  <si>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</si>
  <si>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</si>
  <si>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</si>
  <si>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</si>
  <si>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</si>
  <si>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</si>
  <si>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</si>
  <si>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</si>
  <si>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</si>
  <si>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</si>
  <si>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</si>
  <si>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</si>
  <si>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</si>
  <si>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</si>
  <si>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</si>
  <si>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</si>
  <si>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</si>
  <si>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</si>
  <si>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</si>
  <si>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</si>
  <si>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</si>
  <si>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</si>
  <si>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</si>
  <si>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</si>
  <si>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</si>
  <si>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</si>
  <si>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</si>
  <si>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</si>
  <si>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</si>
  <si>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</si>
  <si>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</si>
  <si>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</si>
  <si>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</si>
  <si>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</si>
  <si>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</si>
  <si>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</si>
  <si>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</si>
  <si>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</si>
  <si>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</si>
  <si>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</si>
  <si>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</si>
  <si>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</si>
  <si>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</si>
  <si>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</si>
  <si>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</si>
  <si>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</si>
  <si>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</si>
  <si>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</si>
  <si>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</si>
  <si>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</si>
  <si>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</si>
  <si>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</si>
  <si>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</si>
  <si>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</si>
  <si>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</si>
  <si>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</si>
  <si>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</si>
  <si>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</si>
  <si>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</si>
  <si>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</si>
  <si>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</si>
  <si>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</si>
  <si>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</si>
  <si>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</si>
  <si>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</si>
  <si>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</si>
  <si>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</si>
  <si>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</si>
  <si>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</si>
  <si>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</si>
  <si>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</si>
  <si>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</si>
  <si>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</si>
  <si>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</si>
  <si>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</si>
  <si>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</si>
  <si>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</si>
  <si>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</si>
  <si>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</si>
  <si>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</si>
  <si>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</si>
  <si>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</si>
  <si>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</si>
  <si>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</si>
  <si>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</si>
  <si>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</si>
  <si>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</si>
  <si>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</si>
  <si>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</si>
  <si>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</si>
  <si>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</si>
  <si>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</si>
  <si>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</si>
  <si>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</si>
  <si>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</si>
  <si>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</si>
  <si>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</si>
  <si>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</si>
  <si>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</si>
  <si>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</si>
  <si>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</si>
  <si>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</si>
  <si>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</si>
  <si>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</si>
  <si>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</si>
  <si>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</si>
  <si>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</si>
  <si>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</si>
  <si>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</si>
  <si>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</si>
  <si>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</si>
  <si>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</si>
  <si>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</si>
  <si>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</si>
  <si>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</si>
  <si>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</si>
  <si>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</si>
  <si>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</si>
  <si>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</si>
  <si>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</si>
  <si>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</si>
  <si>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</si>
  <si>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</si>
  <si>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</si>
  <si>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</si>
  <si>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</si>
  <si>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</si>
  <si>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</si>
  <si>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</si>
  <si>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</si>
  <si>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</si>
  <si>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</si>
  <si>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</si>
  <si>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</si>
  <si>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</si>
  <si>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</si>
  <si>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</si>
  <si>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</si>
  <si>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</si>
  <si>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</si>
  <si>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</si>
  <si>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</si>
  <si>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</si>
  <si>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</si>
  <si>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</si>
  <si>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</si>
  <si>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</si>
  <si>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</si>
  <si>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</si>
  <si>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</si>
  <si>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</si>
  <si>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</si>
  <si>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</si>
  <si>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</si>
  <si>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</si>
  <si>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</si>
  <si>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</si>
  <si>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</si>
  <si>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</si>
  <si>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</si>
  <si>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</si>
  <si>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</si>
  <si>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</si>
  <si>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</si>
  <si>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</si>
  <si>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</si>
  <si>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</si>
  <si>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</si>
  <si>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</si>
  <si>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</si>
  <si>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</si>
  <si>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</si>
  <si>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</si>
  <si>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</si>
  <si>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</si>
  <si>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</si>
  <si>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</si>
  <si>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</si>
  <si>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</si>
  <si>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</si>
  <si>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</si>
  <si>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</si>
  <si>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</si>
  <si>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</si>
  <si>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</si>
  <si>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</si>
  <si>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</si>
  <si>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</si>
  <si>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</si>
  <si>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</si>
  <si>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</si>
  <si>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</si>
  <si>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</si>
  <si>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</si>
  <si>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</si>
  <si>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</si>
  <si>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</si>
  <si>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</si>
  <si>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</si>
  <si>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</si>
  <si>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</si>
  <si>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</si>
  <si>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</si>
  <si>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</si>
  <si>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</si>
  <si>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</si>
  <si>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</si>
  <si>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</si>
  <si>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</si>
  <si>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</si>
  <si>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</si>
  <si>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</si>
  <si>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</si>
  <si>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</si>
  <si>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</si>
  <si>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</si>
  <si>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</si>
  <si>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</si>
  <si>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</si>
  <si>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</si>
  <si>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</si>
  <si>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</si>
  <si>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</si>
  <si>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</si>
  <si>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</si>
  <si>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</si>
  <si>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</si>
  <si>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</si>
  <si>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</si>
  <si>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</si>
  <si>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</si>
  <si>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</si>
  <si>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</si>
  <si>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</si>
  <si>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</si>
  <si>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</si>
  <si>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</si>
  <si>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</si>
  <si>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</si>
  <si>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</si>
  <si>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</si>
  <si>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</si>
  <si>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</si>
  <si>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</si>
  <si>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</si>
  <si>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</si>
  <si>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</si>
  <si>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</si>
  <si>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</si>
  <si>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</si>
  <si>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</si>
  <si>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</si>
  <si>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</si>
  <si>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</si>
  <si>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</si>
  <si>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</si>
  <si>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</si>
  <si>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</si>
  <si>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</si>
  <si>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</si>
  <si>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</si>
  <si>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</si>
  <si>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</si>
  <si>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</si>
  <si>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</si>
  <si>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</si>
  <si>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</si>
  <si>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</si>
  <si>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</si>
  <si>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</si>
  <si>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</si>
  <si>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</si>
  <si>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</si>
  <si>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</si>
  <si>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</si>
  <si>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</si>
  <si>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</si>
  <si>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</si>
  <si>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</si>
  <si>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</si>
  <si>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</si>
  <si>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</si>
  <si>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</si>
  <si>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</si>
  <si>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</si>
  <si>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</si>
  <si>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</si>
  <si>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</si>
  <si>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</si>
  <si>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</si>
  <si>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</si>
  <si>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</si>
  <si>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</si>
  <si>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</si>
  <si>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</si>
  <si>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</si>
  <si>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</si>
  <si>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</si>
  <si>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</si>
  <si>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</si>
  <si>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</si>
  <si>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1780-1800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</si>
  <si>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</si>
  <si>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</si>
  <si>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</si>
  <si>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</si>
  <si>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</si>
  <si>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</si>
  <si>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</si>
  <si>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</si>
  <si>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Profit of Rs.4/-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</si>
  <si>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</si>
  <si>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</si>
  <si>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</si>
  <si>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</si>
  <si>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</si>
  <si>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</si>
  <si>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</si>
  <si>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ELLORATRAD</t>
  </si>
  <si>
    <t>Profit of Rs.20/-</t>
  </si>
  <si>
    <t>ASIANPAINT 2440 CE 25-FEB</t>
  </si>
  <si>
    <t>45-50</t>
  </si>
  <si>
    <t>Loss of Rs.6/-</t>
  </si>
  <si>
    <t>49-50</t>
  </si>
  <si>
    <t>Loss of Rs.2.15/-</t>
  </si>
  <si>
    <t>74.5-75</t>
  </si>
  <si>
    <t>84-86</t>
  </si>
  <si>
    <t>Loss of Rs.3/-</t>
  </si>
  <si>
    <t>Loss of Rs.50/-</t>
  </si>
  <si>
    <t>Profit of Rs.5/-</t>
  </si>
  <si>
    <t>550-560</t>
  </si>
  <si>
    <t>310-305</t>
  </si>
  <si>
    <t>Profit of Rs.6.5/-</t>
  </si>
  <si>
    <t>103-100</t>
  </si>
  <si>
    <t>NIFTY 14500 PE 25-FEB</t>
  </si>
  <si>
    <t>Profit of Rs, 70/-</t>
  </si>
  <si>
    <t>Loss of Rs.37/-</t>
  </si>
  <si>
    <t>GAMMNINFRA</t>
  </si>
  <si>
    <t>ICICI BANK LIMITED</t>
  </si>
  <si>
    <t>BC INDIA INVESTMENTS</t>
  </si>
  <si>
    <t>PRISMMEDI</t>
  </si>
  <si>
    <t>VINOD HARILAL JHAVERI</t>
  </si>
  <si>
    <t>SSPNFIN</t>
  </si>
  <si>
    <t>ASHOK KUMAR SINGH</t>
  </si>
  <si>
    <t>Profit of Rs.40.5/-</t>
  </si>
  <si>
    <t>Loss of Rs, 17/-</t>
  </si>
  <si>
    <t>BRITANNIA MAR FUT</t>
  </si>
  <si>
    <t xml:space="preserve">NIFTY MAR FUT </t>
  </si>
  <si>
    <t>Profit of Rs.10/-</t>
  </si>
  <si>
    <t>NIFTY 14600 PE 4-MAR</t>
  </si>
  <si>
    <t>NIFTY MAR FUT</t>
  </si>
  <si>
    <t>Profit of Rs, 75/-</t>
  </si>
  <si>
    <t>Loss of Rs.3,5/-</t>
  </si>
  <si>
    <t>4300-4350</t>
  </si>
  <si>
    <t>AUROPHARMA MAR FUT</t>
  </si>
  <si>
    <t>1470-1480</t>
  </si>
  <si>
    <t>VISHNUPRASAD SOMABHAI PATEL</t>
  </si>
  <si>
    <t>MAYUKH</t>
  </si>
  <si>
    <t>ALPHA LEON ENTERPRISES LLP</t>
  </si>
  <si>
    <t>SHANGAR</t>
  </si>
  <si>
    <t>MOHOTAIND</t>
  </si>
  <si>
    <t>Mohota Industries Ltd.</t>
  </si>
  <si>
    <t>Profit of Rs.39.5/-</t>
  </si>
  <si>
    <t>NIFTY 14700 PE FEB</t>
  </si>
  <si>
    <t>Loss of Rs, 108.5/-</t>
  </si>
  <si>
    <t>CONNECOR INVESTMENT ENTERPRISE LIMITED .</t>
  </si>
  <si>
    <t>GGL</t>
  </si>
  <si>
    <t>ARPIT PIYUSHBHAI SHAH</t>
  </si>
  <si>
    <t>HIGHGROWTH VINCOM PRIVATE LIMITED</t>
  </si>
  <si>
    <t>MONIKA RAJPUT</t>
  </si>
  <si>
    <t>STARLIT</t>
  </si>
  <si>
    <t>VEEKAY APARTMENTS PRIVATE LIMITED</t>
  </si>
  <si>
    <t>YMS FINANCE PRIVATE LIMITED</t>
  </si>
  <si>
    <t>TRANWAY</t>
  </si>
  <si>
    <t>ANSHUGOEL</t>
  </si>
  <si>
    <t>NEHAANSHUGOEL</t>
  </si>
  <si>
    <t>ORIENTALTL</t>
  </si>
  <si>
    <t>Oriental Trimex Limited</t>
  </si>
  <si>
    <t>ECOTEK GENERAL TRADING L.L.C</t>
  </si>
  <si>
    <t>BLKASHYAP</t>
  </si>
  <si>
    <t>B. L. Kashyap and Sons Li</t>
  </si>
  <si>
    <t>Profit of Rs.7/-</t>
  </si>
  <si>
    <t>Loss of Rs. 34.5/-</t>
  </si>
  <si>
    <t>Loss of Rs. 32.5/-</t>
  </si>
  <si>
    <t>DRREDDY MAR FUT</t>
  </si>
  <si>
    <t>4520-4540</t>
  </si>
  <si>
    <t xml:space="preserve">LT MAR FUT </t>
  </si>
  <si>
    <t>1514-1517</t>
  </si>
  <si>
    <t>1560-1570</t>
  </si>
  <si>
    <t>439-441</t>
  </si>
  <si>
    <t>7NR</t>
  </si>
  <si>
    <t>RIDDHI PINAL SHAH</t>
  </si>
  <si>
    <t>QUMIN PHARMA PRIVATE LIMITED</t>
  </si>
  <si>
    <t>CHANDRIMA</t>
  </si>
  <si>
    <t>MOHIT DAYAMA</t>
  </si>
  <si>
    <t>GAURAV CHANDRAKANT SHAH</t>
  </si>
  <si>
    <t>CHANDRIKABEN SAIJA</t>
  </si>
  <si>
    <t>SETU SECURITIES PVT LTD</t>
  </si>
  <si>
    <t>CDC GROUP PLC</t>
  </si>
  <si>
    <t>HANSABEN NITINBHAI CHAUHAN</t>
  </si>
  <si>
    <t>SHAIKH ASRAFALI NURULHUDA</t>
  </si>
  <si>
    <t>KALPESH RAJESHBHAI ZINZUVADIA</t>
  </si>
  <si>
    <t>HALDYNGL</t>
  </si>
  <si>
    <t>UNIFI AIF 2</t>
  </si>
  <si>
    <t>PLUTUS WEALTH MANAGEMENT LLP</t>
  </si>
  <si>
    <t>IFINSER</t>
  </si>
  <si>
    <t>KAMAT MANASI AMIT</t>
  </si>
  <si>
    <t>AKSHAY AGGARWAL</t>
  </si>
  <si>
    <t>JANUSCORP</t>
  </si>
  <si>
    <t>NARENDRA SHANKARLAL TANNA</t>
  </si>
  <si>
    <t>ARUN DASHRATHBHAI PRAJAPATI</t>
  </si>
  <si>
    <t>JAYKAY</t>
  </si>
  <si>
    <t>KAPILRAJ</t>
  </si>
  <si>
    <t>NILESH RASIKLAL SHAH</t>
  </si>
  <si>
    <t>BHAVIN HASMUKH SAVLA</t>
  </si>
  <si>
    <t>INDRAVADAN J MEHTA</t>
  </si>
  <si>
    <t>KETAN S MAHADDALKAR</t>
  </si>
  <si>
    <t>SHIVPARVATI TRADERS AND SUPPLIERS LIMITED</t>
  </si>
  <si>
    <t>POOJAENT</t>
  </si>
  <si>
    <t>SACHIN H GUNJAL</t>
  </si>
  <si>
    <t>JACKY VASHUDEV BHAGNANI</t>
  </si>
  <si>
    <t>SUNIL KUMAR RANA</t>
  </si>
  <si>
    <t>SURESHKUMAR GHORDHANDAS PATEL</t>
  </si>
  <si>
    <t>VORA KINJAL RONAK</t>
  </si>
  <si>
    <t>VAIBHAV RAJENDRA DOSHI</t>
  </si>
  <si>
    <t>MONIK CHANDUBHAI RUPAREL</t>
  </si>
  <si>
    <t>SANDEEP SINGH</t>
  </si>
  <si>
    <t>TUSHAR SHASHIKANT SHAH</t>
  </si>
  <si>
    <t>HARSHADBHAI PANCHAL</t>
  </si>
  <si>
    <t>VINOD VILAS SABLE</t>
  </si>
  <si>
    <t>KEYUR NATAVARLAL RUPAREL</t>
  </si>
  <si>
    <t>DHAVAL MEHTA</t>
  </si>
  <si>
    <t>SHBAJRG</t>
  </si>
  <si>
    <t>SCAN STEEL LIMITED</t>
  </si>
  <si>
    <t>SHREEPUSHK</t>
  </si>
  <si>
    <t>MANHARLAL CHIMANLA PARIKH HUF</t>
  </si>
  <si>
    <t>SHIVA KUMAR</t>
  </si>
  <si>
    <t>SUPRBPA</t>
  </si>
  <si>
    <t>JAMUNADASS LALCHAND</t>
  </si>
  <si>
    <t>VANDANA PARESH THAKKER</t>
  </si>
  <si>
    <t>TOYAMIND</t>
  </si>
  <si>
    <t>ECOTEK GENERAL TRADING LLC</t>
  </si>
  <si>
    <t>SILVERTOSS SHOPPERS PVT LTD</t>
  </si>
  <si>
    <t>PUSHPA BHAJU</t>
  </si>
  <si>
    <t>UNIVPRIM</t>
  </si>
  <si>
    <t>PRAKASH KUMAR MOHTA</t>
  </si>
  <si>
    <t>UNIVERSAL ENTERPRISES LIMITED</t>
  </si>
  <si>
    <t>PRATIBHA MANUFACTURING &amp; MARKETING LIMITED</t>
  </si>
  <si>
    <t>JAYANTIKA JATIA</t>
  </si>
  <si>
    <t>MAITREYI KANDOI</t>
  </si>
  <si>
    <t>VIPUL</t>
  </si>
  <si>
    <t>ANALYSIS TRADE CONSULTANCY LLP</t>
  </si>
  <si>
    <t>AMDIND</t>
  </si>
  <si>
    <t>AMD Industries Limited</t>
  </si>
  <si>
    <t>B M TRADERS</t>
  </si>
  <si>
    <t>BRIJESH JITENDRA PAREKH</t>
  </si>
  <si>
    <t>Bharat Heavy Elect Ltd.</t>
  </si>
  <si>
    <t>HRTI PRIVATE LIMITED</t>
  </si>
  <si>
    <t>TOWER RESEARCH CAPITAL MARKETS INDIA PRIVATE LIMITED</t>
  </si>
  <si>
    <t>COMPINFO</t>
  </si>
  <si>
    <t>Compuage Infocom Ltd</t>
  </si>
  <si>
    <t>GOLDTECH</t>
  </si>
  <si>
    <t>Goldstone Tech Ltd.</t>
  </si>
  <si>
    <t>GOPAL KRISHAN KOTHARI</t>
  </si>
  <si>
    <t>Himadri Speciality Chem L</t>
  </si>
  <si>
    <t>GRAVITON RESEARCH CAPITAL LLP</t>
  </si>
  <si>
    <t>XTX MARKETS LLP</t>
  </si>
  <si>
    <t>GEETA CHETAN SHAH</t>
  </si>
  <si>
    <t>QE SECURITIES</t>
  </si>
  <si>
    <t>KIRTAN MANEKLAL RUPARELIYA</t>
  </si>
  <si>
    <t>Justdial Ltd.</t>
  </si>
  <si>
    <t>NK SECURITIES RESEARCH PRIVATE LIMITED</t>
  </si>
  <si>
    <t>JHAVERI TRADING AND INVESTMENT PVT LTD</t>
  </si>
  <si>
    <t>NECCLTD</t>
  </si>
  <si>
    <t>North East Carry Corp Ltd</t>
  </si>
  <si>
    <t>PRICOLLTD</t>
  </si>
  <si>
    <t>Pricol Limited</t>
  </si>
  <si>
    <t>ANKITA VISHAL SHAH</t>
  </si>
  <si>
    <t>SEAMECLTD</t>
  </si>
  <si>
    <t>SEAMEC Limited</t>
  </si>
  <si>
    <t>RELITRADE STOCK BROKING PVT. LTD.</t>
  </si>
  <si>
    <t>PRARAMBH SECURITIES PVT. LTD.</t>
  </si>
  <si>
    <t>Shre Push Chem &amp; Fert Ltd</t>
  </si>
  <si>
    <t>M.C.PARIKH-HUF</t>
  </si>
  <si>
    <t>Tata Chemicals Ltd.</t>
  </si>
  <si>
    <t>VINYLINDIA</t>
  </si>
  <si>
    <t>Vinyl Chemicals (India) L</t>
  </si>
  <si>
    <t>Asian Granito India Limit</t>
  </si>
  <si>
    <t>DILIPBHAI PURSOTTAMBHAI SUTHAR</t>
  </si>
  <si>
    <t>SHREE PADMAVATI TRADE-LINK PROP. ATUL J SHAH</t>
  </si>
  <si>
    <t>BAJAJHIND</t>
  </si>
  <si>
    <t>Bajaj Hindustan Sugar Ltd</t>
  </si>
  <si>
    <t>ARUNA R JAIN</t>
  </si>
  <si>
    <t>ACACIA PARTNERS  L.P</t>
  </si>
  <si>
    <t>ERROR-SALTLAKE(INSIGHT SHARE BROKERS LTD)</t>
  </si>
  <si>
    <t>NISHCHAYA TRADINGS PRIVATE LIMITED  .</t>
  </si>
  <si>
    <t>ALGOMIND CAPITAL FUND</t>
  </si>
  <si>
    <t>TEMBO</t>
  </si>
  <si>
    <t>Tembo Global Ind Ltd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</si>
</sst>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2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5" xfId="0" applyNumberFormat="1" applyFont="1" applyFill="1" applyBorder="1" applyAlignment="1">
      <alignment horizontal="center" vertical="center"/>
    </xf>
    <xf numFmtId="0" fontId="50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7" fillId="60" borderId="35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9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16" fontId="49" fillId="45" borderId="35" xfId="160" applyNumberFormat="1" applyFont="1" applyFill="1" applyBorder="1" applyAlignment="1">
      <alignment horizontal="center" vertical="center"/>
    </xf>
    <xf numFmtId="0" fontId="47" fillId="49" borderId="38" xfId="0" applyNumberFormat="1" applyFont="1" applyFill="1" applyBorder="1" applyAlignment="1">
      <alignment horizontal="center" vertical="center"/>
    </xf>
    <xf numFmtId="166" fontId="47" fillId="49" borderId="35" xfId="0" applyNumberFormat="1" applyFont="1" applyFill="1" applyBorder="1" applyAlignment="1">
      <alignment horizontal="center" vertical="center"/>
    </xf>
    <xf numFmtId="0" fontId="50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2" fontId="7" fillId="49" borderId="36" xfId="0" applyNumberFormat="1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49" fillId="49" borderId="35" xfId="16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49" fillId="45" borderId="36" xfId="160" applyNumberFormat="1" applyFont="1" applyFill="1" applyBorder="1" applyAlignment="1">
      <alignment horizontal="center" vertical="center"/>
    </xf>
    <xf numFmtId="16" fontId="49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164" fontId="7" fillId="58" borderId="38" xfId="16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16" fontId="49" fillId="58" borderId="38" xfId="16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44253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44253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92" t="s">
        <v>16</v>
      </c>
      <c r="B9" s="594" t="s">
        <v>17</v>
      </c>
      <c r="C9" s="594" t="s">
        <v>18</v>
      </c>
      <c r="D9" s="594" t="s">
        <v>838</v>
      </c>
      <c r="E9" s="260" t="s">
        <v>19</v>
      </c>
      <c r="F9" s="260" t="s">
        <v>20</v>
      </c>
      <c r="G9" s="589" t="s">
        <v>21</v>
      </c>
      <c r="H9" s="590"/>
      <c r="I9" s="591"/>
      <c r="J9" s="589" t="s">
        <v>22</v>
      </c>
      <c r="K9" s="590"/>
      <c r="L9" s="591"/>
      <c r="M9" s="260"/>
      <c r="N9" s="267"/>
      <c r="O9" s="267"/>
      <c r="P9" s="267"/>
    </row>
    <row r="10" spans="1:16" ht="59.25" customHeight="1">
      <c r="A10" s="593"/>
      <c r="B10" s="595" t="s">
        <v>17</v>
      </c>
      <c r="C10" s="595"/>
      <c r="D10" s="59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76" t="s">
        <v>35</v>
      </c>
      <c r="D11" s="477">
        <v>44280</v>
      </c>
      <c r="E11" s="285">
        <v>36719.699999999997</v>
      </c>
      <c r="F11" s="285">
        <v>36893.9</v>
      </c>
      <c r="G11" s="297">
        <v>36462.800000000003</v>
      </c>
      <c r="H11" s="297">
        <v>36205.9</v>
      </c>
      <c r="I11" s="297">
        <v>35774.800000000003</v>
      </c>
      <c r="J11" s="297">
        <v>37150.800000000003</v>
      </c>
      <c r="K11" s="297">
        <v>37581.899999999994</v>
      </c>
      <c r="L11" s="297">
        <v>37838.800000000003</v>
      </c>
      <c r="M11" s="284">
        <v>37325</v>
      </c>
      <c r="N11" s="284">
        <v>36637</v>
      </c>
      <c r="O11" s="474">
        <v>1402325</v>
      </c>
      <c r="P11" s="475">
        <v>-0.30024575541722281</v>
      </c>
    </row>
    <row r="12" spans="1:16" ht="15">
      <c r="A12" s="263">
        <v>2</v>
      </c>
      <c r="B12" s="364" t="s">
        <v>34</v>
      </c>
      <c r="C12" s="476" t="s">
        <v>36</v>
      </c>
      <c r="D12" s="477">
        <v>44280</v>
      </c>
      <c r="E12" s="298">
        <v>15169.5</v>
      </c>
      <c r="F12" s="298">
        <v>15178.416666666666</v>
      </c>
      <c r="G12" s="299">
        <v>15066.833333333332</v>
      </c>
      <c r="H12" s="299">
        <v>14964.166666666666</v>
      </c>
      <c r="I12" s="299">
        <v>14852.583333333332</v>
      </c>
      <c r="J12" s="299">
        <v>15281.083333333332</v>
      </c>
      <c r="K12" s="299">
        <v>15392.666666666664</v>
      </c>
      <c r="L12" s="299">
        <v>15495.333333333332</v>
      </c>
      <c r="M12" s="286">
        <v>15290</v>
      </c>
      <c r="N12" s="286">
        <v>15075.75</v>
      </c>
      <c r="O12" s="301">
        <v>10450950</v>
      </c>
      <c r="P12" s="302">
        <v>-0.17178213113974608</v>
      </c>
    </row>
    <row r="13" spans="1:16" ht="15">
      <c r="A13" s="263">
        <v>3</v>
      </c>
      <c r="B13" s="364" t="s">
        <v>34</v>
      </c>
      <c r="C13" s="476" t="s">
        <v>836</v>
      </c>
      <c r="D13" s="477">
        <v>44280</v>
      </c>
      <c r="E13" s="427">
        <v>17005.650000000001</v>
      </c>
      <c r="F13" s="427">
        <v>17121.599999999999</v>
      </c>
      <c r="G13" s="428">
        <v>16864.649999999998</v>
      </c>
      <c r="H13" s="428">
        <v>16723.649999999998</v>
      </c>
      <c r="I13" s="428">
        <v>16466.699999999997</v>
      </c>
      <c r="J13" s="428">
        <v>17262.599999999999</v>
      </c>
      <c r="K13" s="428">
        <v>17519.549999999996</v>
      </c>
      <c r="L13" s="428">
        <v>17660.55</v>
      </c>
      <c r="M13" s="429">
        <v>17378.55</v>
      </c>
      <c r="N13" s="429">
        <v>16980.599999999999</v>
      </c>
      <c r="O13" s="430">
        <v>12120</v>
      </c>
      <c r="P13" s="431">
        <v>-0.5491071428571429</v>
      </c>
    </row>
    <row r="14" spans="1:16" ht="15">
      <c r="A14" s="263">
        <v>4</v>
      </c>
      <c r="B14" s="384" t="s">
        <v>39</v>
      </c>
      <c r="C14" s="476" t="s">
        <v>736</v>
      </c>
      <c r="D14" s="477">
        <v>44280</v>
      </c>
      <c r="E14" s="298">
        <v>1243.6500000000001</v>
      </c>
      <c r="F14" s="298">
        <v>1240.3333333333333</v>
      </c>
      <c r="G14" s="299">
        <v>1232.3166666666666</v>
      </c>
      <c r="H14" s="299">
        <v>1220.9833333333333</v>
      </c>
      <c r="I14" s="299">
        <v>1212.9666666666667</v>
      </c>
      <c r="J14" s="299">
        <v>1251.6666666666665</v>
      </c>
      <c r="K14" s="299">
        <v>1259.6833333333334</v>
      </c>
      <c r="L14" s="299">
        <v>1271.0166666666664</v>
      </c>
      <c r="M14" s="286">
        <v>1248.3499999999999</v>
      </c>
      <c r="N14" s="286">
        <v>1229</v>
      </c>
      <c r="O14" s="301">
        <v>389725</v>
      </c>
      <c r="P14" s="302">
        <v>-0.10623781676413255</v>
      </c>
    </row>
    <row r="15" spans="1:16" ht="15">
      <c r="A15" s="263">
        <v>5</v>
      </c>
      <c r="B15" s="364" t="s">
        <v>37</v>
      </c>
      <c r="C15" s="476" t="s">
        <v>38</v>
      </c>
      <c r="D15" s="477">
        <v>44280</v>
      </c>
      <c r="E15" s="298">
        <v>1811.7</v>
      </c>
      <c r="F15" s="298">
        <v>1790.3666666666668</v>
      </c>
      <c r="G15" s="299">
        <v>1760.1333333333337</v>
      </c>
      <c r="H15" s="299">
        <v>1708.5666666666668</v>
      </c>
      <c r="I15" s="299">
        <v>1678.3333333333337</v>
      </c>
      <c r="J15" s="299">
        <v>1841.9333333333336</v>
      </c>
      <c r="K15" s="299">
        <v>1872.1666666666667</v>
      </c>
      <c r="L15" s="299">
        <v>1923.7333333333336</v>
      </c>
      <c r="M15" s="286">
        <v>1820.6</v>
      </c>
      <c r="N15" s="286">
        <v>1738.8</v>
      </c>
      <c r="O15" s="301">
        <v>2745500</v>
      </c>
      <c r="P15" s="302">
        <v>-0.12521905368806754</v>
      </c>
    </row>
    <row r="16" spans="1:16" ht="15">
      <c r="A16" s="263">
        <v>6</v>
      </c>
      <c r="B16" s="364" t="s">
        <v>39</v>
      </c>
      <c r="C16" s="476" t="s">
        <v>40</v>
      </c>
      <c r="D16" s="477">
        <v>44280</v>
      </c>
      <c r="E16" s="298">
        <v>849.55</v>
      </c>
      <c r="F16" s="298">
        <v>843.13333333333321</v>
      </c>
      <c r="G16" s="299">
        <v>818.46666666666647</v>
      </c>
      <c r="H16" s="299">
        <v>787.38333333333321</v>
      </c>
      <c r="I16" s="299">
        <v>762.71666666666647</v>
      </c>
      <c r="J16" s="299">
        <v>874.21666666666647</v>
      </c>
      <c r="K16" s="299">
        <v>898.88333333333321</v>
      </c>
      <c r="L16" s="299">
        <v>929.96666666666647</v>
      </c>
      <c r="M16" s="286">
        <v>867.8</v>
      </c>
      <c r="N16" s="286">
        <v>812.05</v>
      </c>
      <c r="O16" s="301">
        <v>17882000</v>
      </c>
      <c r="P16" s="302">
        <v>-4.0047240712905302E-2</v>
      </c>
    </row>
    <row r="17" spans="1:16" ht="15">
      <c r="A17" s="263">
        <v>7</v>
      </c>
      <c r="B17" s="364" t="s">
        <v>39</v>
      </c>
      <c r="C17" s="476" t="s">
        <v>41</v>
      </c>
      <c r="D17" s="477">
        <v>44280</v>
      </c>
      <c r="E17" s="298">
        <v>708.5</v>
      </c>
      <c r="F17" s="298">
        <v>698.65</v>
      </c>
      <c r="G17" s="299">
        <v>681.3</v>
      </c>
      <c r="H17" s="299">
        <v>654.1</v>
      </c>
      <c r="I17" s="299">
        <v>636.75</v>
      </c>
      <c r="J17" s="299">
        <v>725.84999999999991</v>
      </c>
      <c r="K17" s="299">
        <v>743.2</v>
      </c>
      <c r="L17" s="299">
        <v>770.39999999999986</v>
      </c>
      <c r="M17" s="286">
        <v>716</v>
      </c>
      <c r="N17" s="286">
        <v>671.45</v>
      </c>
      <c r="O17" s="301">
        <v>53875000</v>
      </c>
      <c r="P17" s="302">
        <v>-9.9532007354170143E-2</v>
      </c>
    </row>
    <row r="18" spans="1:16" ht="15">
      <c r="A18" s="263">
        <v>8</v>
      </c>
      <c r="B18" s="364" t="s">
        <v>43</v>
      </c>
      <c r="C18" s="476" t="s">
        <v>44</v>
      </c>
      <c r="D18" s="477">
        <v>44280</v>
      </c>
      <c r="E18" s="298">
        <v>891.1</v>
      </c>
      <c r="F18" s="298">
        <v>886.75</v>
      </c>
      <c r="G18" s="299">
        <v>878.15</v>
      </c>
      <c r="H18" s="299">
        <v>865.19999999999993</v>
      </c>
      <c r="I18" s="299">
        <v>856.59999999999991</v>
      </c>
      <c r="J18" s="299">
        <v>899.7</v>
      </c>
      <c r="K18" s="299">
        <v>908.3</v>
      </c>
      <c r="L18" s="299">
        <v>921.25000000000011</v>
      </c>
      <c r="M18" s="286">
        <v>895.35</v>
      </c>
      <c r="N18" s="286">
        <v>873.8</v>
      </c>
      <c r="O18" s="301">
        <v>2906000</v>
      </c>
      <c r="P18" s="302">
        <v>-0.11294261294261294</v>
      </c>
    </row>
    <row r="19" spans="1:16" ht="15">
      <c r="A19" s="263">
        <v>9</v>
      </c>
      <c r="B19" s="364" t="s">
        <v>37</v>
      </c>
      <c r="C19" s="476" t="s">
        <v>45</v>
      </c>
      <c r="D19" s="477">
        <v>44280</v>
      </c>
      <c r="E19" s="298">
        <v>280.10000000000002</v>
      </c>
      <c r="F19" s="298">
        <v>278.01666666666665</v>
      </c>
      <c r="G19" s="299">
        <v>274.08333333333331</v>
      </c>
      <c r="H19" s="299">
        <v>268.06666666666666</v>
      </c>
      <c r="I19" s="299">
        <v>264.13333333333333</v>
      </c>
      <c r="J19" s="299">
        <v>284.0333333333333</v>
      </c>
      <c r="K19" s="299">
        <v>287.9666666666667</v>
      </c>
      <c r="L19" s="299">
        <v>293.98333333333329</v>
      </c>
      <c r="M19" s="286">
        <v>281.95</v>
      </c>
      <c r="N19" s="286">
        <v>272</v>
      </c>
      <c r="O19" s="301">
        <v>14124000</v>
      </c>
      <c r="P19" s="302">
        <v>-0.28720666161998487</v>
      </c>
    </row>
    <row r="20" spans="1:16" ht="15">
      <c r="A20" s="263">
        <v>10</v>
      </c>
      <c r="B20" s="364" t="s">
        <v>39</v>
      </c>
      <c r="C20" s="476" t="s">
        <v>46</v>
      </c>
      <c r="D20" s="477">
        <v>44280</v>
      </c>
      <c r="E20" s="298">
        <v>3097.5</v>
      </c>
      <c r="F20" s="298">
        <v>3097.0166666666664</v>
      </c>
      <c r="G20" s="299">
        <v>3062.3833333333328</v>
      </c>
      <c r="H20" s="299">
        <v>3027.2666666666664</v>
      </c>
      <c r="I20" s="299">
        <v>2992.6333333333328</v>
      </c>
      <c r="J20" s="299">
        <v>3132.1333333333328</v>
      </c>
      <c r="K20" s="299">
        <v>3166.766666666666</v>
      </c>
      <c r="L20" s="299">
        <v>3201.8833333333328</v>
      </c>
      <c r="M20" s="286">
        <v>3131.65</v>
      </c>
      <c r="N20" s="286">
        <v>3061.9</v>
      </c>
      <c r="O20" s="301">
        <v>1330000</v>
      </c>
      <c r="P20" s="302">
        <v>-0.22629435718440954</v>
      </c>
    </row>
    <row r="21" spans="1:16" ht="15">
      <c r="A21" s="263">
        <v>11</v>
      </c>
      <c r="B21" s="364" t="s">
        <v>43</v>
      </c>
      <c r="C21" s="476" t="s">
        <v>47</v>
      </c>
      <c r="D21" s="477">
        <v>44280</v>
      </c>
      <c r="E21" s="298">
        <v>242.1</v>
      </c>
      <c r="F21" s="298">
        <v>242.48333333333335</v>
      </c>
      <c r="G21" s="299">
        <v>240.06666666666669</v>
      </c>
      <c r="H21" s="299">
        <v>238.03333333333333</v>
      </c>
      <c r="I21" s="299">
        <v>235.61666666666667</v>
      </c>
      <c r="J21" s="299">
        <v>244.51666666666671</v>
      </c>
      <c r="K21" s="299">
        <v>246.93333333333334</v>
      </c>
      <c r="L21" s="299">
        <v>248.96666666666673</v>
      </c>
      <c r="M21" s="286">
        <v>244.9</v>
      </c>
      <c r="N21" s="286">
        <v>240.45</v>
      </c>
      <c r="O21" s="301">
        <v>14395000</v>
      </c>
      <c r="P21" s="302">
        <v>-0.14059701492537313</v>
      </c>
    </row>
    <row r="22" spans="1:16" ht="15">
      <c r="A22" s="263">
        <v>12</v>
      </c>
      <c r="B22" s="364" t="s">
        <v>43</v>
      </c>
      <c r="C22" s="476" t="s">
        <v>48</v>
      </c>
      <c r="D22" s="477">
        <v>44280</v>
      </c>
      <c r="E22" s="298">
        <v>132.05000000000001</v>
      </c>
      <c r="F22" s="298">
        <v>130.86666666666667</v>
      </c>
      <c r="G22" s="299">
        <v>129.18333333333334</v>
      </c>
      <c r="H22" s="299">
        <v>126.31666666666666</v>
      </c>
      <c r="I22" s="299">
        <v>124.63333333333333</v>
      </c>
      <c r="J22" s="299">
        <v>133.73333333333335</v>
      </c>
      <c r="K22" s="299">
        <v>135.41666666666669</v>
      </c>
      <c r="L22" s="299">
        <v>138.28333333333336</v>
      </c>
      <c r="M22" s="286">
        <v>132.55000000000001</v>
      </c>
      <c r="N22" s="286">
        <v>128</v>
      </c>
      <c r="O22" s="301">
        <v>37989000</v>
      </c>
      <c r="P22" s="302">
        <v>-9.45945945945946E-2</v>
      </c>
    </row>
    <row r="23" spans="1:16" ht="15">
      <c r="A23" s="263">
        <v>13</v>
      </c>
      <c r="B23" s="364" t="s">
        <v>49</v>
      </c>
      <c r="C23" s="476" t="s">
        <v>50</v>
      </c>
      <c r="D23" s="477">
        <v>44280</v>
      </c>
      <c r="E23" s="298">
        <v>2390.65</v>
      </c>
      <c r="F23" s="298">
        <v>2381.1999999999998</v>
      </c>
      <c r="G23" s="299">
        <v>2362.3999999999996</v>
      </c>
      <c r="H23" s="299">
        <v>2334.1499999999996</v>
      </c>
      <c r="I23" s="299">
        <v>2315.3499999999995</v>
      </c>
      <c r="J23" s="299">
        <v>2409.4499999999998</v>
      </c>
      <c r="K23" s="299">
        <v>2428.25</v>
      </c>
      <c r="L23" s="299">
        <v>2456.5</v>
      </c>
      <c r="M23" s="286">
        <v>2400</v>
      </c>
      <c r="N23" s="286">
        <v>2352.9499999999998</v>
      </c>
      <c r="O23" s="301">
        <v>6532500</v>
      </c>
      <c r="P23" s="302">
        <v>7.4954888261694348E-3</v>
      </c>
    </row>
    <row r="24" spans="1:16" ht="15">
      <c r="A24" s="263">
        <v>14</v>
      </c>
      <c r="B24" s="364" t="s">
        <v>51</v>
      </c>
      <c r="C24" s="476" t="s">
        <v>52</v>
      </c>
      <c r="D24" s="477">
        <v>44280</v>
      </c>
      <c r="E24" s="298">
        <v>867.05</v>
      </c>
      <c r="F24" s="298">
        <v>869.86666666666667</v>
      </c>
      <c r="G24" s="299">
        <v>859.33333333333337</v>
      </c>
      <c r="H24" s="299">
        <v>851.61666666666667</v>
      </c>
      <c r="I24" s="299">
        <v>841.08333333333337</v>
      </c>
      <c r="J24" s="299">
        <v>877.58333333333337</v>
      </c>
      <c r="K24" s="299">
        <v>888.11666666666667</v>
      </c>
      <c r="L24" s="299">
        <v>895.83333333333337</v>
      </c>
      <c r="M24" s="286">
        <v>880.4</v>
      </c>
      <c r="N24" s="286">
        <v>862.15</v>
      </c>
      <c r="O24" s="301">
        <v>9348950</v>
      </c>
      <c r="P24" s="302">
        <v>-4.0557667934093787E-2</v>
      </c>
    </row>
    <row r="25" spans="1:16" ht="15">
      <c r="A25" s="263">
        <v>15</v>
      </c>
      <c r="B25" s="364" t="s">
        <v>53</v>
      </c>
      <c r="C25" s="476" t="s">
        <v>54</v>
      </c>
      <c r="D25" s="477">
        <v>44280</v>
      </c>
      <c r="E25" s="298">
        <v>774.15</v>
      </c>
      <c r="F25" s="298">
        <v>775.46666666666658</v>
      </c>
      <c r="G25" s="299">
        <v>763.73333333333312</v>
      </c>
      <c r="H25" s="299">
        <v>753.31666666666649</v>
      </c>
      <c r="I25" s="299">
        <v>741.58333333333303</v>
      </c>
      <c r="J25" s="299">
        <v>785.88333333333321</v>
      </c>
      <c r="K25" s="299">
        <v>797.61666666666656</v>
      </c>
      <c r="L25" s="299">
        <v>808.0333333333333</v>
      </c>
      <c r="M25" s="286">
        <v>787.2</v>
      </c>
      <c r="N25" s="286">
        <v>765.05</v>
      </c>
      <c r="O25" s="301">
        <v>36848400</v>
      </c>
      <c r="P25" s="302">
        <v>-0.18432237156670031</v>
      </c>
    </row>
    <row r="26" spans="1:16" ht="15">
      <c r="A26" s="263">
        <v>16</v>
      </c>
      <c r="B26" s="364" t="s">
        <v>43</v>
      </c>
      <c r="C26" s="476" t="s">
        <v>55</v>
      </c>
      <c r="D26" s="477">
        <v>44280</v>
      </c>
      <c r="E26" s="298">
        <v>3964.7</v>
      </c>
      <c r="F26" s="298">
        <v>3961.8333333333335</v>
      </c>
      <c r="G26" s="299">
        <v>3928.7166666666672</v>
      </c>
      <c r="H26" s="299">
        <v>3892.7333333333336</v>
      </c>
      <c r="I26" s="299">
        <v>3859.6166666666672</v>
      </c>
      <c r="J26" s="299">
        <v>3997.8166666666671</v>
      </c>
      <c r="K26" s="299">
        <v>4030.9333333333329</v>
      </c>
      <c r="L26" s="299">
        <v>4066.916666666667</v>
      </c>
      <c r="M26" s="286">
        <v>3994.95</v>
      </c>
      <c r="N26" s="286">
        <v>3925.85</v>
      </c>
      <c r="O26" s="301">
        <v>1581500</v>
      </c>
      <c r="P26" s="302">
        <v>-0.1392026126003538</v>
      </c>
    </row>
    <row r="27" spans="1:16" ht="15">
      <c r="A27" s="263">
        <v>17</v>
      </c>
      <c r="B27" s="364" t="s">
        <v>56</v>
      </c>
      <c r="C27" s="476" t="s">
        <v>57</v>
      </c>
      <c r="D27" s="477">
        <v>44280</v>
      </c>
      <c r="E27" s="298">
        <v>10326.700000000001</v>
      </c>
      <c r="F27" s="298">
        <v>10319.516666666668</v>
      </c>
      <c r="G27" s="299">
        <v>10189.083333333336</v>
      </c>
      <c r="H27" s="299">
        <v>10051.466666666667</v>
      </c>
      <c r="I27" s="299">
        <v>9921.0333333333347</v>
      </c>
      <c r="J27" s="299">
        <v>10457.133333333337</v>
      </c>
      <c r="K27" s="299">
        <v>10587.566666666668</v>
      </c>
      <c r="L27" s="299">
        <v>10725.183333333338</v>
      </c>
      <c r="M27" s="286">
        <v>10449.950000000001</v>
      </c>
      <c r="N27" s="286">
        <v>10181.9</v>
      </c>
      <c r="O27" s="301">
        <v>545125</v>
      </c>
      <c r="P27" s="302">
        <v>-0.11145069274653627</v>
      </c>
    </row>
    <row r="28" spans="1:16" ht="15">
      <c r="A28" s="263">
        <v>18</v>
      </c>
      <c r="B28" s="364" t="s">
        <v>56</v>
      </c>
      <c r="C28" s="476" t="s">
        <v>58</v>
      </c>
      <c r="D28" s="477">
        <v>44280</v>
      </c>
      <c r="E28" s="298">
        <v>5565.9</v>
      </c>
      <c r="F28" s="298">
        <v>5581.1500000000005</v>
      </c>
      <c r="G28" s="299">
        <v>5524.3000000000011</v>
      </c>
      <c r="H28" s="299">
        <v>5482.7000000000007</v>
      </c>
      <c r="I28" s="299">
        <v>5425.8500000000013</v>
      </c>
      <c r="J28" s="299">
        <v>5622.7500000000009</v>
      </c>
      <c r="K28" s="299">
        <v>5679.6000000000013</v>
      </c>
      <c r="L28" s="299">
        <v>5721.2000000000007</v>
      </c>
      <c r="M28" s="286">
        <v>5638</v>
      </c>
      <c r="N28" s="286">
        <v>5539.55</v>
      </c>
      <c r="O28" s="301">
        <v>3783750</v>
      </c>
      <c r="P28" s="302">
        <v>-0.10406677321967679</v>
      </c>
    </row>
    <row r="29" spans="1:16" ht="15">
      <c r="A29" s="263">
        <v>19</v>
      </c>
      <c r="B29" s="364" t="s">
        <v>43</v>
      </c>
      <c r="C29" s="476" t="s">
        <v>59</v>
      </c>
      <c r="D29" s="477">
        <v>44280</v>
      </c>
      <c r="E29" s="298">
        <v>1587.35</v>
      </c>
      <c r="F29" s="298">
        <v>1595.3833333333332</v>
      </c>
      <c r="G29" s="299">
        <v>1574.8666666666663</v>
      </c>
      <c r="H29" s="299">
        <v>1562.3833333333332</v>
      </c>
      <c r="I29" s="299">
        <v>1541.8666666666663</v>
      </c>
      <c r="J29" s="299">
        <v>1607.8666666666663</v>
      </c>
      <c r="K29" s="299">
        <v>1628.3833333333332</v>
      </c>
      <c r="L29" s="299">
        <v>1640.8666666666663</v>
      </c>
      <c r="M29" s="286">
        <v>1615.9</v>
      </c>
      <c r="N29" s="286">
        <v>1582.9</v>
      </c>
      <c r="O29" s="301">
        <v>2484400</v>
      </c>
      <c r="P29" s="302">
        <v>-0.12828070175438597</v>
      </c>
    </row>
    <row r="30" spans="1:16" ht="15">
      <c r="A30" s="263">
        <v>20</v>
      </c>
      <c r="B30" s="364" t="s">
        <v>53</v>
      </c>
      <c r="C30" s="476" t="s">
        <v>230</v>
      </c>
      <c r="D30" s="477">
        <v>44280</v>
      </c>
      <c r="E30" s="298">
        <v>344.15</v>
      </c>
      <c r="F30" s="298">
        <v>343.63333333333338</v>
      </c>
      <c r="G30" s="299">
        <v>338.91666666666674</v>
      </c>
      <c r="H30" s="299">
        <v>333.68333333333334</v>
      </c>
      <c r="I30" s="299">
        <v>328.9666666666667</v>
      </c>
      <c r="J30" s="299">
        <v>348.86666666666679</v>
      </c>
      <c r="K30" s="299">
        <v>353.58333333333337</v>
      </c>
      <c r="L30" s="299">
        <v>358.81666666666683</v>
      </c>
      <c r="M30" s="286">
        <v>348.35</v>
      </c>
      <c r="N30" s="286">
        <v>338.4</v>
      </c>
      <c r="O30" s="301">
        <v>20395800</v>
      </c>
      <c r="P30" s="302">
        <v>-0.15604051839713987</v>
      </c>
    </row>
    <row r="31" spans="1:16" ht="15">
      <c r="A31" s="263">
        <v>21</v>
      </c>
      <c r="B31" s="364" t="s">
        <v>53</v>
      </c>
      <c r="C31" s="476" t="s">
        <v>60</v>
      </c>
      <c r="D31" s="477">
        <v>44280</v>
      </c>
      <c r="E31" s="298">
        <v>86.7</v>
      </c>
      <c r="F31" s="298">
        <v>86.233333333333334</v>
      </c>
      <c r="G31" s="299">
        <v>85.266666666666666</v>
      </c>
      <c r="H31" s="299">
        <v>83.833333333333329</v>
      </c>
      <c r="I31" s="299">
        <v>82.86666666666666</v>
      </c>
      <c r="J31" s="299">
        <v>87.666666666666671</v>
      </c>
      <c r="K31" s="299">
        <v>88.63333333333334</v>
      </c>
      <c r="L31" s="299">
        <v>90.066666666666677</v>
      </c>
      <c r="M31" s="286">
        <v>87.2</v>
      </c>
      <c r="N31" s="286">
        <v>84.8</v>
      </c>
      <c r="O31" s="301">
        <v>87995700</v>
      </c>
      <c r="P31" s="302">
        <v>-0.15112866817155757</v>
      </c>
    </row>
    <row r="32" spans="1:16" ht="15">
      <c r="A32" s="263">
        <v>22</v>
      </c>
      <c r="B32" s="364" t="s">
        <v>49</v>
      </c>
      <c r="C32" s="476" t="s">
        <v>62</v>
      </c>
      <c r="D32" s="477">
        <v>44280</v>
      </c>
      <c r="E32" s="298">
        <v>1488.7</v>
      </c>
      <c r="F32" s="298">
        <v>1489.3500000000001</v>
      </c>
      <c r="G32" s="299">
        <v>1476.5000000000002</v>
      </c>
      <c r="H32" s="299">
        <v>1464.3000000000002</v>
      </c>
      <c r="I32" s="299">
        <v>1451.4500000000003</v>
      </c>
      <c r="J32" s="299">
        <v>1501.5500000000002</v>
      </c>
      <c r="K32" s="299">
        <v>1514.4</v>
      </c>
      <c r="L32" s="299">
        <v>1526.6000000000001</v>
      </c>
      <c r="M32" s="286">
        <v>1502.2</v>
      </c>
      <c r="N32" s="286">
        <v>1477.15</v>
      </c>
      <c r="O32" s="301">
        <v>1615350</v>
      </c>
      <c r="P32" s="302">
        <v>-0.13592233009708737</v>
      </c>
    </row>
    <row r="33" spans="1:16" ht="15">
      <c r="A33" s="263">
        <v>23</v>
      </c>
      <c r="B33" s="364" t="s">
        <v>63</v>
      </c>
      <c r="C33" s="476" t="s">
        <v>64</v>
      </c>
      <c r="D33" s="477">
        <v>44280</v>
      </c>
      <c r="E33" s="298">
        <v>142.15</v>
      </c>
      <c r="F33" s="298">
        <v>140.91666666666666</v>
      </c>
      <c r="G33" s="299">
        <v>138.38333333333333</v>
      </c>
      <c r="H33" s="299">
        <v>134.61666666666667</v>
      </c>
      <c r="I33" s="299">
        <v>132.08333333333334</v>
      </c>
      <c r="J33" s="299">
        <v>144.68333333333331</v>
      </c>
      <c r="K33" s="299">
        <v>147.21666666666667</v>
      </c>
      <c r="L33" s="299">
        <v>150.98333333333329</v>
      </c>
      <c r="M33" s="286">
        <v>143.44999999999999</v>
      </c>
      <c r="N33" s="286">
        <v>137.15</v>
      </c>
      <c r="O33" s="301">
        <v>29199200</v>
      </c>
      <c r="P33" s="302">
        <v>3.1409395973154362E-2</v>
      </c>
    </row>
    <row r="34" spans="1:16" ht="15">
      <c r="A34" s="263">
        <v>24</v>
      </c>
      <c r="B34" s="364" t="s">
        <v>49</v>
      </c>
      <c r="C34" s="476" t="s">
        <v>65</v>
      </c>
      <c r="D34" s="477">
        <v>44280</v>
      </c>
      <c r="E34" s="298">
        <v>728.15</v>
      </c>
      <c r="F34" s="298">
        <v>726.4</v>
      </c>
      <c r="G34" s="299">
        <v>721.94999999999993</v>
      </c>
      <c r="H34" s="299">
        <v>715.75</v>
      </c>
      <c r="I34" s="299">
        <v>711.3</v>
      </c>
      <c r="J34" s="299">
        <v>732.59999999999991</v>
      </c>
      <c r="K34" s="299">
        <v>737.05</v>
      </c>
      <c r="L34" s="299">
        <v>743.24999999999989</v>
      </c>
      <c r="M34" s="286">
        <v>730.85</v>
      </c>
      <c r="N34" s="286">
        <v>720.2</v>
      </c>
      <c r="O34" s="301">
        <v>3201000</v>
      </c>
      <c r="P34" s="302">
        <v>-9.0624999999999997E-2</v>
      </c>
    </row>
    <row r="35" spans="1:16" ht="15">
      <c r="A35" s="263">
        <v>25</v>
      </c>
      <c r="B35" s="364" t="s">
        <v>43</v>
      </c>
      <c r="C35" s="476" t="s">
        <v>66</v>
      </c>
      <c r="D35" s="477">
        <v>44280</v>
      </c>
      <c r="E35" s="298">
        <v>623.75</v>
      </c>
      <c r="F35" s="298">
        <v>618.88333333333333</v>
      </c>
      <c r="G35" s="299">
        <v>610.4666666666667</v>
      </c>
      <c r="H35" s="299">
        <v>597.18333333333339</v>
      </c>
      <c r="I35" s="299">
        <v>588.76666666666677</v>
      </c>
      <c r="J35" s="299">
        <v>632.16666666666663</v>
      </c>
      <c r="K35" s="299">
        <v>640.58333333333337</v>
      </c>
      <c r="L35" s="299">
        <v>653.86666666666656</v>
      </c>
      <c r="M35" s="286">
        <v>627.29999999999995</v>
      </c>
      <c r="N35" s="286">
        <v>605.6</v>
      </c>
      <c r="O35" s="301">
        <v>6630000</v>
      </c>
      <c r="P35" s="302">
        <v>-6.0174356793536041E-2</v>
      </c>
    </row>
    <row r="36" spans="1:16" ht="15">
      <c r="A36" s="263">
        <v>26</v>
      </c>
      <c r="B36" s="364" t="s">
        <v>67</v>
      </c>
      <c r="C36" s="476" t="s">
        <v>68</v>
      </c>
      <c r="D36" s="477">
        <v>44280</v>
      </c>
      <c r="E36" s="298">
        <v>580.70000000000005</v>
      </c>
      <c r="F36" s="298">
        <v>581.75000000000011</v>
      </c>
      <c r="G36" s="299">
        <v>577.1500000000002</v>
      </c>
      <c r="H36" s="299">
        <v>573.60000000000014</v>
      </c>
      <c r="I36" s="299">
        <v>569.00000000000023</v>
      </c>
      <c r="J36" s="299">
        <v>585.30000000000018</v>
      </c>
      <c r="K36" s="299">
        <v>589.90000000000009</v>
      </c>
      <c r="L36" s="299">
        <v>593.45000000000016</v>
      </c>
      <c r="M36" s="286">
        <v>586.35</v>
      </c>
      <c r="N36" s="286">
        <v>578.20000000000005</v>
      </c>
      <c r="O36" s="301">
        <v>83124708</v>
      </c>
      <c r="P36" s="302">
        <v>-7.4615178553030154E-2</v>
      </c>
    </row>
    <row r="37" spans="1:16" ht="15">
      <c r="A37" s="263">
        <v>27</v>
      </c>
      <c r="B37" s="364" t="s">
        <v>63</v>
      </c>
      <c r="C37" s="476" t="s">
        <v>69</v>
      </c>
      <c r="D37" s="477">
        <v>44280</v>
      </c>
      <c r="E37" s="298">
        <v>47.5</v>
      </c>
      <c r="F37" s="298">
        <v>46.566666666666663</v>
      </c>
      <c r="G37" s="299">
        <v>44.583333333333329</v>
      </c>
      <c r="H37" s="299">
        <v>41.666666666666664</v>
      </c>
      <c r="I37" s="299">
        <v>39.68333333333333</v>
      </c>
      <c r="J37" s="299">
        <v>49.483333333333327</v>
      </c>
      <c r="K37" s="299">
        <v>51.466666666666661</v>
      </c>
      <c r="L37" s="299">
        <v>54.383333333333326</v>
      </c>
      <c r="M37" s="286">
        <v>48.55</v>
      </c>
      <c r="N37" s="286">
        <v>43.65</v>
      </c>
      <c r="O37" s="301">
        <v>124467000</v>
      </c>
      <c r="P37" s="302">
        <v>0.19955474600283343</v>
      </c>
    </row>
    <row r="38" spans="1:16" ht="15">
      <c r="A38" s="263">
        <v>28</v>
      </c>
      <c r="B38" s="364" t="s">
        <v>51</v>
      </c>
      <c r="C38" s="476" t="s">
        <v>70</v>
      </c>
      <c r="D38" s="477">
        <v>44280</v>
      </c>
      <c r="E38" s="298">
        <v>400.4</v>
      </c>
      <c r="F38" s="298">
        <v>397.76666666666671</v>
      </c>
      <c r="G38" s="299">
        <v>393.23333333333341</v>
      </c>
      <c r="H38" s="299">
        <v>386.06666666666672</v>
      </c>
      <c r="I38" s="299">
        <v>381.53333333333342</v>
      </c>
      <c r="J38" s="299">
        <v>404.93333333333339</v>
      </c>
      <c r="K38" s="299">
        <v>409.4666666666667</v>
      </c>
      <c r="L38" s="299">
        <v>416.63333333333338</v>
      </c>
      <c r="M38" s="286">
        <v>402.3</v>
      </c>
      <c r="N38" s="286">
        <v>390.6</v>
      </c>
      <c r="O38" s="301">
        <v>14697000</v>
      </c>
      <c r="P38" s="302">
        <v>-0.10416374596943782</v>
      </c>
    </row>
    <row r="39" spans="1:16" ht="15">
      <c r="A39" s="263">
        <v>29</v>
      </c>
      <c r="B39" s="364" t="s">
        <v>43</v>
      </c>
      <c r="C39" s="476" t="s">
        <v>71</v>
      </c>
      <c r="D39" s="477">
        <v>44280</v>
      </c>
      <c r="E39" s="298">
        <v>15169.05</v>
      </c>
      <c r="F39" s="298">
        <v>15144.983333333332</v>
      </c>
      <c r="G39" s="299">
        <v>14976.066666666664</v>
      </c>
      <c r="H39" s="299">
        <v>14783.083333333332</v>
      </c>
      <c r="I39" s="299">
        <v>14614.166666666664</v>
      </c>
      <c r="J39" s="299">
        <v>15337.966666666664</v>
      </c>
      <c r="K39" s="299">
        <v>15506.883333333331</v>
      </c>
      <c r="L39" s="299">
        <v>15699.866666666663</v>
      </c>
      <c r="M39" s="286">
        <v>15313.9</v>
      </c>
      <c r="N39" s="286">
        <v>14952</v>
      </c>
      <c r="O39" s="301">
        <v>98650</v>
      </c>
      <c r="P39" s="302">
        <v>7.1465033180193975E-3</v>
      </c>
    </row>
    <row r="40" spans="1:16" ht="15">
      <c r="A40" s="263">
        <v>30</v>
      </c>
      <c r="B40" s="364" t="s">
        <v>72</v>
      </c>
      <c r="C40" s="476" t="s">
        <v>73</v>
      </c>
      <c r="D40" s="477">
        <v>44280</v>
      </c>
      <c r="E40" s="298">
        <v>463.15</v>
      </c>
      <c r="F40" s="298">
        <v>458.63333333333338</v>
      </c>
      <c r="G40" s="299">
        <v>447.36666666666679</v>
      </c>
      <c r="H40" s="299">
        <v>431.58333333333343</v>
      </c>
      <c r="I40" s="299">
        <v>420.31666666666683</v>
      </c>
      <c r="J40" s="299">
        <v>474.41666666666674</v>
      </c>
      <c r="K40" s="299">
        <v>485.68333333333328</v>
      </c>
      <c r="L40" s="299">
        <v>501.4666666666667</v>
      </c>
      <c r="M40" s="286">
        <v>469.9</v>
      </c>
      <c r="N40" s="286">
        <v>442.85</v>
      </c>
      <c r="O40" s="301">
        <v>21110400</v>
      </c>
      <c r="P40" s="302">
        <v>-0.13605893186003684</v>
      </c>
    </row>
    <row r="41" spans="1:16" ht="15">
      <c r="A41" s="263">
        <v>31</v>
      </c>
      <c r="B41" s="364" t="s">
        <v>49</v>
      </c>
      <c r="C41" s="476" t="s">
        <v>74</v>
      </c>
      <c r="D41" s="477">
        <v>44280</v>
      </c>
      <c r="E41" s="298">
        <v>3413.8</v>
      </c>
      <c r="F41" s="298">
        <v>3409.6</v>
      </c>
      <c r="G41" s="299">
        <v>3389.2</v>
      </c>
      <c r="H41" s="299">
        <v>3364.6</v>
      </c>
      <c r="I41" s="299">
        <v>3344.2</v>
      </c>
      <c r="J41" s="299">
        <v>3434.2</v>
      </c>
      <c r="K41" s="299">
        <v>3454.6000000000004</v>
      </c>
      <c r="L41" s="299">
        <v>3479.2</v>
      </c>
      <c r="M41" s="286">
        <v>3430</v>
      </c>
      <c r="N41" s="286">
        <v>3385</v>
      </c>
      <c r="O41" s="301">
        <v>2537600</v>
      </c>
      <c r="P41" s="302">
        <v>-0.13380666302566904</v>
      </c>
    </row>
    <row r="42" spans="1:16" ht="15">
      <c r="A42" s="263">
        <v>32</v>
      </c>
      <c r="B42" s="364" t="s">
        <v>51</v>
      </c>
      <c r="C42" s="476" t="s">
        <v>75</v>
      </c>
      <c r="D42" s="477">
        <v>44280</v>
      </c>
      <c r="E42" s="298">
        <v>439.75</v>
      </c>
      <c r="F42" s="298">
        <v>440.7</v>
      </c>
      <c r="G42" s="299">
        <v>435.45</v>
      </c>
      <c r="H42" s="299">
        <v>431.15</v>
      </c>
      <c r="I42" s="299">
        <v>425.9</v>
      </c>
      <c r="J42" s="299">
        <v>445</v>
      </c>
      <c r="K42" s="299">
        <v>450.25</v>
      </c>
      <c r="L42" s="299">
        <v>454.55</v>
      </c>
      <c r="M42" s="286">
        <v>445.95</v>
      </c>
      <c r="N42" s="286">
        <v>436.4</v>
      </c>
      <c r="O42" s="301">
        <v>10588600</v>
      </c>
      <c r="P42" s="302">
        <v>-8.4980988593155893E-2</v>
      </c>
    </row>
    <row r="43" spans="1:16" ht="15">
      <c r="A43" s="263">
        <v>33</v>
      </c>
      <c r="B43" s="364" t="s">
        <v>53</v>
      </c>
      <c r="C43" s="476" t="s">
        <v>76</v>
      </c>
      <c r="D43" s="477">
        <v>44280</v>
      </c>
      <c r="E43" s="298">
        <v>164.35</v>
      </c>
      <c r="F43" s="298">
        <v>164.75</v>
      </c>
      <c r="G43" s="299">
        <v>162.35</v>
      </c>
      <c r="H43" s="299">
        <v>160.35</v>
      </c>
      <c r="I43" s="299">
        <v>157.94999999999999</v>
      </c>
      <c r="J43" s="299">
        <v>166.75</v>
      </c>
      <c r="K43" s="299">
        <v>169.14999999999998</v>
      </c>
      <c r="L43" s="299">
        <v>171.15</v>
      </c>
      <c r="M43" s="286">
        <v>167.15</v>
      </c>
      <c r="N43" s="286">
        <v>162.75</v>
      </c>
      <c r="O43" s="301">
        <v>53600400</v>
      </c>
      <c r="P43" s="302">
        <v>-4.7043010752688172E-2</v>
      </c>
    </row>
    <row r="44" spans="1:16" ht="15">
      <c r="A44" s="263">
        <v>34</v>
      </c>
      <c r="B44" s="364" t="s">
        <v>56</v>
      </c>
      <c r="C44" s="476" t="s">
        <v>81</v>
      </c>
      <c r="D44" s="477">
        <v>44280</v>
      </c>
      <c r="E44" s="298">
        <v>525.65</v>
      </c>
      <c r="F44" s="298">
        <v>524.9</v>
      </c>
      <c r="G44" s="299">
        <v>510.69999999999993</v>
      </c>
      <c r="H44" s="299">
        <v>495.74999999999994</v>
      </c>
      <c r="I44" s="299">
        <v>481.5499999999999</v>
      </c>
      <c r="J44" s="299">
        <v>539.84999999999991</v>
      </c>
      <c r="K44" s="299">
        <v>554.04999999999995</v>
      </c>
      <c r="L44" s="299">
        <v>569</v>
      </c>
      <c r="M44" s="286">
        <v>539.1</v>
      </c>
      <c r="N44" s="286">
        <v>509.95</v>
      </c>
      <c r="O44" s="301">
        <v>5110000</v>
      </c>
      <c r="P44" s="302">
        <v>-0.2902777777777778</v>
      </c>
    </row>
    <row r="45" spans="1:16" ht="15">
      <c r="A45" s="263">
        <v>35</v>
      </c>
      <c r="B45" s="364" t="s">
        <v>51</v>
      </c>
      <c r="C45" s="476" t="s">
        <v>82</v>
      </c>
      <c r="D45" s="477">
        <v>44280</v>
      </c>
      <c r="E45" s="298">
        <v>811.45</v>
      </c>
      <c r="F45" s="298">
        <v>807.08333333333337</v>
      </c>
      <c r="G45" s="299">
        <v>797.26666666666677</v>
      </c>
      <c r="H45" s="299">
        <v>783.08333333333337</v>
      </c>
      <c r="I45" s="299">
        <v>773.26666666666677</v>
      </c>
      <c r="J45" s="299">
        <v>821.26666666666677</v>
      </c>
      <c r="K45" s="299">
        <v>831.08333333333337</v>
      </c>
      <c r="L45" s="299">
        <v>845.26666666666677</v>
      </c>
      <c r="M45" s="286">
        <v>816.9</v>
      </c>
      <c r="N45" s="286">
        <v>792.9</v>
      </c>
      <c r="O45" s="301">
        <v>11404900</v>
      </c>
      <c r="P45" s="302">
        <v>-4.765523230568823E-2</v>
      </c>
    </row>
    <row r="46" spans="1:16" ht="15">
      <c r="A46" s="263">
        <v>36</v>
      </c>
      <c r="B46" s="364" t="s">
        <v>39</v>
      </c>
      <c r="C46" s="476" t="s">
        <v>83</v>
      </c>
      <c r="D46" s="477">
        <v>44280</v>
      </c>
      <c r="E46" s="298">
        <v>152.5</v>
      </c>
      <c r="F46" s="298">
        <v>149.51666666666668</v>
      </c>
      <c r="G46" s="299">
        <v>144.98333333333335</v>
      </c>
      <c r="H46" s="299">
        <v>137.46666666666667</v>
      </c>
      <c r="I46" s="299">
        <v>132.93333333333334</v>
      </c>
      <c r="J46" s="299">
        <v>157.03333333333336</v>
      </c>
      <c r="K46" s="299">
        <v>161.56666666666672</v>
      </c>
      <c r="L46" s="299">
        <v>169.08333333333337</v>
      </c>
      <c r="M46" s="286">
        <v>154.05000000000001</v>
      </c>
      <c r="N46" s="286">
        <v>142</v>
      </c>
      <c r="O46" s="301">
        <v>41164200</v>
      </c>
      <c r="P46" s="302">
        <v>-0.20915032679738563</v>
      </c>
    </row>
    <row r="47" spans="1:16" ht="15">
      <c r="A47" s="263">
        <v>37</v>
      </c>
      <c r="B47" s="384" t="s">
        <v>106</v>
      </c>
      <c r="C47" s="476" t="s">
        <v>825</v>
      </c>
      <c r="D47" s="477">
        <v>44280</v>
      </c>
      <c r="E47" s="298">
        <v>2524.0500000000002</v>
      </c>
      <c r="F47" s="298">
        <v>2532.35</v>
      </c>
      <c r="G47" s="299">
        <v>2499.5</v>
      </c>
      <c r="H47" s="299">
        <v>2474.9500000000003</v>
      </c>
      <c r="I47" s="299">
        <v>2442.1000000000004</v>
      </c>
      <c r="J47" s="299">
        <v>2556.8999999999996</v>
      </c>
      <c r="K47" s="299">
        <v>2589.7499999999991</v>
      </c>
      <c r="L47" s="299">
        <v>2614.2999999999993</v>
      </c>
      <c r="M47" s="286">
        <v>2565.1999999999998</v>
      </c>
      <c r="N47" s="286">
        <v>2507.8000000000002</v>
      </c>
      <c r="O47" s="301">
        <v>317250</v>
      </c>
      <c r="P47" s="302">
        <v>-0.18809980806142035</v>
      </c>
    </row>
    <row r="48" spans="1:16" ht="15">
      <c r="A48" s="263">
        <v>38</v>
      </c>
      <c r="B48" s="364" t="s">
        <v>49</v>
      </c>
      <c r="C48" s="476" t="s">
        <v>84</v>
      </c>
      <c r="D48" s="477">
        <v>44280</v>
      </c>
      <c r="E48" s="298">
        <v>1576.3</v>
      </c>
      <c r="F48" s="298">
        <v>1570.25</v>
      </c>
      <c r="G48" s="299">
        <v>1560.05</v>
      </c>
      <c r="H48" s="299">
        <v>1543.8</v>
      </c>
      <c r="I48" s="299">
        <v>1533.6</v>
      </c>
      <c r="J48" s="299">
        <v>1586.5</v>
      </c>
      <c r="K48" s="299">
        <v>1596.6999999999998</v>
      </c>
      <c r="L48" s="299">
        <v>1612.95</v>
      </c>
      <c r="M48" s="286">
        <v>1580.45</v>
      </c>
      <c r="N48" s="286">
        <v>1554</v>
      </c>
      <c r="O48" s="301">
        <v>3030300</v>
      </c>
      <c r="P48" s="302">
        <v>-4.2891885916427147E-2</v>
      </c>
    </row>
    <row r="49" spans="1:16" ht="15">
      <c r="A49" s="263">
        <v>39</v>
      </c>
      <c r="B49" s="364" t="s">
        <v>39</v>
      </c>
      <c r="C49" s="476" t="s">
        <v>85</v>
      </c>
      <c r="D49" s="477">
        <v>44280</v>
      </c>
      <c r="E49" s="298">
        <v>579.25</v>
      </c>
      <c r="F49" s="298">
        <v>584.16666666666663</v>
      </c>
      <c r="G49" s="299">
        <v>569.58333333333326</v>
      </c>
      <c r="H49" s="299">
        <v>559.91666666666663</v>
      </c>
      <c r="I49" s="299">
        <v>545.33333333333326</v>
      </c>
      <c r="J49" s="299">
        <v>593.83333333333326</v>
      </c>
      <c r="K49" s="299">
        <v>608.41666666666652</v>
      </c>
      <c r="L49" s="299">
        <v>618.08333333333326</v>
      </c>
      <c r="M49" s="286">
        <v>598.75</v>
      </c>
      <c r="N49" s="286">
        <v>574.5</v>
      </c>
      <c r="O49" s="301">
        <v>6001920</v>
      </c>
      <c r="P49" s="302">
        <v>-8.8102588458798384E-2</v>
      </c>
    </row>
    <row r="50" spans="1:16" ht="15">
      <c r="A50" s="263">
        <v>40</v>
      </c>
      <c r="B50" s="364" t="s">
        <v>63</v>
      </c>
      <c r="C50" s="476" t="s">
        <v>86</v>
      </c>
      <c r="D50" s="477">
        <v>44280</v>
      </c>
      <c r="E50" s="298">
        <v>809.25</v>
      </c>
      <c r="F50" s="298">
        <v>808.98333333333323</v>
      </c>
      <c r="G50" s="299">
        <v>793.76666666666642</v>
      </c>
      <c r="H50" s="299">
        <v>778.28333333333319</v>
      </c>
      <c r="I50" s="299">
        <v>763.06666666666638</v>
      </c>
      <c r="J50" s="299">
        <v>824.46666666666647</v>
      </c>
      <c r="K50" s="299">
        <v>839.68333333333339</v>
      </c>
      <c r="L50" s="299">
        <v>855.16666666666652</v>
      </c>
      <c r="M50" s="286">
        <v>824.2</v>
      </c>
      <c r="N50" s="286">
        <v>793.5</v>
      </c>
      <c r="O50" s="301">
        <v>1450800</v>
      </c>
      <c r="P50" s="302">
        <v>-0.22300771208226222</v>
      </c>
    </row>
    <row r="51" spans="1:16" ht="15">
      <c r="A51" s="263">
        <v>41</v>
      </c>
      <c r="B51" s="364" t="s">
        <v>49</v>
      </c>
      <c r="C51" s="476" t="s">
        <v>87</v>
      </c>
      <c r="D51" s="477">
        <v>44280</v>
      </c>
      <c r="E51" s="298">
        <v>511</v>
      </c>
      <c r="F51" s="298">
        <v>510</v>
      </c>
      <c r="G51" s="299">
        <v>508</v>
      </c>
      <c r="H51" s="299">
        <v>505</v>
      </c>
      <c r="I51" s="299">
        <v>503</v>
      </c>
      <c r="J51" s="299">
        <v>513</v>
      </c>
      <c r="K51" s="299">
        <v>515</v>
      </c>
      <c r="L51" s="299">
        <v>518</v>
      </c>
      <c r="M51" s="286">
        <v>512</v>
      </c>
      <c r="N51" s="286">
        <v>507</v>
      </c>
      <c r="O51" s="301">
        <v>9855000</v>
      </c>
      <c r="P51" s="302">
        <v>-0.16580256057560047</v>
      </c>
    </row>
    <row r="52" spans="1:16" ht="15">
      <c r="A52" s="263">
        <v>42</v>
      </c>
      <c r="B52" s="364" t="s">
        <v>51</v>
      </c>
      <c r="C52" s="476" t="s">
        <v>90</v>
      </c>
      <c r="D52" s="477">
        <v>44280</v>
      </c>
      <c r="E52" s="298">
        <v>3464.55</v>
      </c>
      <c r="F52" s="298">
        <v>3486.7166666666667</v>
      </c>
      <c r="G52" s="299">
        <v>3437.8333333333335</v>
      </c>
      <c r="H52" s="299">
        <v>3411.1166666666668</v>
      </c>
      <c r="I52" s="299">
        <v>3362.2333333333336</v>
      </c>
      <c r="J52" s="299">
        <v>3513.4333333333334</v>
      </c>
      <c r="K52" s="299">
        <v>3562.3166666666666</v>
      </c>
      <c r="L52" s="299">
        <v>3589.0333333333333</v>
      </c>
      <c r="M52" s="286">
        <v>3535.6</v>
      </c>
      <c r="N52" s="286">
        <v>3460</v>
      </c>
      <c r="O52" s="301">
        <v>3045000</v>
      </c>
      <c r="P52" s="302">
        <v>-9.7560975609756097E-3</v>
      </c>
    </row>
    <row r="53" spans="1:16" ht="15">
      <c r="A53" s="263">
        <v>43</v>
      </c>
      <c r="B53" s="364" t="s">
        <v>91</v>
      </c>
      <c r="C53" s="476" t="s">
        <v>92</v>
      </c>
      <c r="D53" s="477">
        <v>44280</v>
      </c>
      <c r="E53" s="298">
        <v>315.89999999999998</v>
      </c>
      <c r="F53" s="298">
        <v>317.01666666666665</v>
      </c>
      <c r="G53" s="299">
        <v>313.38333333333333</v>
      </c>
      <c r="H53" s="299">
        <v>310.86666666666667</v>
      </c>
      <c r="I53" s="299">
        <v>307.23333333333335</v>
      </c>
      <c r="J53" s="299">
        <v>319.5333333333333</v>
      </c>
      <c r="K53" s="299">
        <v>323.16666666666663</v>
      </c>
      <c r="L53" s="299">
        <v>325.68333333333328</v>
      </c>
      <c r="M53" s="286">
        <v>320.64999999999998</v>
      </c>
      <c r="N53" s="286">
        <v>314.5</v>
      </c>
      <c r="O53" s="301">
        <v>24548700</v>
      </c>
      <c r="P53" s="302">
        <v>-0.14621829450246757</v>
      </c>
    </row>
    <row r="54" spans="1:16" ht="15">
      <c r="A54" s="263">
        <v>44</v>
      </c>
      <c r="B54" s="364" t="s">
        <v>51</v>
      </c>
      <c r="C54" s="476" t="s">
        <v>93</v>
      </c>
      <c r="D54" s="477">
        <v>44280</v>
      </c>
      <c r="E54" s="298">
        <v>4513</v>
      </c>
      <c r="F54" s="298">
        <v>4520.4833333333336</v>
      </c>
      <c r="G54" s="299">
        <v>4422.5166666666673</v>
      </c>
      <c r="H54" s="299">
        <v>4332.0333333333338</v>
      </c>
      <c r="I54" s="299">
        <v>4234.0666666666675</v>
      </c>
      <c r="J54" s="299">
        <v>4610.9666666666672</v>
      </c>
      <c r="K54" s="299">
        <v>4708.9333333333343</v>
      </c>
      <c r="L54" s="299">
        <v>4799.416666666667</v>
      </c>
      <c r="M54" s="286">
        <v>4618.45</v>
      </c>
      <c r="N54" s="286">
        <v>4430</v>
      </c>
      <c r="O54" s="301">
        <v>3230500</v>
      </c>
      <c r="P54" s="302">
        <v>-6.1276379354182557E-2</v>
      </c>
    </row>
    <row r="55" spans="1:16" ht="15">
      <c r="A55" s="263">
        <v>45</v>
      </c>
      <c r="B55" s="364" t="s">
        <v>43</v>
      </c>
      <c r="C55" s="476" t="s">
        <v>94</v>
      </c>
      <c r="D55" s="477">
        <v>44280</v>
      </c>
      <c r="E55" s="298">
        <v>2564.15</v>
      </c>
      <c r="F55" s="298">
        <v>2555.6333333333332</v>
      </c>
      <c r="G55" s="299">
        <v>2537.6166666666663</v>
      </c>
      <c r="H55" s="299">
        <v>2511.083333333333</v>
      </c>
      <c r="I55" s="299">
        <v>2493.0666666666662</v>
      </c>
      <c r="J55" s="299">
        <v>2582.1666666666665</v>
      </c>
      <c r="K55" s="299">
        <v>2600.1833333333329</v>
      </c>
      <c r="L55" s="299">
        <v>2626.7166666666667</v>
      </c>
      <c r="M55" s="286">
        <v>2573.65</v>
      </c>
      <c r="N55" s="286">
        <v>2529.1</v>
      </c>
      <c r="O55" s="301">
        <v>2731400</v>
      </c>
      <c r="P55" s="302">
        <v>-8.6931086931086934E-2</v>
      </c>
    </row>
    <row r="56" spans="1:16" ht="15">
      <c r="A56" s="263">
        <v>46</v>
      </c>
      <c r="B56" s="364" t="s">
        <v>43</v>
      </c>
      <c r="C56" s="476" t="s">
        <v>96</v>
      </c>
      <c r="D56" s="477">
        <v>44280</v>
      </c>
      <c r="E56" s="298">
        <v>1315.1</v>
      </c>
      <c r="F56" s="298">
        <v>1317</v>
      </c>
      <c r="G56" s="299">
        <v>1302.0999999999999</v>
      </c>
      <c r="H56" s="299">
        <v>1289.0999999999999</v>
      </c>
      <c r="I56" s="299">
        <v>1274.1999999999998</v>
      </c>
      <c r="J56" s="299">
        <v>1330</v>
      </c>
      <c r="K56" s="299">
        <v>1344.9</v>
      </c>
      <c r="L56" s="299">
        <v>1357.9</v>
      </c>
      <c r="M56" s="286">
        <v>1331.9</v>
      </c>
      <c r="N56" s="286">
        <v>1304</v>
      </c>
      <c r="O56" s="301">
        <v>2786300</v>
      </c>
      <c r="P56" s="302">
        <v>-5.6962025316455694E-2</v>
      </c>
    </row>
    <row r="57" spans="1:16" ht="15">
      <c r="A57" s="263">
        <v>47</v>
      </c>
      <c r="B57" s="364" t="s">
        <v>43</v>
      </c>
      <c r="C57" s="476" t="s">
        <v>97</v>
      </c>
      <c r="D57" s="477">
        <v>44280</v>
      </c>
      <c r="E57" s="298">
        <v>208.8</v>
      </c>
      <c r="F57" s="298">
        <v>208.15</v>
      </c>
      <c r="G57" s="299">
        <v>205.55</v>
      </c>
      <c r="H57" s="299">
        <v>202.3</v>
      </c>
      <c r="I57" s="299">
        <v>199.70000000000002</v>
      </c>
      <c r="J57" s="299">
        <v>211.4</v>
      </c>
      <c r="K57" s="299">
        <v>213.99999999999997</v>
      </c>
      <c r="L57" s="299">
        <v>217.25</v>
      </c>
      <c r="M57" s="286">
        <v>210.75</v>
      </c>
      <c r="N57" s="286">
        <v>204.9</v>
      </c>
      <c r="O57" s="301">
        <v>12481200</v>
      </c>
      <c r="P57" s="302">
        <v>-3.4530771372876634E-2</v>
      </c>
    </row>
    <row r="58" spans="1:16" ht="15">
      <c r="A58" s="263">
        <v>48</v>
      </c>
      <c r="B58" s="364" t="s">
        <v>53</v>
      </c>
      <c r="C58" s="476" t="s">
        <v>98</v>
      </c>
      <c r="D58" s="477">
        <v>44280</v>
      </c>
      <c r="E58" s="298">
        <v>86.9</v>
      </c>
      <c r="F58" s="298">
        <v>87.216666666666654</v>
      </c>
      <c r="G58" s="299">
        <v>85.783333333333303</v>
      </c>
      <c r="H58" s="299">
        <v>84.666666666666643</v>
      </c>
      <c r="I58" s="299">
        <v>83.233333333333292</v>
      </c>
      <c r="J58" s="299">
        <v>88.333333333333314</v>
      </c>
      <c r="K58" s="299">
        <v>89.76666666666668</v>
      </c>
      <c r="L58" s="299">
        <v>90.883333333333326</v>
      </c>
      <c r="M58" s="286">
        <v>88.65</v>
      </c>
      <c r="N58" s="286">
        <v>86.1</v>
      </c>
      <c r="O58" s="301">
        <v>82170000</v>
      </c>
      <c r="P58" s="302">
        <v>-4.3311212015368493E-2</v>
      </c>
    </row>
    <row r="59" spans="1:16" ht="15">
      <c r="A59" s="263">
        <v>49</v>
      </c>
      <c r="B59" s="364" t="s">
        <v>72</v>
      </c>
      <c r="C59" s="476" t="s">
        <v>99</v>
      </c>
      <c r="D59" s="477">
        <v>44280</v>
      </c>
      <c r="E59" s="298">
        <v>151.5</v>
      </c>
      <c r="F59" s="298">
        <v>150.68333333333334</v>
      </c>
      <c r="G59" s="299">
        <v>147.61666666666667</v>
      </c>
      <c r="H59" s="299">
        <v>143.73333333333335</v>
      </c>
      <c r="I59" s="299">
        <v>140.66666666666669</v>
      </c>
      <c r="J59" s="299">
        <v>154.56666666666666</v>
      </c>
      <c r="K59" s="299">
        <v>157.63333333333333</v>
      </c>
      <c r="L59" s="299">
        <v>161.51666666666665</v>
      </c>
      <c r="M59" s="286">
        <v>153.75</v>
      </c>
      <c r="N59" s="286">
        <v>146.80000000000001</v>
      </c>
      <c r="O59" s="301">
        <v>29957100</v>
      </c>
      <c r="P59" s="302">
        <v>-4.9729102167182661E-2</v>
      </c>
    </row>
    <row r="60" spans="1:16" ht="15">
      <c r="A60" s="263">
        <v>50</v>
      </c>
      <c r="B60" s="364" t="s">
        <v>51</v>
      </c>
      <c r="C60" s="476" t="s">
        <v>100</v>
      </c>
      <c r="D60" s="477">
        <v>44280</v>
      </c>
      <c r="E60" s="298">
        <v>476.05</v>
      </c>
      <c r="F60" s="298">
        <v>475.4666666666667</v>
      </c>
      <c r="G60" s="299">
        <v>469.58333333333337</v>
      </c>
      <c r="H60" s="299">
        <v>463.11666666666667</v>
      </c>
      <c r="I60" s="299">
        <v>457.23333333333335</v>
      </c>
      <c r="J60" s="299">
        <v>481.93333333333339</v>
      </c>
      <c r="K60" s="299">
        <v>487.81666666666672</v>
      </c>
      <c r="L60" s="299">
        <v>494.28333333333342</v>
      </c>
      <c r="M60" s="286">
        <v>481.35</v>
      </c>
      <c r="N60" s="286">
        <v>469</v>
      </c>
      <c r="O60" s="301">
        <v>5862700</v>
      </c>
      <c r="P60" s="302">
        <v>-3.9743831229986815E-2</v>
      </c>
    </row>
    <row r="61" spans="1:16" ht="15">
      <c r="A61" s="263">
        <v>51</v>
      </c>
      <c r="B61" s="364" t="s">
        <v>101</v>
      </c>
      <c r="C61" s="476" t="s">
        <v>102</v>
      </c>
      <c r="D61" s="477">
        <v>44280</v>
      </c>
      <c r="E61" s="298">
        <v>27</v>
      </c>
      <c r="F61" s="298">
        <v>26.783333333333331</v>
      </c>
      <c r="G61" s="299">
        <v>26.116666666666664</v>
      </c>
      <c r="H61" s="299">
        <v>25.233333333333331</v>
      </c>
      <c r="I61" s="299">
        <v>24.566666666666663</v>
      </c>
      <c r="J61" s="299">
        <v>27.666666666666664</v>
      </c>
      <c r="K61" s="299">
        <v>28.333333333333336</v>
      </c>
      <c r="L61" s="299">
        <v>29.216666666666665</v>
      </c>
      <c r="M61" s="286">
        <v>27.45</v>
      </c>
      <c r="N61" s="286">
        <v>25.9</v>
      </c>
      <c r="O61" s="301">
        <v>147712500</v>
      </c>
      <c r="P61" s="302">
        <v>-0.17483660130718953</v>
      </c>
    </row>
    <row r="62" spans="1:16" ht="15">
      <c r="A62" s="263">
        <v>52</v>
      </c>
      <c r="B62" s="364" t="s">
        <v>49</v>
      </c>
      <c r="C62" s="476" t="s">
        <v>103</v>
      </c>
      <c r="D62" s="477">
        <v>44280</v>
      </c>
      <c r="E62" s="298">
        <v>700.95</v>
      </c>
      <c r="F62" s="298">
        <v>697.4</v>
      </c>
      <c r="G62" s="299">
        <v>691.55</v>
      </c>
      <c r="H62" s="299">
        <v>682.15</v>
      </c>
      <c r="I62" s="299">
        <v>676.3</v>
      </c>
      <c r="J62" s="299">
        <v>706.8</v>
      </c>
      <c r="K62" s="299">
        <v>712.65000000000009</v>
      </c>
      <c r="L62" s="299">
        <v>722.05</v>
      </c>
      <c r="M62" s="286">
        <v>703.25</v>
      </c>
      <c r="N62" s="286">
        <v>688</v>
      </c>
      <c r="O62" s="301">
        <v>4681000</v>
      </c>
      <c r="P62" s="302">
        <v>-6.4047822374039285E-4</v>
      </c>
    </row>
    <row r="63" spans="1:16" ht="15">
      <c r="A63" s="263">
        <v>53</v>
      </c>
      <c r="B63" s="384" t="s">
        <v>39</v>
      </c>
      <c r="C63" s="476" t="s">
        <v>245</v>
      </c>
      <c r="D63" s="477">
        <v>44280</v>
      </c>
      <c r="E63" s="298">
        <v>1549.5</v>
      </c>
      <c r="F63" s="298">
        <v>1537.4666666666665</v>
      </c>
      <c r="G63" s="299">
        <v>1513.0333333333328</v>
      </c>
      <c r="H63" s="299">
        <v>1476.5666666666664</v>
      </c>
      <c r="I63" s="299">
        <v>1452.1333333333328</v>
      </c>
      <c r="J63" s="299">
        <v>1573.9333333333329</v>
      </c>
      <c r="K63" s="299">
        <v>1598.3666666666668</v>
      </c>
      <c r="L63" s="299">
        <v>1634.833333333333</v>
      </c>
      <c r="M63" s="286">
        <v>1561.9</v>
      </c>
      <c r="N63" s="286">
        <v>1501</v>
      </c>
      <c r="O63" s="301">
        <v>1833650</v>
      </c>
      <c r="P63" s="302">
        <v>-0.13993902439024392</v>
      </c>
    </row>
    <row r="64" spans="1:16" ht="15">
      <c r="A64" s="263">
        <v>54</v>
      </c>
      <c r="B64" s="364" t="s">
        <v>37</v>
      </c>
      <c r="C64" s="476" t="s">
        <v>104</v>
      </c>
      <c r="D64" s="477">
        <v>44280</v>
      </c>
      <c r="E64" s="298">
        <v>1276.8499999999999</v>
      </c>
      <c r="F64" s="298">
        <v>1276.8999999999999</v>
      </c>
      <c r="G64" s="299">
        <v>1258.8999999999996</v>
      </c>
      <c r="H64" s="299">
        <v>1240.9499999999998</v>
      </c>
      <c r="I64" s="299">
        <v>1222.9499999999996</v>
      </c>
      <c r="J64" s="299">
        <v>1294.8499999999997</v>
      </c>
      <c r="K64" s="299">
        <v>1312.8500000000001</v>
      </c>
      <c r="L64" s="299">
        <v>1330.7999999999997</v>
      </c>
      <c r="M64" s="286">
        <v>1294.9000000000001</v>
      </c>
      <c r="N64" s="286">
        <v>1258.95</v>
      </c>
      <c r="O64" s="301">
        <v>16153800</v>
      </c>
      <c r="P64" s="302">
        <v>-6.1692969870875178E-2</v>
      </c>
    </row>
    <row r="65" spans="1:16" ht="15">
      <c r="A65" s="263">
        <v>55</v>
      </c>
      <c r="B65" s="364" t="s">
        <v>39</v>
      </c>
      <c r="C65" s="476" t="s">
        <v>105</v>
      </c>
      <c r="D65" s="477">
        <v>44280</v>
      </c>
      <c r="E65" s="298">
        <v>1180.0999999999999</v>
      </c>
      <c r="F65" s="298">
        <v>1178</v>
      </c>
      <c r="G65" s="299">
        <v>1158</v>
      </c>
      <c r="H65" s="299">
        <v>1135.9000000000001</v>
      </c>
      <c r="I65" s="299">
        <v>1115.9000000000001</v>
      </c>
      <c r="J65" s="299">
        <v>1200.0999999999999</v>
      </c>
      <c r="K65" s="299">
        <v>1220.0999999999999</v>
      </c>
      <c r="L65" s="299">
        <v>1242.1999999999998</v>
      </c>
      <c r="M65" s="286">
        <v>1198</v>
      </c>
      <c r="N65" s="286">
        <v>1155.9000000000001</v>
      </c>
      <c r="O65" s="301">
        <v>3232000</v>
      </c>
      <c r="P65" s="302">
        <v>-8.4419263456090646E-2</v>
      </c>
    </row>
    <row r="66" spans="1:16" ht="15">
      <c r="A66" s="263">
        <v>56</v>
      </c>
      <c r="B66" s="364" t="s">
        <v>106</v>
      </c>
      <c r="C66" s="476" t="s">
        <v>107</v>
      </c>
      <c r="D66" s="477">
        <v>44280</v>
      </c>
      <c r="E66" s="298">
        <v>932.55</v>
      </c>
      <c r="F66" s="298">
        <v>931.16666666666663</v>
      </c>
      <c r="G66" s="299">
        <v>925.38333333333321</v>
      </c>
      <c r="H66" s="299">
        <v>918.21666666666658</v>
      </c>
      <c r="I66" s="299">
        <v>912.43333333333317</v>
      </c>
      <c r="J66" s="299">
        <v>938.33333333333326</v>
      </c>
      <c r="K66" s="299">
        <v>944.11666666666679</v>
      </c>
      <c r="L66" s="299">
        <v>951.2833333333333</v>
      </c>
      <c r="M66" s="286">
        <v>936.95</v>
      </c>
      <c r="N66" s="286">
        <v>924</v>
      </c>
      <c r="O66" s="301">
        <v>18306400</v>
      </c>
      <c r="P66" s="302">
        <v>-0.12753961634695579</v>
      </c>
    </row>
    <row r="67" spans="1:16" ht="15">
      <c r="A67" s="263">
        <v>57</v>
      </c>
      <c r="B67" s="364" t="s">
        <v>56</v>
      </c>
      <c r="C67" s="476" t="s">
        <v>108</v>
      </c>
      <c r="D67" s="477">
        <v>44280</v>
      </c>
      <c r="E67" s="427">
        <v>2697.8</v>
      </c>
      <c r="F67" s="427">
        <v>2713.8833333333332</v>
      </c>
      <c r="G67" s="428">
        <v>2674.5166666666664</v>
      </c>
      <c r="H67" s="428">
        <v>2651.2333333333331</v>
      </c>
      <c r="I67" s="428">
        <v>2611.8666666666663</v>
      </c>
      <c r="J67" s="428">
        <v>2737.1666666666665</v>
      </c>
      <c r="K67" s="428">
        <v>2776.5333333333333</v>
      </c>
      <c r="L67" s="428">
        <v>2799.8166666666666</v>
      </c>
      <c r="M67" s="429">
        <v>2753.25</v>
      </c>
      <c r="N67" s="429">
        <v>2690.6</v>
      </c>
      <c r="O67" s="430">
        <v>15518700</v>
      </c>
      <c r="P67" s="431">
        <v>-0.15518283222550669</v>
      </c>
    </row>
    <row r="68" spans="1:16" ht="15">
      <c r="A68" s="263">
        <v>58</v>
      </c>
      <c r="B68" s="384" t="s">
        <v>56</v>
      </c>
      <c r="C68" s="476" t="s">
        <v>249</v>
      </c>
      <c r="D68" s="477">
        <v>44280</v>
      </c>
      <c r="E68" s="298">
        <v>2965.65</v>
      </c>
      <c r="F68" s="298">
        <v>2960.2666666666664</v>
      </c>
      <c r="G68" s="299">
        <v>2945.3833333333328</v>
      </c>
      <c r="H68" s="299">
        <v>2925.1166666666663</v>
      </c>
      <c r="I68" s="299">
        <v>2910.2333333333327</v>
      </c>
      <c r="J68" s="299">
        <v>2980.5333333333328</v>
      </c>
      <c r="K68" s="299">
        <v>2995.4166666666661</v>
      </c>
      <c r="L68" s="299">
        <v>3015.6833333333329</v>
      </c>
      <c r="M68" s="286">
        <v>2975.15</v>
      </c>
      <c r="N68" s="286">
        <v>2940</v>
      </c>
      <c r="O68" s="301">
        <v>539200</v>
      </c>
      <c r="P68" s="302">
        <v>-5.1705944424903269E-2</v>
      </c>
    </row>
    <row r="69" spans="1:16" ht="15">
      <c r="A69" s="263">
        <v>59</v>
      </c>
      <c r="B69" s="364" t="s">
        <v>53</v>
      </c>
      <c r="C69" s="476" t="s">
        <v>109</v>
      </c>
      <c r="D69" s="477">
        <v>44280</v>
      </c>
      <c r="E69" s="298">
        <v>1611.9</v>
      </c>
      <c r="F69" s="298">
        <v>1619.1666666666667</v>
      </c>
      <c r="G69" s="299">
        <v>1601.3333333333335</v>
      </c>
      <c r="H69" s="299">
        <v>1590.7666666666667</v>
      </c>
      <c r="I69" s="299">
        <v>1572.9333333333334</v>
      </c>
      <c r="J69" s="299">
        <v>1629.7333333333336</v>
      </c>
      <c r="K69" s="299">
        <v>1647.5666666666671</v>
      </c>
      <c r="L69" s="299">
        <v>1658.1333333333337</v>
      </c>
      <c r="M69" s="286">
        <v>1637</v>
      </c>
      <c r="N69" s="286">
        <v>1608.6</v>
      </c>
      <c r="O69" s="301">
        <v>21406550</v>
      </c>
      <c r="P69" s="302">
        <v>-0.16105878041945984</v>
      </c>
    </row>
    <row r="70" spans="1:16" ht="15">
      <c r="A70" s="263">
        <v>60</v>
      </c>
      <c r="B70" s="364" t="s">
        <v>56</v>
      </c>
      <c r="C70" s="476" t="s">
        <v>250</v>
      </c>
      <c r="D70" s="477">
        <v>44280</v>
      </c>
      <c r="E70" s="298">
        <v>738.1</v>
      </c>
      <c r="F70" s="298">
        <v>735.88333333333333</v>
      </c>
      <c r="G70" s="299">
        <v>723.16666666666663</v>
      </c>
      <c r="H70" s="299">
        <v>708.23333333333335</v>
      </c>
      <c r="I70" s="299">
        <v>695.51666666666665</v>
      </c>
      <c r="J70" s="299">
        <v>750.81666666666661</v>
      </c>
      <c r="K70" s="299">
        <v>763.5333333333333</v>
      </c>
      <c r="L70" s="299">
        <v>778.46666666666658</v>
      </c>
      <c r="M70" s="286">
        <v>748.6</v>
      </c>
      <c r="N70" s="286">
        <v>720.95</v>
      </c>
      <c r="O70" s="301">
        <v>6681400</v>
      </c>
      <c r="P70" s="302">
        <v>6.5053480624232857E-2</v>
      </c>
    </row>
    <row r="71" spans="1:16" ht="15">
      <c r="A71" s="263">
        <v>61</v>
      </c>
      <c r="B71" s="364" t="s">
        <v>43</v>
      </c>
      <c r="C71" s="476" t="s">
        <v>110</v>
      </c>
      <c r="D71" s="477">
        <v>44280</v>
      </c>
      <c r="E71" s="298">
        <v>3413.8</v>
      </c>
      <c r="F71" s="298">
        <v>3412.15</v>
      </c>
      <c r="G71" s="299">
        <v>3376.4</v>
      </c>
      <c r="H71" s="299">
        <v>3339</v>
      </c>
      <c r="I71" s="299">
        <v>3303.25</v>
      </c>
      <c r="J71" s="299">
        <v>3449.55</v>
      </c>
      <c r="K71" s="299">
        <v>3485.3</v>
      </c>
      <c r="L71" s="299">
        <v>3522.7000000000003</v>
      </c>
      <c r="M71" s="286">
        <v>3447.9</v>
      </c>
      <c r="N71" s="286">
        <v>3374.75</v>
      </c>
      <c r="O71" s="301">
        <v>3440700</v>
      </c>
      <c r="P71" s="302">
        <v>-4.8215767634854773E-2</v>
      </c>
    </row>
    <row r="72" spans="1:16" ht="15">
      <c r="A72" s="263">
        <v>62</v>
      </c>
      <c r="B72" s="364" t="s">
        <v>111</v>
      </c>
      <c r="C72" s="476" t="s">
        <v>112</v>
      </c>
      <c r="D72" s="477">
        <v>44280</v>
      </c>
      <c r="E72" s="298">
        <v>350.75</v>
      </c>
      <c r="F72" s="298">
        <v>347.33333333333331</v>
      </c>
      <c r="G72" s="299">
        <v>341.41666666666663</v>
      </c>
      <c r="H72" s="299">
        <v>332.08333333333331</v>
      </c>
      <c r="I72" s="299">
        <v>326.16666666666663</v>
      </c>
      <c r="J72" s="299">
        <v>356.66666666666663</v>
      </c>
      <c r="K72" s="299">
        <v>362.58333333333326</v>
      </c>
      <c r="L72" s="299">
        <v>371.91666666666663</v>
      </c>
      <c r="M72" s="286">
        <v>353.25</v>
      </c>
      <c r="N72" s="286">
        <v>338</v>
      </c>
      <c r="O72" s="301">
        <v>23912300</v>
      </c>
      <c r="P72" s="302">
        <v>-0.32091830504335084</v>
      </c>
    </row>
    <row r="73" spans="1:16" ht="15">
      <c r="A73" s="263">
        <v>63</v>
      </c>
      <c r="B73" s="364" t="s">
        <v>72</v>
      </c>
      <c r="C73" s="476" t="s">
        <v>113</v>
      </c>
      <c r="D73" s="477">
        <v>44280</v>
      </c>
      <c r="E73" s="298">
        <v>252.95</v>
      </c>
      <c r="F73" s="298">
        <v>252.65</v>
      </c>
      <c r="G73" s="299">
        <v>246.3</v>
      </c>
      <c r="H73" s="299">
        <v>239.65</v>
      </c>
      <c r="I73" s="299">
        <v>233.3</v>
      </c>
      <c r="J73" s="299">
        <v>259.3</v>
      </c>
      <c r="K73" s="299">
        <v>265.64999999999998</v>
      </c>
      <c r="L73" s="299">
        <v>272.3</v>
      </c>
      <c r="M73" s="286">
        <v>259</v>
      </c>
      <c r="N73" s="286">
        <v>246</v>
      </c>
      <c r="O73" s="301">
        <v>35953200</v>
      </c>
      <c r="P73" s="302">
        <v>-4.8653282846324211E-2</v>
      </c>
    </row>
    <row r="74" spans="1:16" ht="15">
      <c r="A74" s="263">
        <v>64</v>
      </c>
      <c r="B74" s="364" t="s">
        <v>49</v>
      </c>
      <c r="C74" s="476" t="s">
        <v>114</v>
      </c>
      <c r="D74" s="477">
        <v>44280</v>
      </c>
      <c r="E74" s="298">
        <v>2177.85</v>
      </c>
      <c r="F74" s="298">
        <v>2181.5</v>
      </c>
      <c r="G74" s="299">
        <v>2169.15</v>
      </c>
      <c r="H74" s="299">
        <v>2160.4500000000003</v>
      </c>
      <c r="I74" s="299">
        <v>2148.1000000000004</v>
      </c>
      <c r="J74" s="299">
        <v>2190.1999999999998</v>
      </c>
      <c r="K74" s="299">
        <v>2202.5500000000002</v>
      </c>
      <c r="L74" s="299">
        <v>2211.2499999999995</v>
      </c>
      <c r="M74" s="286">
        <v>2193.85</v>
      </c>
      <c r="N74" s="286">
        <v>2172.8000000000002</v>
      </c>
      <c r="O74" s="301">
        <v>8536200</v>
      </c>
      <c r="P74" s="302">
        <v>-4.4558611195057253E-2</v>
      </c>
    </row>
    <row r="75" spans="1:16" ht="15">
      <c r="A75" s="263">
        <v>65</v>
      </c>
      <c r="B75" s="364" t="s">
        <v>56</v>
      </c>
      <c r="C75" s="476" t="s">
        <v>115</v>
      </c>
      <c r="D75" s="477">
        <v>44280</v>
      </c>
      <c r="E75" s="298">
        <v>227.3</v>
      </c>
      <c r="F75" s="298">
        <v>225.53333333333333</v>
      </c>
      <c r="G75" s="299">
        <v>221.91666666666666</v>
      </c>
      <c r="H75" s="299">
        <v>216.53333333333333</v>
      </c>
      <c r="I75" s="299">
        <v>212.91666666666666</v>
      </c>
      <c r="J75" s="299">
        <v>230.91666666666666</v>
      </c>
      <c r="K75" s="299">
        <v>234.53333333333333</v>
      </c>
      <c r="L75" s="299">
        <v>239.91666666666666</v>
      </c>
      <c r="M75" s="286">
        <v>229.15</v>
      </c>
      <c r="N75" s="286">
        <v>220.15</v>
      </c>
      <c r="O75" s="301">
        <v>34310800</v>
      </c>
      <c r="P75" s="302">
        <v>-9.1316025067144143E-3</v>
      </c>
    </row>
    <row r="76" spans="1:16" ht="15">
      <c r="A76" s="263">
        <v>66</v>
      </c>
      <c r="B76" s="364" t="s">
        <v>53</v>
      </c>
      <c r="C76" t="s">
        <v>116</v>
      </c>
      <c r="D76" s="477">
        <v>44280</v>
      </c>
      <c r="E76" s="427">
        <v>632.4</v>
      </c>
      <c r="F76" s="427">
        <v>638.33333333333326</v>
      </c>
      <c r="G76" s="428">
        <v>624.61666666666656</v>
      </c>
      <c r="H76" s="428">
        <v>616.83333333333326</v>
      </c>
      <c r="I76" s="428">
        <v>603.11666666666656</v>
      </c>
      <c r="J76" s="428">
        <v>646.11666666666656</v>
      </c>
      <c r="K76" s="428">
        <v>659.83333333333326</v>
      </c>
      <c r="L76" s="428">
        <v>667.61666666666656</v>
      </c>
      <c r="M76" s="429">
        <v>652.04999999999995</v>
      </c>
      <c r="N76" s="429">
        <v>630.54999999999995</v>
      </c>
      <c r="O76" s="430">
        <v>107536000</v>
      </c>
      <c r="P76" s="431">
        <v>-5.6712097455071768E-2</v>
      </c>
    </row>
    <row r="77" spans="1:16" ht="15">
      <c r="A77" s="263">
        <v>67</v>
      </c>
      <c r="B77" s="384" t="s">
        <v>56</v>
      </c>
      <c r="C77" s="476" t="s">
        <v>253</v>
      </c>
      <c r="D77" s="477">
        <v>44280</v>
      </c>
      <c r="E77" s="298">
        <v>1490.05</v>
      </c>
      <c r="F77" s="298">
        <v>1497.0166666666667</v>
      </c>
      <c r="G77" s="299">
        <v>1473.5333333333333</v>
      </c>
      <c r="H77" s="299">
        <v>1457.0166666666667</v>
      </c>
      <c r="I77" s="299">
        <v>1433.5333333333333</v>
      </c>
      <c r="J77" s="299">
        <v>1513.5333333333333</v>
      </c>
      <c r="K77" s="299">
        <v>1537.0166666666664</v>
      </c>
      <c r="L77" s="299">
        <v>1553.5333333333333</v>
      </c>
      <c r="M77" s="286">
        <v>1520.5</v>
      </c>
      <c r="N77" s="286">
        <v>1480.5</v>
      </c>
      <c r="O77" s="301">
        <v>775200</v>
      </c>
      <c r="P77" s="302">
        <v>-4.0504997369805368E-2</v>
      </c>
    </row>
    <row r="78" spans="1:16" ht="15">
      <c r="A78" s="263">
        <v>68</v>
      </c>
      <c r="B78" s="364" t="s">
        <v>56</v>
      </c>
      <c r="C78" s="476" t="s">
        <v>117</v>
      </c>
      <c r="D78" s="477">
        <v>44280</v>
      </c>
      <c r="E78" s="298">
        <v>480.9</v>
      </c>
      <c r="F78" s="298">
        <v>484.7833333333333</v>
      </c>
      <c r="G78" s="299">
        <v>474.31666666666661</v>
      </c>
      <c r="H78" s="299">
        <v>467.73333333333329</v>
      </c>
      <c r="I78" s="299">
        <v>457.26666666666659</v>
      </c>
      <c r="J78" s="299">
        <v>491.36666666666662</v>
      </c>
      <c r="K78" s="299">
        <v>501.83333333333331</v>
      </c>
      <c r="L78" s="299">
        <v>508.41666666666663</v>
      </c>
      <c r="M78" s="286">
        <v>495.25</v>
      </c>
      <c r="N78" s="286">
        <v>478.2</v>
      </c>
      <c r="O78" s="301">
        <v>6993000</v>
      </c>
      <c r="P78" s="302">
        <v>-0.25264507855081758</v>
      </c>
    </row>
    <row r="79" spans="1:16" ht="15">
      <c r="A79" s="263">
        <v>69</v>
      </c>
      <c r="B79" s="364" t="s">
        <v>67</v>
      </c>
      <c r="C79" s="476" t="s">
        <v>118</v>
      </c>
      <c r="D79" s="477">
        <v>44280</v>
      </c>
      <c r="E79" s="298">
        <v>11.75</v>
      </c>
      <c r="F79" s="298">
        <v>11.75</v>
      </c>
      <c r="G79" s="299">
        <v>11.55</v>
      </c>
      <c r="H79" s="299">
        <v>11.350000000000001</v>
      </c>
      <c r="I79" s="299">
        <v>11.150000000000002</v>
      </c>
      <c r="J79" s="299">
        <v>11.95</v>
      </c>
      <c r="K79" s="299">
        <v>12.149999999999999</v>
      </c>
      <c r="L79" s="299">
        <v>12.349999999999998</v>
      </c>
      <c r="M79" s="286">
        <v>11.95</v>
      </c>
      <c r="N79" s="286">
        <v>11.55</v>
      </c>
      <c r="O79" s="301">
        <v>848050000</v>
      </c>
      <c r="P79" s="302">
        <v>-0.17348887979260472</v>
      </c>
    </row>
    <row r="80" spans="1:16" ht="15">
      <c r="A80" s="263">
        <v>70</v>
      </c>
      <c r="B80" s="364" t="s">
        <v>53</v>
      </c>
      <c r="C80" s="476" t="s">
        <v>119</v>
      </c>
      <c r="D80" s="477">
        <v>44280</v>
      </c>
      <c r="E80" s="298">
        <v>64.099999999999994</v>
      </c>
      <c r="F80" s="298">
        <v>64.13333333333334</v>
      </c>
      <c r="G80" s="299">
        <v>63.366666666666674</v>
      </c>
      <c r="H80" s="299">
        <v>62.633333333333333</v>
      </c>
      <c r="I80" s="299">
        <v>61.866666666666667</v>
      </c>
      <c r="J80" s="299">
        <v>64.866666666666674</v>
      </c>
      <c r="K80" s="299">
        <v>65.633333333333354</v>
      </c>
      <c r="L80" s="299">
        <v>66.366666666666688</v>
      </c>
      <c r="M80" s="286">
        <v>64.900000000000006</v>
      </c>
      <c r="N80" s="286">
        <v>63.4</v>
      </c>
      <c r="O80" s="301">
        <v>135793000</v>
      </c>
      <c r="P80" s="302">
        <v>-0.10326223337515684</v>
      </c>
    </row>
    <row r="81" spans="1:16" ht="15">
      <c r="A81" s="263">
        <v>71</v>
      </c>
      <c r="B81" s="364" t="s">
        <v>72</v>
      </c>
      <c r="C81" s="476" t="s">
        <v>120</v>
      </c>
      <c r="D81" s="477">
        <v>44280</v>
      </c>
      <c r="E81" s="298">
        <v>515.25</v>
      </c>
      <c r="F81" s="298">
        <v>514.73333333333323</v>
      </c>
      <c r="G81" s="299">
        <v>510.16666666666652</v>
      </c>
      <c r="H81" s="299">
        <v>505.08333333333326</v>
      </c>
      <c r="I81" s="299">
        <v>500.51666666666654</v>
      </c>
      <c r="J81" s="299">
        <v>519.81666666666649</v>
      </c>
      <c r="K81" s="299">
        <v>524.38333333333333</v>
      </c>
      <c r="L81" s="299">
        <v>529.46666666666647</v>
      </c>
      <c r="M81" s="286">
        <v>519.29999999999995</v>
      </c>
      <c r="N81" s="286">
        <v>509.65</v>
      </c>
      <c r="O81" s="301">
        <v>6796625</v>
      </c>
      <c r="P81" s="302">
        <v>-5.8117378048780491E-2</v>
      </c>
    </row>
    <row r="82" spans="1:16" ht="15">
      <c r="A82" s="263">
        <v>72</v>
      </c>
      <c r="B82" s="364" t="s">
        <v>39</v>
      </c>
      <c r="C82" s="476" t="s">
        <v>121</v>
      </c>
      <c r="D82" s="477">
        <v>44280</v>
      </c>
      <c r="E82" s="298">
        <v>1666.7</v>
      </c>
      <c r="F82" s="298">
        <v>1657.2333333333333</v>
      </c>
      <c r="G82" s="299">
        <v>1634.4666666666667</v>
      </c>
      <c r="H82" s="299">
        <v>1602.2333333333333</v>
      </c>
      <c r="I82" s="299">
        <v>1579.4666666666667</v>
      </c>
      <c r="J82" s="299">
        <v>1689.4666666666667</v>
      </c>
      <c r="K82" s="299">
        <v>1712.2333333333336</v>
      </c>
      <c r="L82" s="299">
        <v>1744.4666666666667</v>
      </c>
      <c r="M82" s="286">
        <v>1680</v>
      </c>
      <c r="N82" s="286">
        <v>1625</v>
      </c>
      <c r="O82" s="301">
        <v>3140000</v>
      </c>
      <c r="P82" s="302">
        <v>-1.1335012594458438E-2</v>
      </c>
    </row>
    <row r="83" spans="1:16" ht="15">
      <c r="A83" s="263">
        <v>73</v>
      </c>
      <c r="B83" s="364" t="s">
        <v>53</v>
      </c>
      <c r="C83" s="476" t="s">
        <v>122</v>
      </c>
      <c r="D83" s="477">
        <v>44280</v>
      </c>
      <c r="E83" s="298">
        <v>1117.3</v>
      </c>
      <c r="F83" s="298">
        <v>1109.9166666666667</v>
      </c>
      <c r="G83" s="299">
        <v>1092.2833333333335</v>
      </c>
      <c r="H83" s="299">
        <v>1067.2666666666669</v>
      </c>
      <c r="I83" s="299">
        <v>1049.6333333333337</v>
      </c>
      <c r="J83" s="299">
        <v>1134.9333333333334</v>
      </c>
      <c r="K83" s="299">
        <v>1152.5666666666666</v>
      </c>
      <c r="L83" s="299">
        <v>1177.5833333333333</v>
      </c>
      <c r="M83" s="286">
        <v>1127.55</v>
      </c>
      <c r="N83" s="286">
        <v>1084.9000000000001</v>
      </c>
      <c r="O83" s="301">
        <v>22734900</v>
      </c>
      <c r="P83" s="302">
        <v>-2.1839303000968053E-2</v>
      </c>
    </row>
    <row r="84" spans="1:16" ht="15">
      <c r="A84" s="263">
        <v>74</v>
      </c>
      <c r="B84" s="364" t="s">
        <v>67</v>
      </c>
      <c r="C84" s="476" t="s">
        <v>831</v>
      </c>
      <c r="D84" s="477">
        <v>44280</v>
      </c>
      <c r="E84" s="298">
        <v>270.55</v>
      </c>
      <c r="F84" s="298">
        <v>273.21666666666664</v>
      </c>
      <c r="G84" s="299">
        <v>264.98333333333329</v>
      </c>
      <c r="H84" s="299">
        <v>259.41666666666663</v>
      </c>
      <c r="I84" s="299">
        <v>251.18333333333328</v>
      </c>
      <c r="J84" s="299">
        <v>278.7833333333333</v>
      </c>
      <c r="K84" s="299">
        <v>287.01666666666665</v>
      </c>
      <c r="L84" s="299">
        <v>292.58333333333331</v>
      </c>
      <c r="M84" s="286">
        <v>281.45</v>
      </c>
      <c r="N84" s="286">
        <v>267.64999999999998</v>
      </c>
      <c r="O84" s="301">
        <v>10060400</v>
      </c>
      <c r="P84" s="302">
        <v>-0.21618673647469458</v>
      </c>
    </row>
    <row r="85" spans="1:16" ht="15">
      <c r="A85" s="263">
        <v>75</v>
      </c>
      <c r="B85" s="364" t="s">
        <v>106</v>
      </c>
      <c r="C85" s="476" t="s">
        <v>124</v>
      </c>
      <c r="D85" s="477">
        <v>44280</v>
      </c>
      <c r="E85" s="298">
        <v>1283.3499999999999</v>
      </c>
      <c r="F85" s="298">
        <v>1290.1166666666666</v>
      </c>
      <c r="G85" s="299">
        <v>1274.2333333333331</v>
      </c>
      <c r="H85" s="299">
        <v>1265.1166666666666</v>
      </c>
      <c r="I85" s="299">
        <v>1249.2333333333331</v>
      </c>
      <c r="J85" s="299">
        <v>1299.2333333333331</v>
      </c>
      <c r="K85" s="299">
        <v>1315.1166666666668</v>
      </c>
      <c r="L85" s="299">
        <v>1324.2333333333331</v>
      </c>
      <c r="M85" s="286">
        <v>1306</v>
      </c>
      <c r="N85" s="286">
        <v>1281</v>
      </c>
      <c r="O85" s="301">
        <v>32199600</v>
      </c>
      <c r="P85" s="302">
        <v>-9.6668854887306643E-2</v>
      </c>
    </row>
    <row r="86" spans="1:16" ht="15">
      <c r="A86" s="263">
        <v>76</v>
      </c>
      <c r="B86" s="364" t="s">
        <v>72</v>
      </c>
      <c r="C86" s="476" t="s">
        <v>125</v>
      </c>
      <c r="D86" s="477">
        <v>44280</v>
      </c>
      <c r="E86" s="298">
        <v>101.65</v>
      </c>
      <c r="F86" s="298">
        <v>101.23333333333335</v>
      </c>
      <c r="G86" s="299">
        <v>99.816666666666691</v>
      </c>
      <c r="H86" s="299">
        <v>97.983333333333348</v>
      </c>
      <c r="I86" s="299">
        <v>96.566666666666691</v>
      </c>
      <c r="J86" s="299">
        <v>103.06666666666669</v>
      </c>
      <c r="K86" s="299">
        <v>104.48333333333335</v>
      </c>
      <c r="L86" s="299">
        <v>106.31666666666669</v>
      </c>
      <c r="M86" s="286">
        <v>102.65</v>
      </c>
      <c r="N86" s="286">
        <v>99.4</v>
      </c>
      <c r="O86" s="301">
        <v>71571500</v>
      </c>
      <c r="P86" s="302">
        <v>-2.4798512089274645E-2</v>
      </c>
    </row>
    <row r="87" spans="1:16" ht="15">
      <c r="A87" s="263">
        <v>77</v>
      </c>
      <c r="B87" s="364" t="s">
        <v>49</v>
      </c>
      <c r="C87" s="476" t="s">
        <v>126</v>
      </c>
      <c r="D87" s="477">
        <v>44280</v>
      </c>
      <c r="E87" s="298">
        <v>210.45</v>
      </c>
      <c r="F87" s="298">
        <v>210.83333333333334</v>
      </c>
      <c r="G87" s="299">
        <v>209.56666666666669</v>
      </c>
      <c r="H87" s="299">
        <v>208.68333333333334</v>
      </c>
      <c r="I87" s="299">
        <v>207.41666666666669</v>
      </c>
      <c r="J87" s="299">
        <v>211.7166666666667</v>
      </c>
      <c r="K87" s="299">
        <v>212.98333333333335</v>
      </c>
      <c r="L87" s="299">
        <v>213.8666666666667</v>
      </c>
      <c r="M87" s="286">
        <v>212.1</v>
      </c>
      <c r="N87" s="286">
        <v>209.95</v>
      </c>
      <c r="O87" s="301">
        <v>135692800</v>
      </c>
      <c r="P87" s="302">
        <v>-6.3433165473981798E-2</v>
      </c>
    </row>
    <row r="88" spans="1:16" ht="15">
      <c r="A88" s="263">
        <v>78</v>
      </c>
      <c r="B88" s="364" t="s">
        <v>111</v>
      </c>
      <c r="C88" s="476" t="s">
        <v>127</v>
      </c>
      <c r="D88" s="477">
        <v>44280</v>
      </c>
      <c r="E88" s="298">
        <v>347.25</v>
      </c>
      <c r="F88" s="298">
        <v>345.8</v>
      </c>
      <c r="G88" s="299">
        <v>342.1</v>
      </c>
      <c r="H88" s="299">
        <v>336.95</v>
      </c>
      <c r="I88" s="299">
        <v>333.25</v>
      </c>
      <c r="J88" s="299">
        <v>350.95000000000005</v>
      </c>
      <c r="K88" s="299">
        <v>354.65</v>
      </c>
      <c r="L88" s="299">
        <v>359.80000000000007</v>
      </c>
      <c r="M88" s="286">
        <v>349.5</v>
      </c>
      <c r="N88" s="286">
        <v>340.65</v>
      </c>
      <c r="O88" s="301">
        <v>22580000</v>
      </c>
      <c r="P88" s="302">
        <v>-7.1736896197327857E-2</v>
      </c>
    </row>
    <row r="89" spans="1:16" ht="15">
      <c r="A89" s="263">
        <v>79</v>
      </c>
      <c r="B89" s="364" t="s">
        <v>111</v>
      </c>
      <c r="C89" s="476" t="s">
        <v>128</v>
      </c>
      <c r="D89" s="477">
        <v>44280</v>
      </c>
      <c r="E89" s="298">
        <v>424.4</v>
      </c>
      <c r="F89" s="298">
        <v>421.56666666666661</v>
      </c>
      <c r="G89" s="299">
        <v>414.98333333333323</v>
      </c>
      <c r="H89" s="299">
        <v>405.56666666666661</v>
      </c>
      <c r="I89" s="299">
        <v>398.98333333333323</v>
      </c>
      <c r="J89" s="299">
        <v>430.98333333333323</v>
      </c>
      <c r="K89" s="299">
        <v>437.56666666666661</v>
      </c>
      <c r="L89" s="299">
        <v>446.98333333333323</v>
      </c>
      <c r="M89" s="286">
        <v>428.15</v>
      </c>
      <c r="N89" s="286">
        <v>412.15</v>
      </c>
      <c r="O89" s="301">
        <v>29907900</v>
      </c>
      <c r="P89" s="302">
        <v>-5.3975574344521306E-2</v>
      </c>
    </row>
    <row r="90" spans="1:16" ht="15">
      <c r="A90" s="263">
        <v>80</v>
      </c>
      <c r="B90" s="364" t="s">
        <v>39</v>
      </c>
      <c r="C90" s="476" t="s">
        <v>129</v>
      </c>
      <c r="D90" s="477">
        <v>44280</v>
      </c>
      <c r="E90" s="298">
        <v>3073.65</v>
      </c>
      <c r="F90" s="298">
        <v>3076.7166666666667</v>
      </c>
      <c r="G90" s="299">
        <v>3032.9333333333334</v>
      </c>
      <c r="H90" s="299">
        <v>2992.2166666666667</v>
      </c>
      <c r="I90" s="299">
        <v>2948.4333333333334</v>
      </c>
      <c r="J90" s="299">
        <v>3117.4333333333334</v>
      </c>
      <c r="K90" s="299">
        <v>3161.2166666666672</v>
      </c>
      <c r="L90" s="299">
        <v>3201.9333333333334</v>
      </c>
      <c r="M90" s="286">
        <v>3120.5</v>
      </c>
      <c r="N90" s="286">
        <v>3036</v>
      </c>
      <c r="O90" s="301">
        <v>1373500</v>
      </c>
      <c r="P90" s="302">
        <v>-0.1276595744680851</v>
      </c>
    </row>
    <row r="91" spans="1:16" ht="15">
      <c r="A91" s="263">
        <v>81</v>
      </c>
      <c r="B91" s="364" t="s">
        <v>53</v>
      </c>
      <c r="C91" s="476" t="s">
        <v>131</v>
      </c>
      <c r="D91" s="477">
        <v>44280</v>
      </c>
      <c r="E91" s="298">
        <v>1906.8</v>
      </c>
      <c r="F91" s="298">
        <v>1927.1666666666667</v>
      </c>
      <c r="G91" s="299">
        <v>1880.1833333333334</v>
      </c>
      <c r="H91" s="299">
        <v>1853.5666666666666</v>
      </c>
      <c r="I91" s="299">
        <v>1806.5833333333333</v>
      </c>
      <c r="J91" s="299">
        <v>1953.7833333333335</v>
      </c>
      <c r="K91" s="299">
        <v>2000.7666666666667</v>
      </c>
      <c r="L91" s="299">
        <v>2027.3833333333337</v>
      </c>
      <c r="M91" s="286">
        <v>1974.15</v>
      </c>
      <c r="N91" s="286">
        <v>1900.55</v>
      </c>
      <c r="O91" s="301">
        <v>12695200</v>
      </c>
      <c r="P91" s="302">
        <v>-0.12073359929078015</v>
      </c>
    </row>
    <row r="92" spans="1:16" ht="15">
      <c r="A92" s="263">
        <v>82</v>
      </c>
      <c r="B92" s="364" t="s">
        <v>56</v>
      </c>
      <c r="C92" s="476" t="s">
        <v>132</v>
      </c>
      <c r="D92" s="477">
        <v>44280</v>
      </c>
      <c r="E92" s="427">
        <v>106.8</v>
      </c>
      <c r="F92" s="427">
        <v>105.76666666666667</v>
      </c>
      <c r="G92" s="428">
        <v>104.03333333333333</v>
      </c>
      <c r="H92" s="428">
        <v>101.26666666666667</v>
      </c>
      <c r="I92" s="428">
        <v>99.533333333333331</v>
      </c>
      <c r="J92" s="428">
        <v>108.53333333333333</v>
      </c>
      <c r="K92" s="428">
        <v>110.26666666666665</v>
      </c>
      <c r="L92" s="428">
        <v>113.03333333333333</v>
      </c>
      <c r="M92" s="429">
        <v>107.5</v>
      </c>
      <c r="N92" s="429">
        <v>103</v>
      </c>
      <c r="O92" s="430">
        <v>35910176</v>
      </c>
      <c r="P92" s="431">
        <v>-0.2499534016775396</v>
      </c>
    </row>
    <row r="93" spans="1:16" ht="15">
      <c r="A93" s="263">
        <v>83</v>
      </c>
      <c r="B93" s="384" t="s">
        <v>39</v>
      </c>
      <c r="C93" s="476" t="s">
        <v>349</v>
      </c>
      <c r="D93" s="477">
        <v>44280</v>
      </c>
      <c r="E93" s="298">
        <v>2323.5</v>
      </c>
      <c r="F93" s="298">
        <v>2322.9333333333329</v>
      </c>
      <c r="G93" s="299">
        <v>2299.9166666666661</v>
      </c>
      <c r="H93" s="299">
        <v>2276.333333333333</v>
      </c>
      <c r="I93" s="299">
        <v>2253.3166666666662</v>
      </c>
      <c r="J93" s="299">
        <v>2346.516666666666</v>
      </c>
      <c r="K93" s="299">
        <v>2369.5333333333333</v>
      </c>
      <c r="L93" s="299">
        <v>2393.1166666666659</v>
      </c>
      <c r="M93" s="286">
        <v>2345.9499999999998</v>
      </c>
      <c r="N93" s="286">
        <v>2299.35</v>
      </c>
      <c r="O93" s="301">
        <v>148000</v>
      </c>
      <c r="P93" s="302">
        <v>-6.0317460317460318E-2</v>
      </c>
    </row>
    <row r="94" spans="1:16" ht="15">
      <c r="A94" s="263">
        <v>84</v>
      </c>
      <c r="B94" s="364" t="s">
        <v>56</v>
      </c>
      <c r="C94" s="476" t="s">
        <v>133</v>
      </c>
      <c r="D94" s="477">
        <v>44280</v>
      </c>
      <c r="E94" s="298">
        <v>454.55</v>
      </c>
      <c r="F94" s="298">
        <v>453.41666666666669</v>
      </c>
      <c r="G94" s="299">
        <v>448.48333333333335</v>
      </c>
      <c r="H94" s="299">
        <v>442.41666666666669</v>
      </c>
      <c r="I94" s="299">
        <v>437.48333333333335</v>
      </c>
      <c r="J94" s="299">
        <v>459.48333333333335</v>
      </c>
      <c r="K94" s="299">
        <v>464.41666666666663</v>
      </c>
      <c r="L94" s="299">
        <v>470.48333333333335</v>
      </c>
      <c r="M94" s="286">
        <v>458.35</v>
      </c>
      <c r="N94" s="286">
        <v>447.35</v>
      </c>
      <c r="O94" s="301">
        <v>9866000</v>
      </c>
      <c r="P94" s="302">
        <v>-5.6065824722541138E-2</v>
      </c>
    </row>
    <row r="95" spans="1:16" ht="15">
      <c r="A95" s="263">
        <v>85</v>
      </c>
      <c r="B95" s="364" t="s">
        <v>63</v>
      </c>
      <c r="C95" s="476" t="s">
        <v>134</v>
      </c>
      <c r="D95" s="477">
        <v>44280</v>
      </c>
      <c r="E95" s="298">
        <v>1517.15</v>
      </c>
      <c r="F95" s="298">
        <v>1526.5666666666666</v>
      </c>
      <c r="G95" s="299">
        <v>1503.8833333333332</v>
      </c>
      <c r="H95" s="299">
        <v>1490.6166666666666</v>
      </c>
      <c r="I95" s="299">
        <v>1467.9333333333332</v>
      </c>
      <c r="J95" s="299">
        <v>1539.8333333333333</v>
      </c>
      <c r="K95" s="299">
        <v>1562.5166666666667</v>
      </c>
      <c r="L95" s="299">
        <v>1575.7833333333333</v>
      </c>
      <c r="M95" s="286">
        <v>1549.25</v>
      </c>
      <c r="N95" s="286">
        <v>1513.3</v>
      </c>
      <c r="O95" s="301">
        <v>12321100</v>
      </c>
      <c r="P95" s="302">
        <v>-5.441066148890164E-2</v>
      </c>
    </row>
    <row r="96" spans="1:16" ht="15">
      <c r="A96" s="263">
        <v>86</v>
      </c>
      <c r="B96" s="364" t="s">
        <v>51</v>
      </c>
      <c r="C96" s="476" t="s">
        <v>135</v>
      </c>
      <c r="D96" s="477">
        <v>44280</v>
      </c>
      <c r="E96" s="298">
        <v>1028.0999999999999</v>
      </c>
      <c r="F96" s="298">
        <v>1030.4333333333334</v>
      </c>
      <c r="G96" s="299">
        <v>1017.1166666666668</v>
      </c>
      <c r="H96" s="299">
        <v>1006.1333333333334</v>
      </c>
      <c r="I96" s="299">
        <v>992.81666666666683</v>
      </c>
      <c r="J96" s="299">
        <v>1041.4166666666667</v>
      </c>
      <c r="K96" s="299">
        <v>1054.7333333333333</v>
      </c>
      <c r="L96" s="299">
        <v>1065.7166666666667</v>
      </c>
      <c r="M96" s="286">
        <v>1043.75</v>
      </c>
      <c r="N96" s="286">
        <v>1019.45</v>
      </c>
      <c r="O96" s="301">
        <v>7849750</v>
      </c>
      <c r="P96" s="302">
        <v>-0.13408345053914675</v>
      </c>
    </row>
    <row r="97" spans="1:16" ht="15">
      <c r="A97" s="263">
        <v>87</v>
      </c>
      <c r="B97" s="364" t="s">
        <v>43</v>
      </c>
      <c r="C97" s="476" t="s">
        <v>136</v>
      </c>
      <c r="D97" s="477">
        <v>44280</v>
      </c>
      <c r="E97" s="298">
        <v>864.9</v>
      </c>
      <c r="F97" s="298">
        <v>860.30000000000007</v>
      </c>
      <c r="G97" s="299">
        <v>849.75000000000011</v>
      </c>
      <c r="H97" s="299">
        <v>834.6</v>
      </c>
      <c r="I97" s="299">
        <v>824.05000000000007</v>
      </c>
      <c r="J97" s="299">
        <v>875.45000000000016</v>
      </c>
      <c r="K97" s="299">
        <v>886.00000000000011</v>
      </c>
      <c r="L97" s="299">
        <v>901.1500000000002</v>
      </c>
      <c r="M97" s="286">
        <v>870.85</v>
      </c>
      <c r="N97" s="286">
        <v>845.15</v>
      </c>
      <c r="O97" s="301">
        <v>8433600</v>
      </c>
      <c r="P97" s="302">
        <v>-0.17230008244023085</v>
      </c>
    </row>
    <row r="98" spans="1:16" ht="15">
      <c r="A98" s="263">
        <v>88</v>
      </c>
      <c r="B98" s="364" t="s">
        <v>56</v>
      </c>
      <c r="C98" s="476" t="s">
        <v>137</v>
      </c>
      <c r="D98" s="477">
        <v>44280</v>
      </c>
      <c r="E98" s="298">
        <v>216.05</v>
      </c>
      <c r="F98" s="298">
        <v>215.76666666666665</v>
      </c>
      <c r="G98" s="299">
        <v>212.98333333333329</v>
      </c>
      <c r="H98" s="299">
        <v>209.91666666666663</v>
      </c>
      <c r="I98" s="299">
        <v>207.13333333333327</v>
      </c>
      <c r="J98" s="299">
        <v>218.83333333333331</v>
      </c>
      <c r="K98" s="299">
        <v>221.61666666666667</v>
      </c>
      <c r="L98" s="299">
        <v>224.68333333333334</v>
      </c>
      <c r="M98" s="286">
        <v>218.55</v>
      </c>
      <c r="N98" s="286">
        <v>212.7</v>
      </c>
      <c r="O98" s="301">
        <v>13508000</v>
      </c>
      <c r="P98" s="302">
        <v>-0.14463019250253292</v>
      </c>
    </row>
    <row r="99" spans="1:16" ht="15">
      <c r="A99" s="263">
        <v>89</v>
      </c>
      <c r="B99" s="364" t="s">
        <v>56</v>
      </c>
      <c r="C99" s="476" t="s">
        <v>138</v>
      </c>
      <c r="D99" s="477">
        <v>44280</v>
      </c>
      <c r="E99" s="298">
        <v>180.45</v>
      </c>
      <c r="F99" s="298">
        <v>178.51666666666665</v>
      </c>
      <c r="G99" s="299">
        <v>175.18333333333331</v>
      </c>
      <c r="H99" s="299">
        <v>169.91666666666666</v>
      </c>
      <c r="I99" s="299">
        <v>166.58333333333331</v>
      </c>
      <c r="J99" s="299">
        <v>183.7833333333333</v>
      </c>
      <c r="K99" s="299">
        <v>187.11666666666667</v>
      </c>
      <c r="L99" s="299">
        <v>192.3833333333333</v>
      </c>
      <c r="M99" s="286">
        <v>181.85</v>
      </c>
      <c r="N99" s="286">
        <v>173.25</v>
      </c>
      <c r="O99" s="301">
        <v>18654000</v>
      </c>
      <c r="P99" s="302">
        <v>1.435562805872757E-2</v>
      </c>
    </row>
    <row r="100" spans="1:16" ht="15">
      <c r="A100" s="263">
        <v>90</v>
      </c>
      <c r="B100" s="364" t="s">
        <v>49</v>
      </c>
      <c r="C100" s="476" t="s">
        <v>139</v>
      </c>
      <c r="D100" s="477">
        <v>44280</v>
      </c>
      <c r="E100" s="298">
        <v>409.4</v>
      </c>
      <c r="F100" s="298">
        <v>414.40000000000003</v>
      </c>
      <c r="G100" s="299">
        <v>400.80000000000007</v>
      </c>
      <c r="H100" s="299">
        <v>392.20000000000005</v>
      </c>
      <c r="I100" s="299">
        <v>378.60000000000008</v>
      </c>
      <c r="J100" s="299">
        <v>423.00000000000006</v>
      </c>
      <c r="K100" s="299">
        <v>436.60000000000008</v>
      </c>
      <c r="L100" s="299">
        <v>445.20000000000005</v>
      </c>
      <c r="M100" s="286">
        <v>428</v>
      </c>
      <c r="N100" s="286">
        <v>405.8</v>
      </c>
      <c r="O100" s="301">
        <v>5946000</v>
      </c>
      <c r="P100" s="302">
        <v>-0.27593765221626887</v>
      </c>
    </row>
    <row r="101" spans="1:16" ht="15">
      <c r="A101" s="263">
        <v>91</v>
      </c>
      <c r="B101" s="364" t="s">
        <v>43</v>
      </c>
      <c r="C101" s="476" t="s">
        <v>140</v>
      </c>
      <c r="D101" s="477">
        <v>44280</v>
      </c>
      <c r="E101" s="298">
        <v>6980.4</v>
      </c>
      <c r="F101" s="298">
        <v>7006.55</v>
      </c>
      <c r="G101" s="299">
        <v>6936.1</v>
      </c>
      <c r="H101" s="299">
        <v>6891.8</v>
      </c>
      <c r="I101" s="299">
        <v>6821.35</v>
      </c>
      <c r="J101" s="299">
        <v>7050.85</v>
      </c>
      <c r="K101" s="299">
        <v>7121.2999999999993</v>
      </c>
      <c r="L101" s="299">
        <v>7165.6</v>
      </c>
      <c r="M101" s="286">
        <v>7077</v>
      </c>
      <c r="N101" s="286">
        <v>6962.25</v>
      </c>
      <c r="O101" s="301">
        <v>3127900</v>
      </c>
      <c r="P101" s="302">
        <v>2.336005234745624E-2</v>
      </c>
    </row>
    <row r="102" spans="1:16" ht="15">
      <c r="A102" s="263">
        <v>92</v>
      </c>
      <c r="B102" s="364" t="s">
        <v>49</v>
      </c>
      <c r="C102" s="476" t="s">
        <v>141</v>
      </c>
      <c r="D102" s="477">
        <v>44280</v>
      </c>
      <c r="E102" s="298">
        <v>548.20000000000005</v>
      </c>
      <c r="F102" s="298">
        <v>550.11666666666667</v>
      </c>
      <c r="G102" s="299">
        <v>545.23333333333335</v>
      </c>
      <c r="H102" s="299">
        <v>542.26666666666665</v>
      </c>
      <c r="I102" s="299">
        <v>537.38333333333333</v>
      </c>
      <c r="J102" s="299">
        <v>553.08333333333337</v>
      </c>
      <c r="K102" s="299">
        <v>557.96666666666681</v>
      </c>
      <c r="L102" s="299">
        <v>560.93333333333339</v>
      </c>
      <c r="M102" s="286">
        <v>555</v>
      </c>
      <c r="N102" s="286">
        <v>547.15</v>
      </c>
      <c r="O102" s="301">
        <v>14170000</v>
      </c>
      <c r="P102" s="302">
        <v>-1.580135440180587E-2</v>
      </c>
    </row>
    <row r="103" spans="1:16" ht="15">
      <c r="A103" s="263">
        <v>93</v>
      </c>
      <c r="B103" s="364" t="s">
        <v>56</v>
      </c>
      <c r="C103" s="476" t="s">
        <v>142</v>
      </c>
      <c r="D103" s="477">
        <v>44280</v>
      </c>
      <c r="E103" s="298">
        <v>893.2</v>
      </c>
      <c r="F103" s="298">
        <v>909.83333333333337</v>
      </c>
      <c r="G103" s="299">
        <v>871.56666666666672</v>
      </c>
      <c r="H103" s="299">
        <v>849.93333333333339</v>
      </c>
      <c r="I103" s="299">
        <v>811.66666666666674</v>
      </c>
      <c r="J103" s="299">
        <v>931.4666666666667</v>
      </c>
      <c r="K103" s="299">
        <v>969.73333333333335</v>
      </c>
      <c r="L103" s="299">
        <v>991.36666666666667</v>
      </c>
      <c r="M103" s="286">
        <v>948.1</v>
      </c>
      <c r="N103" s="286">
        <v>888.2</v>
      </c>
      <c r="O103" s="301">
        <v>3023800</v>
      </c>
      <c r="P103" s="302">
        <v>-0.13046728971962618</v>
      </c>
    </row>
    <row r="104" spans="1:16" ht="15">
      <c r="A104" s="263">
        <v>94</v>
      </c>
      <c r="B104" s="364" t="s">
        <v>72</v>
      </c>
      <c r="C104" s="476" t="s">
        <v>143</v>
      </c>
      <c r="D104" s="477">
        <v>44280</v>
      </c>
      <c r="E104" s="298">
        <v>1201.7</v>
      </c>
      <c r="F104" s="298">
        <v>1186.0333333333335</v>
      </c>
      <c r="G104" s="299">
        <v>1159.2166666666672</v>
      </c>
      <c r="H104" s="299">
        <v>1116.7333333333336</v>
      </c>
      <c r="I104" s="299">
        <v>1089.9166666666672</v>
      </c>
      <c r="J104" s="299">
        <v>1228.5166666666671</v>
      </c>
      <c r="K104" s="299">
        <v>1255.3333333333333</v>
      </c>
      <c r="L104" s="299">
        <v>1297.8166666666671</v>
      </c>
      <c r="M104" s="286">
        <v>1212.8499999999999</v>
      </c>
      <c r="N104" s="286">
        <v>1143.55</v>
      </c>
      <c r="O104" s="301">
        <v>1564200</v>
      </c>
      <c r="P104" s="302">
        <v>-3.9425202652910836E-2</v>
      </c>
    </row>
    <row r="105" spans="1:16" ht="15">
      <c r="A105" s="263">
        <v>95</v>
      </c>
      <c r="B105" s="364" t="s">
        <v>106</v>
      </c>
      <c r="C105" s="476" t="s">
        <v>144</v>
      </c>
      <c r="D105" s="477">
        <v>44280</v>
      </c>
      <c r="E105" s="298">
        <v>1613.3</v>
      </c>
      <c r="F105" s="298">
        <v>1629.2833333333335</v>
      </c>
      <c r="G105" s="299">
        <v>1591.116666666667</v>
      </c>
      <c r="H105" s="299">
        <v>1568.9333333333334</v>
      </c>
      <c r="I105" s="299">
        <v>1530.7666666666669</v>
      </c>
      <c r="J105" s="299">
        <v>1651.4666666666672</v>
      </c>
      <c r="K105" s="299">
        <v>1689.6333333333337</v>
      </c>
      <c r="L105" s="299">
        <v>1711.8166666666673</v>
      </c>
      <c r="M105" s="286">
        <v>1667.45</v>
      </c>
      <c r="N105" s="286">
        <v>1607.1</v>
      </c>
      <c r="O105" s="301">
        <v>1144800</v>
      </c>
      <c r="P105" s="302">
        <v>-0.14465032875074715</v>
      </c>
    </row>
    <row r="106" spans="1:16" ht="15">
      <c r="A106" s="263">
        <v>96</v>
      </c>
      <c r="B106" s="364" t="s">
        <v>43</v>
      </c>
      <c r="C106" s="476" t="s">
        <v>145</v>
      </c>
      <c r="D106" s="477">
        <v>44280</v>
      </c>
      <c r="E106" s="298">
        <v>219.2</v>
      </c>
      <c r="F106" s="298">
        <v>220.18333333333331</v>
      </c>
      <c r="G106" s="299">
        <v>216.61666666666662</v>
      </c>
      <c r="H106" s="299">
        <v>214.0333333333333</v>
      </c>
      <c r="I106" s="299">
        <v>210.46666666666661</v>
      </c>
      <c r="J106" s="299">
        <v>222.76666666666662</v>
      </c>
      <c r="K106" s="299">
        <v>226.33333333333329</v>
      </c>
      <c r="L106" s="299">
        <v>228.91666666666663</v>
      </c>
      <c r="M106" s="286">
        <v>223.75</v>
      </c>
      <c r="N106" s="286">
        <v>217.6</v>
      </c>
      <c r="O106" s="301">
        <v>30926000</v>
      </c>
      <c r="P106" s="302">
        <v>-0.11657668466306739</v>
      </c>
    </row>
    <row r="107" spans="1:16" ht="15">
      <c r="A107" s="263">
        <v>97</v>
      </c>
      <c r="B107" s="364" t="s">
        <v>43</v>
      </c>
      <c r="C107" s="476" t="s">
        <v>146</v>
      </c>
      <c r="D107" s="477">
        <v>44280</v>
      </c>
      <c r="E107" s="298">
        <v>88088.85</v>
      </c>
      <c r="F107" s="298">
        <v>88343.933333333349</v>
      </c>
      <c r="G107" s="299">
        <v>87671.316666666695</v>
      </c>
      <c r="H107" s="299">
        <v>87253.78333333334</v>
      </c>
      <c r="I107" s="299">
        <v>86581.166666666686</v>
      </c>
      <c r="J107" s="299">
        <v>88761.466666666704</v>
      </c>
      <c r="K107" s="299">
        <v>89434.083333333343</v>
      </c>
      <c r="L107" s="299">
        <v>89851.616666666712</v>
      </c>
      <c r="M107" s="286">
        <v>89016.55</v>
      </c>
      <c r="N107" s="286">
        <v>87926.399999999994</v>
      </c>
      <c r="O107" s="301">
        <v>52500</v>
      </c>
      <c r="P107" s="302">
        <v>-7.4237347910421442E-2</v>
      </c>
    </row>
    <row r="108" spans="1:16" ht="15">
      <c r="A108" s="263">
        <v>98</v>
      </c>
      <c r="B108" s="364" t="s">
        <v>56</v>
      </c>
      <c r="C108" s="476" t="s">
        <v>147</v>
      </c>
      <c r="D108" s="477">
        <v>44280</v>
      </c>
      <c r="E108" s="298">
        <v>1330.7</v>
      </c>
      <c r="F108" s="298">
        <v>1322.2833333333333</v>
      </c>
      <c r="G108" s="299">
        <v>1305.5666666666666</v>
      </c>
      <c r="H108" s="299">
        <v>1280.4333333333334</v>
      </c>
      <c r="I108" s="299">
        <v>1263.7166666666667</v>
      </c>
      <c r="J108" s="299">
        <v>1347.4166666666665</v>
      </c>
      <c r="K108" s="299">
        <v>1364.1333333333332</v>
      </c>
      <c r="L108" s="299">
        <v>1389.2666666666664</v>
      </c>
      <c r="M108" s="286">
        <v>1339</v>
      </c>
      <c r="N108" s="286">
        <v>1297.1500000000001</v>
      </c>
      <c r="O108" s="301">
        <v>2847750</v>
      </c>
      <c r="P108" s="302">
        <v>-0.25709254549011934</v>
      </c>
    </row>
    <row r="109" spans="1:16" ht="15">
      <c r="A109" s="263">
        <v>99</v>
      </c>
      <c r="B109" s="364" t="s">
        <v>111</v>
      </c>
      <c r="C109" s="476" t="s">
        <v>148</v>
      </c>
      <c r="D109" s="477">
        <v>44280</v>
      </c>
      <c r="E109" s="298">
        <v>57.35</v>
      </c>
      <c r="F109" s="298">
        <v>57</v>
      </c>
      <c r="G109" s="299">
        <v>56.1</v>
      </c>
      <c r="H109" s="299">
        <v>54.85</v>
      </c>
      <c r="I109" s="299">
        <v>53.95</v>
      </c>
      <c r="J109" s="299">
        <v>58.25</v>
      </c>
      <c r="K109" s="299">
        <v>59.150000000000006</v>
      </c>
      <c r="L109" s="299">
        <v>60.4</v>
      </c>
      <c r="M109" s="286">
        <v>57.9</v>
      </c>
      <c r="N109" s="286">
        <v>55.75</v>
      </c>
      <c r="O109" s="301">
        <v>63104000</v>
      </c>
      <c r="P109" s="302">
        <v>-6.167846309403438E-2</v>
      </c>
    </row>
    <row r="110" spans="1:16" ht="15">
      <c r="A110" s="263">
        <v>100</v>
      </c>
      <c r="B110" s="364" t="s">
        <v>39</v>
      </c>
      <c r="C110" s="476" t="s">
        <v>257</v>
      </c>
      <c r="D110" s="477">
        <v>44280</v>
      </c>
      <c r="E110" s="298">
        <v>4994.25</v>
      </c>
      <c r="F110" s="298">
        <v>5014.3</v>
      </c>
      <c r="G110" s="299">
        <v>4953.6000000000004</v>
      </c>
      <c r="H110" s="299">
        <v>4912.95</v>
      </c>
      <c r="I110" s="299">
        <v>4852.25</v>
      </c>
      <c r="J110" s="299">
        <v>5054.9500000000007</v>
      </c>
      <c r="K110" s="299">
        <v>5115.6499999999996</v>
      </c>
      <c r="L110" s="299">
        <v>5156.3000000000011</v>
      </c>
      <c r="M110" s="286">
        <v>5075</v>
      </c>
      <c r="N110" s="286">
        <v>4973.6499999999996</v>
      </c>
      <c r="O110" s="301">
        <v>825000</v>
      </c>
      <c r="P110" s="302">
        <v>-5.3356282271944923E-2</v>
      </c>
    </row>
    <row r="111" spans="1:16" ht="15">
      <c r="A111" s="263">
        <v>101</v>
      </c>
      <c r="B111" s="364" t="s">
        <v>49</v>
      </c>
      <c r="C111" s="476" t="s">
        <v>151</v>
      </c>
      <c r="D111" s="477">
        <v>44280</v>
      </c>
      <c r="E111" s="298">
        <v>16222.05</v>
      </c>
      <c r="F111" s="298">
        <v>16292.533333333333</v>
      </c>
      <c r="G111" s="299">
        <v>16132.516666666666</v>
      </c>
      <c r="H111" s="299">
        <v>16042.983333333334</v>
      </c>
      <c r="I111" s="299">
        <v>15882.966666666667</v>
      </c>
      <c r="J111" s="299">
        <v>16382.066666666666</v>
      </c>
      <c r="K111" s="299">
        <v>16542.083333333332</v>
      </c>
      <c r="L111" s="299">
        <v>16631.616666666665</v>
      </c>
      <c r="M111" s="286">
        <v>16452.55</v>
      </c>
      <c r="N111" s="286">
        <v>16203</v>
      </c>
      <c r="O111" s="301">
        <v>370650</v>
      </c>
      <c r="P111" s="302">
        <v>-7.3143285821455364E-2</v>
      </c>
    </row>
    <row r="112" spans="1:16" ht="15">
      <c r="A112" s="263">
        <v>102</v>
      </c>
      <c r="B112" s="364" t="s">
        <v>111</v>
      </c>
      <c r="C112" s="476" t="s">
        <v>152</v>
      </c>
      <c r="D112" s="477">
        <v>44280</v>
      </c>
      <c r="E112" s="298">
        <v>128.30000000000001</v>
      </c>
      <c r="F112" s="298">
        <v>127.39999999999999</v>
      </c>
      <c r="G112" s="299">
        <v>125.35</v>
      </c>
      <c r="H112" s="299">
        <v>122.4</v>
      </c>
      <c r="I112" s="299">
        <v>120.35000000000001</v>
      </c>
      <c r="J112" s="299">
        <v>130.34999999999997</v>
      </c>
      <c r="K112" s="299">
        <v>132.39999999999998</v>
      </c>
      <c r="L112" s="299">
        <v>135.34999999999997</v>
      </c>
      <c r="M112" s="286">
        <v>129.44999999999999</v>
      </c>
      <c r="N112" s="286">
        <v>124.45</v>
      </c>
      <c r="O112" s="301">
        <v>49834600</v>
      </c>
      <c r="P112" s="302">
        <v>-0.12566122017162337</v>
      </c>
    </row>
    <row r="113" spans="1:16" ht="15">
      <c r="A113" s="263">
        <v>103</v>
      </c>
      <c r="B113" s="364" t="s">
        <v>42</v>
      </c>
      <c r="C113" s="476" t="s">
        <v>153</v>
      </c>
      <c r="D113" s="477">
        <v>44280</v>
      </c>
      <c r="E113" s="298">
        <v>108.75</v>
      </c>
      <c r="F113" s="298">
        <v>107.45</v>
      </c>
      <c r="G113" s="299">
        <v>104.15</v>
      </c>
      <c r="H113" s="299">
        <v>99.55</v>
      </c>
      <c r="I113" s="299">
        <v>96.25</v>
      </c>
      <c r="J113" s="299">
        <v>112.05000000000001</v>
      </c>
      <c r="K113" s="299">
        <v>115.35</v>
      </c>
      <c r="L113" s="299">
        <v>119.95000000000002</v>
      </c>
      <c r="M113" s="286">
        <v>110.75</v>
      </c>
      <c r="N113" s="286">
        <v>102.85</v>
      </c>
      <c r="O113" s="301">
        <v>82370700</v>
      </c>
      <c r="P113" s="302">
        <v>-3.8394996007452754E-2</v>
      </c>
    </row>
    <row r="114" spans="1:16" ht="15">
      <c r="A114" s="263">
        <v>104</v>
      </c>
      <c r="B114" s="364" t="s">
        <v>72</v>
      </c>
      <c r="C114" s="476" t="s">
        <v>155</v>
      </c>
      <c r="D114" s="477">
        <v>44280</v>
      </c>
      <c r="E114" s="298">
        <v>118.45</v>
      </c>
      <c r="F114" s="298">
        <v>118.31666666666666</v>
      </c>
      <c r="G114" s="299">
        <v>115.93333333333332</v>
      </c>
      <c r="H114" s="299">
        <v>113.41666666666666</v>
      </c>
      <c r="I114" s="299">
        <v>111.03333333333332</v>
      </c>
      <c r="J114" s="299">
        <v>120.83333333333333</v>
      </c>
      <c r="K114" s="299">
        <v>123.21666666666665</v>
      </c>
      <c r="L114" s="299">
        <v>125.73333333333333</v>
      </c>
      <c r="M114" s="286">
        <v>120.7</v>
      </c>
      <c r="N114" s="286">
        <v>115.8</v>
      </c>
      <c r="O114" s="301">
        <v>44136400</v>
      </c>
      <c r="P114" s="302">
        <v>-0.20200473339830155</v>
      </c>
    </row>
    <row r="115" spans="1:16" ht="15">
      <c r="A115" s="263">
        <v>105</v>
      </c>
      <c r="B115" s="364" t="s">
        <v>78</v>
      </c>
      <c r="C115" s="476" t="s">
        <v>156</v>
      </c>
      <c r="D115" s="477">
        <v>44280</v>
      </c>
      <c r="E115" s="298">
        <v>28895.9</v>
      </c>
      <c r="F115" s="298">
        <v>28929.166666666668</v>
      </c>
      <c r="G115" s="299">
        <v>28712.833333333336</v>
      </c>
      <c r="H115" s="299">
        <v>28529.766666666666</v>
      </c>
      <c r="I115" s="299">
        <v>28313.433333333334</v>
      </c>
      <c r="J115" s="299">
        <v>29112.233333333337</v>
      </c>
      <c r="K115" s="299">
        <v>29328.566666666673</v>
      </c>
      <c r="L115" s="299">
        <v>29511.633333333339</v>
      </c>
      <c r="M115" s="286">
        <v>29145.5</v>
      </c>
      <c r="N115" s="286">
        <v>28746.1</v>
      </c>
      <c r="O115" s="301">
        <v>81480</v>
      </c>
      <c r="P115" s="302">
        <v>-0.11038322961021946</v>
      </c>
    </row>
    <row r="116" spans="1:16" ht="15">
      <c r="A116" s="263">
        <v>106</v>
      </c>
      <c r="B116" s="364" t="s">
        <v>51</v>
      </c>
      <c r="C116" s="476" t="s">
        <v>157</v>
      </c>
      <c r="D116" s="477">
        <v>44280</v>
      </c>
      <c r="E116" s="298">
        <v>1959.7</v>
      </c>
      <c r="F116" s="298">
        <v>1937.7</v>
      </c>
      <c r="G116" s="299">
        <v>1900.7</v>
      </c>
      <c r="H116" s="299">
        <v>1841.7</v>
      </c>
      <c r="I116" s="299">
        <v>1804.7</v>
      </c>
      <c r="J116" s="299">
        <v>1996.7</v>
      </c>
      <c r="K116" s="299">
        <v>2033.7</v>
      </c>
      <c r="L116" s="299">
        <v>2092.6999999999998</v>
      </c>
      <c r="M116" s="286">
        <v>1974.7</v>
      </c>
      <c r="N116" s="286">
        <v>1878.7</v>
      </c>
      <c r="O116" s="301">
        <v>3570600</v>
      </c>
      <c r="P116" s="302">
        <v>-8.2013574660633484E-2</v>
      </c>
    </row>
    <row r="117" spans="1:16" ht="15">
      <c r="A117" s="263">
        <v>107</v>
      </c>
      <c r="B117" s="364" t="s">
        <v>72</v>
      </c>
      <c r="C117" s="476" t="s">
        <v>158</v>
      </c>
      <c r="D117" s="477">
        <v>44280</v>
      </c>
      <c r="E117" s="298">
        <v>259.89999999999998</v>
      </c>
      <c r="F117" s="298">
        <v>258.7</v>
      </c>
      <c r="G117" s="299">
        <v>255.04999999999995</v>
      </c>
      <c r="H117" s="299">
        <v>250.19999999999996</v>
      </c>
      <c r="I117" s="299">
        <v>246.54999999999993</v>
      </c>
      <c r="J117" s="299">
        <v>263.54999999999995</v>
      </c>
      <c r="K117" s="299">
        <v>267.19999999999993</v>
      </c>
      <c r="L117" s="299">
        <v>272.05</v>
      </c>
      <c r="M117" s="286">
        <v>262.35000000000002</v>
      </c>
      <c r="N117" s="286">
        <v>253.85</v>
      </c>
      <c r="O117" s="301">
        <v>17169000</v>
      </c>
      <c r="P117" s="302">
        <v>-9.3601520430788718E-2</v>
      </c>
    </row>
    <row r="118" spans="1:16" ht="15">
      <c r="A118" s="263">
        <v>108</v>
      </c>
      <c r="B118" s="364" t="s">
        <v>56</v>
      </c>
      <c r="C118" s="476" t="s">
        <v>159</v>
      </c>
      <c r="D118" s="477">
        <v>44280</v>
      </c>
      <c r="E118" s="298">
        <v>130.15</v>
      </c>
      <c r="F118" s="298">
        <v>128.9</v>
      </c>
      <c r="G118" s="299">
        <v>126.25</v>
      </c>
      <c r="H118" s="299">
        <v>122.35</v>
      </c>
      <c r="I118" s="299">
        <v>119.69999999999999</v>
      </c>
      <c r="J118" s="299">
        <v>132.80000000000001</v>
      </c>
      <c r="K118" s="299">
        <v>135.45000000000005</v>
      </c>
      <c r="L118" s="299">
        <v>139.35000000000002</v>
      </c>
      <c r="M118" s="286">
        <v>131.55000000000001</v>
      </c>
      <c r="N118" s="286">
        <v>125</v>
      </c>
      <c r="O118" s="301">
        <v>35513600</v>
      </c>
      <c r="P118" s="302">
        <v>-0.14430833582312519</v>
      </c>
    </row>
    <row r="119" spans="1:16" ht="15">
      <c r="A119" s="263">
        <v>109</v>
      </c>
      <c r="B119" s="364" t="s">
        <v>49</v>
      </c>
      <c r="C119" s="476" t="s">
        <v>160</v>
      </c>
      <c r="D119" s="477">
        <v>44280</v>
      </c>
      <c r="E119" s="298">
        <v>1730.35</v>
      </c>
      <c r="F119" s="298">
        <v>1727.4333333333334</v>
      </c>
      <c r="G119" s="299">
        <v>1710.1666666666667</v>
      </c>
      <c r="H119" s="299">
        <v>1689.9833333333333</v>
      </c>
      <c r="I119" s="299">
        <v>1672.7166666666667</v>
      </c>
      <c r="J119" s="299">
        <v>1747.6166666666668</v>
      </c>
      <c r="K119" s="299">
        <v>1764.8833333333332</v>
      </c>
      <c r="L119" s="299">
        <v>1785.0666666666668</v>
      </c>
      <c r="M119" s="286">
        <v>1744.7</v>
      </c>
      <c r="N119" s="286">
        <v>1707.25</v>
      </c>
      <c r="O119" s="301">
        <v>2286000</v>
      </c>
      <c r="P119" s="302">
        <v>2.2132796780684104E-2</v>
      </c>
    </row>
    <row r="120" spans="1:16" ht="15">
      <c r="A120" s="263">
        <v>110</v>
      </c>
      <c r="B120" s="364" t="s">
        <v>53</v>
      </c>
      <c r="C120" s="476" t="s">
        <v>161</v>
      </c>
      <c r="D120" s="477">
        <v>44280</v>
      </c>
      <c r="E120" s="298">
        <v>42.1</v>
      </c>
      <c r="F120" s="298">
        <v>41.56666666666667</v>
      </c>
      <c r="G120" s="299">
        <v>40.833333333333343</v>
      </c>
      <c r="H120" s="299">
        <v>39.56666666666667</v>
      </c>
      <c r="I120" s="299">
        <v>38.833333333333343</v>
      </c>
      <c r="J120" s="299">
        <v>42.833333333333343</v>
      </c>
      <c r="K120" s="299">
        <v>43.566666666666677</v>
      </c>
      <c r="L120" s="299">
        <v>44.833333333333343</v>
      </c>
      <c r="M120" s="286">
        <v>42.3</v>
      </c>
      <c r="N120" s="286">
        <v>40.299999999999997</v>
      </c>
      <c r="O120" s="301">
        <v>157472000</v>
      </c>
      <c r="P120" s="302">
        <v>-0.28989898989898988</v>
      </c>
    </row>
    <row r="121" spans="1:16" ht="15">
      <c r="A121" s="263">
        <v>111</v>
      </c>
      <c r="B121" s="364" t="s">
        <v>42</v>
      </c>
      <c r="C121" s="476" t="s">
        <v>162</v>
      </c>
      <c r="D121" s="477">
        <v>44280</v>
      </c>
      <c r="E121" s="298">
        <v>224.35</v>
      </c>
      <c r="F121" s="298">
        <v>223.25</v>
      </c>
      <c r="G121" s="299">
        <v>217.9</v>
      </c>
      <c r="H121" s="299">
        <v>211.45000000000002</v>
      </c>
      <c r="I121" s="299">
        <v>206.10000000000002</v>
      </c>
      <c r="J121" s="299">
        <v>229.7</v>
      </c>
      <c r="K121" s="299">
        <v>235.05</v>
      </c>
      <c r="L121" s="299">
        <v>241.49999999999997</v>
      </c>
      <c r="M121" s="286">
        <v>228.6</v>
      </c>
      <c r="N121" s="286">
        <v>216.8</v>
      </c>
      <c r="O121" s="301">
        <v>11084000</v>
      </c>
      <c r="P121" s="302">
        <v>-0.40331610680447888</v>
      </c>
    </row>
    <row r="122" spans="1:16" ht="15">
      <c r="A122" s="263">
        <v>112</v>
      </c>
      <c r="B122" s="364" t="s">
        <v>88</v>
      </c>
      <c r="C122" s="476" t="s">
        <v>163</v>
      </c>
      <c r="D122" s="477">
        <v>44280</v>
      </c>
      <c r="E122" s="298">
        <v>1420.5</v>
      </c>
      <c r="F122" s="298">
        <v>1414</v>
      </c>
      <c r="G122" s="299">
        <v>1397.5</v>
      </c>
      <c r="H122" s="299">
        <v>1374.5</v>
      </c>
      <c r="I122" s="299">
        <v>1358</v>
      </c>
      <c r="J122" s="299">
        <v>1437</v>
      </c>
      <c r="K122" s="299">
        <v>1453.5</v>
      </c>
      <c r="L122" s="299">
        <v>1476.5</v>
      </c>
      <c r="M122" s="286">
        <v>1430.5</v>
      </c>
      <c r="N122" s="286">
        <v>1391</v>
      </c>
      <c r="O122" s="301">
        <v>1684166</v>
      </c>
      <c r="P122" s="302">
        <v>-4.3900184842883549E-2</v>
      </c>
    </row>
    <row r="123" spans="1:16" ht="15">
      <c r="A123" s="263">
        <v>113</v>
      </c>
      <c r="B123" s="364" t="s">
        <v>37</v>
      </c>
      <c r="C123" s="476" t="s">
        <v>164</v>
      </c>
      <c r="D123" s="477">
        <v>44280</v>
      </c>
      <c r="E123" s="298">
        <v>991.95</v>
      </c>
      <c r="F123" s="298">
        <v>985.18333333333339</v>
      </c>
      <c r="G123" s="299">
        <v>971.46666666666681</v>
      </c>
      <c r="H123" s="299">
        <v>950.98333333333346</v>
      </c>
      <c r="I123" s="299">
        <v>937.26666666666688</v>
      </c>
      <c r="J123" s="299">
        <v>1005.6666666666667</v>
      </c>
      <c r="K123" s="299">
        <v>1019.3833333333334</v>
      </c>
      <c r="L123" s="299">
        <v>1039.8666666666668</v>
      </c>
      <c r="M123" s="286">
        <v>998.9</v>
      </c>
      <c r="N123" s="286">
        <v>964.7</v>
      </c>
      <c r="O123" s="301">
        <v>1689800</v>
      </c>
      <c r="P123" s="302">
        <v>-0.11918475852902083</v>
      </c>
    </row>
    <row r="124" spans="1:16" ht="15">
      <c r="A124" s="263">
        <v>114</v>
      </c>
      <c r="B124" s="364" t="s">
        <v>53</v>
      </c>
      <c r="C124" s="476" t="s">
        <v>165</v>
      </c>
      <c r="D124" s="477">
        <v>44280</v>
      </c>
      <c r="E124" s="298">
        <v>250.55</v>
      </c>
      <c r="F124" s="298">
        <v>252.35</v>
      </c>
      <c r="G124" s="299">
        <v>246.7</v>
      </c>
      <c r="H124" s="299">
        <v>242.85</v>
      </c>
      <c r="I124" s="299">
        <v>237.2</v>
      </c>
      <c r="J124" s="299">
        <v>256.2</v>
      </c>
      <c r="K124" s="299">
        <v>261.85000000000002</v>
      </c>
      <c r="L124" s="299">
        <v>265.7</v>
      </c>
      <c r="M124" s="286">
        <v>258</v>
      </c>
      <c r="N124" s="286">
        <v>248.5</v>
      </c>
      <c r="O124" s="301">
        <v>17823400</v>
      </c>
      <c r="P124" s="302">
        <v>-0.30600722673893405</v>
      </c>
    </row>
    <row r="125" spans="1:16" ht="15">
      <c r="A125" s="263">
        <v>115</v>
      </c>
      <c r="B125" s="364" t="s">
        <v>42</v>
      </c>
      <c r="C125" s="476" t="s">
        <v>166</v>
      </c>
      <c r="D125" s="477">
        <v>44280</v>
      </c>
      <c r="E125" s="298">
        <v>143.6</v>
      </c>
      <c r="F125" s="298">
        <v>141.71666666666667</v>
      </c>
      <c r="G125" s="299">
        <v>139.08333333333334</v>
      </c>
      <c r="H125" s="299">
        <v>134.56666666666666</v>
      </c>
      <c r="I125" s="299">
        <v>131.93333333333334</v>
      </c>
      <c r="J125" s="299">
        <v>146.23333333333335</v>
      </c>
      <c r="K125" s="299">
        <v>148.86666666666667</v>
      </c>
      <c r="L125" s="299">
        <v>153.38333333333335</v>
      </c>
      <c r="M125" s="286">
        <v>144.35</v>
      </c>
      <c r="N125" s="286">
        <v>137.19999999999999</v>
      </c>
      <c r="O125" s="301">
        <v>17640000</v>
      </c>
      <c r="P125" s="302">
        <v>-1.0434197239986537E-2</v>
      </c>
    </row>
    <row r="126" spans="1:16" ht="15">
      <c r="A126" s="263">
        <v>116</v>
      </c>
      <c r="B126" s="364" t="s">
        <v>72</v>
      </c>
      <c r="C126" s="476" t="s">
        <v>167</v>
      </c>
      <c r="D126" s="477">
        <v>44280</v>
      </c>
      <c r="E126" s="298">
        <v>2157.6999999999998</v>
      </c>
      <c r="F126" s="298">
        <v>2133.7333333333331</v>
      </c>
      <c r="G126" s="299">
        <v>2099.4666666666662</v>
      </c>
      <c r="H126" s="299">
        <v>2041.2333333333331</v>
      </c>
      <c r="I126" s="299">
        <v>2006.9666666666662</v>
      </c>
      <c r="J126" s="299">
        <v>2191.9666666666662</v>
      </c>
      <c r="K126" s="299">
        <v>2226.2333333333336</v>
      </c>
      <c r="L126" s="299">
        <v>2284.4666666666662</v>
      </c>
      <c r="M126" s="286">
        <v>2168</v>
      </c>
      <c r="N126" s="286">
        <v>2075.5</v>
      </c>
      <c r="O126" s="301">
        <v>26761250</v>
      </c>
      <c r="P126" s="302">
        <v>-2.0012633776125825E-2</v>
      </c>
    </row>
    <row r="127" spans="1:16" ht="15">
      <c r="A127" s="263">
        <v>117</v>
      </c>
      <c r="B127" s="364" t="s">
        <v>111</v>
      </c>
      <c r="C127" s="476" t="s">
        <v>168</v>
      </c>
      <c r="D127" s="477">
        <v>44280</v>
      </c>
      <c r="E127" s="298">
        <v>73.7</v>
      </c>
      <c r="F127" s="298">
        <v>73.516666666666666</v>
      </c>
      <c r="G127" s="299">
        <v>72.633333333333326</v>
      </c>
      <c r="H127" s="299">
        <v>71.566666666666663</v>
      </c>
      <c r="I127" s="299">
        <v>70.683333333333323</v>
      </c>
      <c r="J127" s="299">
        <v>74.583333333333329</v>
      </c>
      <c r="K127" s="299">
        <v>75.466666666666683</v>
      </c>
      <c r="L127" s="299">
        <v>76.533333333333331</v>
      </c>
      <c r="M127" s="286">
        <v>74.400000000000006</v>
      </c>
      <c r="N127" s="286">
        <v>72.45</v>
      </c>
      <c r="O127" s="301">
        <v>98097000</v>
      </c>
      <c r="P127" s="302">
        <v>-0.20089769385544035</v>
      </c>
    </row>
    <row r="128" spans="1:16" ht="15">
      <c r="A128" s="263">
        <v>118</v>
      </c>
      <c r="B128" s="384" t="s">
        <v>56</v>
      </c>
      <c r="C128" s="476" t="s">
        <v>275</v>
      </c>
      <c r="D128" s="477">
        <v>44280</v>
      </c>
      <c r="E128" s="298">
        <v>878.75</v>
      </c>
      <c r="F128" s="298">
        <v>880.9</v>
      </c>
      <c r="G128" s="299">
        <v>873.8</v>
      </c>
      <c r="H128" s="299">
        <v>868.85</v>
      </c>
      <c r="I128" s="299">
        <v>861.75</v>
      </c>
      <c r="J128" s="299">
        <v>885.84999999999991</v>
      </c>
      <c r="K128" s="299">
        <v>892.95</v>
      </c>
      <c r="L128" s="299">
        <v>897.89999999999986</v>
      </c>
      <c r="M128" s="286">
        <v>888</v>
      </c>
      <c r="N128" s="286">
        <v>875.95</v>
      </c>
      <c r="O128" s="301">
        <v>5091750</v>
      </c>
      <c r="P128" s="302">
        <v>-3.5379369138959935E-2</v>
      </c>
    </row>
    <row r="129" spans="1:16" ht="15">
      <c r="A129" s="263">
        <v>119</v>
      </c>
      <c r="B129" s="364" t="s">
        <v>53</v>
      </c>
      <c r="C129" s="476" t="s">
        <v>169</v>
      </c>
      <c r="D129" s="477">
        <v>44280</v>
      </c>
      <c r="E129" s="298">
        <v>409.6</v>
      </c>
      <c r="F129" s="298">
        <v>412.01666666666665</v>
      </c>
      <c r="G129" s="299">
        <v>406.5333333333333</v>
      </c>
      <c r="H129" s="299">
        <v>403.46666666666664</v>
      </c>
      <c r="I129" s="299">
        <v>397.98333333333329</v>
      </c>
      <c r="J129" s="299">
        <v>415.08333333333331</v>
      </c>
      <c r="K129" s="299">
        <v>420.56666666666666</v>
      </c>
      <c r="L129" s="299">
        <v>423.63333333333333</v>
      </c>
      <c r="M129" s="286">
        <v>417.5</v>
      </c>
      <c r="N129" s="286">
        <v>408.95</v>
      </c>
      <c r="O129" s="301">
        <v>82491000</v>
      </c>
      <c r="P129" s="302">
        <v>-0.1099566258820483</v>
      </c>
    </row>
    <row r="130" spans="1:16" ht="15">
      <c r="A130" s="263">
        <v>120</v>
      </c>
      <c r="B130" s="364" t="s">
        <v>37</v>
      </c>
      <c r="C130" s="476" t="s">
        <v>170</v>
      </c>
      <c r="D130" s="477">
        <v>44280</v>
      </c>
      <c r="E130" s="298">
        <v>27610.5</v>
      </c>
      <c r="F130" s="298">
        <v>27675.55</v>
      </c>
      <c r="G130" s="299">
        <v>27358.949999999997</v>
      </c>
      <c r="H130" s="299">
        <v>27107.399999999998</v>
      </c>
      <c r="I130" s="299">
        <v>26790.799999999996</v>
      </c>
      <c r="J130" s="299">
        <v>27927.1</v>
      </c>
      <c r="K130" s="299">
        <v>28243.699999999997</v>
      </c>
      <c r="L130" s="299">
        <v>28495.25</v>
      </c>
      <c r="M130" s="286">
        <v>27992.15</v>
      </c>
      <c r="N130" s="286">
        <v>27424</v>
      </c>
      <c r="O130" s="301">
        <v>119500</v>
      </c>
      <c r="P130" s="302">
        <v>-0.22022838499184338</v>
      </c>
    </row>
    <row r="131" spans="1:16" ht="15">
      <c r="A131" s="263">
        <v>121</v>
      </c>
      <c r="B131" s="364" t="s">
        <v>63</v>
      </c>
      <c r="C131" s="476" t="s">
        <v>171</v>
      </c>
      <c r="D131" s="477">
        <v>44280</v>
      </c>
      <c r="E131" s="298">
        <v>1920.6</v>
      </c>
      <c r="F131" s="298">
        <v>1927.8999999999999</v>
      </c>
      <c r="G131" s="299">
        <v>1903.0499999999997</v>
      </c>
      <c r="H131" s="299">
        <v>1885.4999999999998</v>
      </c>
      <c r="I131" s="299">
        <v>1860.6499999999996</v>
      </c>
      <c r="J131" s="299">
        <v>1945.4499999999998</v>
      </c>
      <c r="K131" s="299">
        <v>1970.2999999999997</v>
      </c>
      <c r="L131" s="299">
        <v>1987.85</v>
      </c>
      <c r="M131" s="286">
        <v>1952.75</v>
      </c>
      <c r="N131" s="286">
        <v>1910.35</v>
      </c>
      <c r="O131" s="301">
        <v>733700</v>
      </c>
      <c r="P131" s="302">
        <v>-7.9365079365079361E-2</v>
      </c>
    </row>
    <row r="132" spans="1:16" ht="15">
      <c r="A132" s="263">
        <v>122</v>
      </c>
      <c r="B132" s="364" t="s">
        <v>78</v>
      </c>
      <c r="C132" s="476" t="s">
        <v>172</v>
      </c>
      <c r="D132" s="477">
        <v>44280</v>
      </c>
      <c r="E132" s="298">
        <v>5575.2</v>
      </c>
      <c r="F132" s="298">
        <v>5544.0666666666666</v>
      </c>
      <c r="G132" s="299">
        <v>5471.1333333333332</v>
      </c>
      <c r="H132" s="299">
        <v>5367.0666666666666</v>
      </c>
      <c r="I132" s="299">
        <v>5294.1333333333332</v>
      </c>
      <c r="J132" s="299">
        <v>5648.1333333333332</v>
      </c>
      <c r="K132" s="299">
        <v>5721.0666666666657</v>
      </c>
      <c r="L132" s="299">
        <v>5825.1333333333332</v>
      </c>
      <c r="M132" s="286">
        <v>5617</v>
      </c>
      <c r="N132" s="286">
        <v>5440</v>
      </c>
      <c r="O132" s="301">
        <v>279750</v>
      </c>
      <c r="P132" s="302">
        <v>-7.2908036454018221E-2</v>
      </c>
    </row>
    <row r="133" spans="1:16" ht="15">
      <c r="A133" s="263">
        <v>123</v>
      </c>
      <c r="B133" s="364" t="s">
        <v>56</v>
      </c>
      <c r="C133" s="476" t="s">
        <v>173</v>
      </c>
      <c r="D133" s="477">
        <v>44280</v>
      </c>
      <c r="E133" s="298">
        <v>1389.75</v>
      </c>
      <c r="F133" s="298">
        <v>1393.9166666666667</v>
      </c>
      <c r="G133" s="299">
        <v>1375.9833333333336</v>
      </c>
      <c r="H133" s="299">
        <v>1362.2166666666669</v>
      </c>
      <c r="I133" s="299">
        <v>1344.2833333333338</v>
      </c>
      <c r="J133" s="299">
        <v>1407.6833333333334</v>
      </c>
      <c r="K133" s="299">
        <v>1425.6166666666663</v>
      </c>
      <c r="L133" s="299">
        <v>1439.3833333333332</v>
      </c>
      <c r="M133" s="286">
        <v>1411.85</v>
      </c>
      <c r="N133" s="286">
        <v>1380.15</v>
      </c>
      <c r="O133" s="301">
        <v>3856000</v>
      </c>
      <c r="P133" s="302">
        <v>-0.13651021139376568</v>
      </c>
    </row>
    <row r="134" spans="1:16" ht="15">
      <c r="A134" s="263">
        <v>124</v>
      </c>
      <c r="B134" s="364" t="s">
        <v>51</v>
      </c>
      <c r="C134" s="476" t="s">
        <v>175</v>
      </c>
      <c r="D134" s="477">
        <v>44280</v>
      </c>
      <c r="E134" s="298">
        <v>612.9</v>
      </c>
      <c r="F134" s="298">
        <v>613.01666666666665</v>
      </c>
      <c r="G134" s="299">
        <v>604.88333333333333</v>
      </c>
      <c r="H134" s="299">
        <v>596.86666666666667</v>
      </c>
      <c r="I134" s="299">
        <v>588.73333333333335</v>
      </c>
      <c r="J134" s="299">
        <v>621.0333333333333</v>
      </c>
      <c r="K134" s="299">
        <v>629.16666666666652</v>
      </c>
      <c r="L134" s="299">
        <v>637.18333333333328</v>
      </c>
      <c r="M134" s="286">
        <v>621.15</v>
      </c>
      <c r="N134" s="286">
        <v>605</v>
      </c>
      <c r="O134" s="301">
        <v>40994800</v>
      </c>
      <c r="P134" s="302">
        <v>-5.0949633758993973E-2</v>
      </c>
    </row>
    <row r="135" spans="1:16" ht="15">
      <c r="A135" s="263">
        <v>125</v>
      </c>
      <c r="B135" s="364" t="s">
        <v>88</v>
      </c>
      <c r="C135" s="476" t="s">
        <v>176</v>
      </c>
      <c r="D135" s="477">
        <v>44280</v>
      </c>
      <c r="E135" s="298">
        <v>513.29999999999995</v>
      </c>
      <c r="F135" s="298">
        <v>512.7833333333333</v>
      </c>
      <c r="G135" s="299">
        <v>501.81666666666661</v>
      </c>
      <c r="H135" s="299">
        <v>490.33333333333331</v>
      </c>
      <c r="I135" s="299">
        <v>479.36666666666662</v>
      </c>
      <c r="J135" s="299">
        <v>524.26666666666665</v>
      </c>
      <c r="K135" s="299">
        <v>535.23333333333335</v>
      </c>
      <c r="L135" s="299">
        <v>546.71666666666658</v>
      </c>
      <c r="M135" s="286">
        <v>523.75</v>
      </c>
      <c r="N135" s="286">
        <v>501.3</v>
      </c>
      <c r="O135" s="301">
        <v>11155500</v>
      </c>
      <c r="P135" s="302">
        <v>-1.2219418249435517E-2</v>
      </c>
    </row>
    <row r="136" spans="1:16" ht="15">
      <c r="A136" s="263">
        <v>126</v>
      </c>
      <c r="B136" s="364" t="s">
        <v>177</v>
      </c>
      <c r="C136" s="476" t="s">
        <v>178</v>
      </c>
      <c r="D136" s="477">
        <v>44280</v>
      </c>
      <c r="E136" s="298">
        <v>738.1</v>
      </c>
      <c r="F136" s="298">
        <v>718.65</v>
      </c>
      <c r="G136" s="299">
        <v>696.4</v>
      </c>
      <c r="H136" s="299">
        <v>654.70000000000005</v>
      </c>
      <c r="I136" s="299">
        <v>632.45000000000005</v>
      </c>
      <c r="J136" s="299">
        <v>760.34999999999991</v>
      </c>
      <c r="K136" s="299">
        <v>782.59999999999991</v>
      </c>
      <c r="L136" s="299">
        <v>824.29999999999984</v>
      </c>
      <c r="M136" s="286">
        <v>740.9</v>
      </c>
      <c r="N136" s="286">
        <v>676.95</v>
      </c>
      <c r="O136" s="301">
        <v>8748000</v>
      </c>
      <c r="P136" s="302">
        <v>-0.1216867469879518</v>
      </c>
    </row>
    <row r="137" spans="1:16" ht="15">
      <c r="A137" s="263">
        <v>127</v>
      </c>
      <c r="B137" s="364" t="s">
        <v>39</v>
      </c>
      <c r="C137" s="476" t="s">
        <v>806</v>
      </c>
      <c r="D137" s="477">
        <v>44280</v>
      </c>
      <c r="E137" s="298">
        <v>633.20000000000005</v>
      </c>
      <c r="F137" s="298">
        <v>633.7833333333333</v>
      </c>
      <c r="G137" s="299">
        <v>626.56666666666661</v>
      </c>
      <c r="H137" s="299">
        <v>619.93333333333328</v>
      </c>
      <c r="I137" s="299">
        <v>612.71666666666658</v>
      </c>
      <c r="J137" s="299">
        <v>640.41666666666663</v>
      </c>
      <c r="K137" s="299">
        <v>647.63333333333333</v>
      </c>
      <c r="L137" s="299">
        <v>654.26666666666665</v>
      </c>
      <c r="M137" s="286">
        <v>641</v>
      </c>
      <c r="N137" s="286">
        <v>627.15</v>
      </c>
      <c r="O137" s="301">
        <v>13221900</v>
      </c>
      <c r="P137" s="302">
        <v>-5.7725610929382339E-2</v>
      </c>
    </row>
    <row r="138" spans="1:16" ht="15">
      <c r="A138" s="263">
        <v>128</v>
      </c>
      <c r="B138" s="364" t="s">
        <v>43</v>
      </c>
      <c r="C138" s="476" t="s">
        <v>180</v>
      </c>
      <c r="D138" s="477">
        <v>44280</v>
      </c>
      <c r="E138" s="298">
        <v>335.5</v>
      </c>
      <c r="F138" s="298">
        <v>332.23333333333335</v>
      </c>
      <c r="G138" s="299">
        <v>327.76666666666671</v>
      </c>
      <c r="H138" s="299">
        <v>320.03333333333336</v>
      </c>
      <c r="I138" s="299">
        <v>315.56666666666672</v>
      </c>
      <c r="J138" s="299">
        <v>339.9666666666667</v>
      </c>
      <c r="K138" s="299">
        <v>344.43333333333339</v>
      </c>
      <c r="L138" s="299">
        <v>352.16666666666669</v>
      </c>
      <c r="M138" s="286">
        <v>336.7</v>
      </c>
      <c r="N138" s="286">
        <v>324.5</v>
      </c>
      <c r="O138" s="301">
        <v>80124900</v>
      </c>
      <c r="P138" s="302">
        <v>-9.6519656192757507E-3</v>
      </c>
    </row>
    <row r="139" spans="1:16" ht="15">
      <c r="A139" s="263">
        <v>129</v>
      </c>
      <c r="B139" s="364" t="s">
        <v>42</v>
      </c>
      <c r="C139" s="476" t="s">
        <v>182</v>
      </c>
      <c r="D139" s="477">
        <v>44280</v>
      </c>
      <c r="E139" s="298">
        <v>96.6</v>
      </c>
      <c r="F139" s="298">
        <v>96.55</v>
      </c>
      <c r="G139" s="299">
        <v>94.899999999999991</v>
      </c>
      <c r="H139" s="299">
        <v>93.199999999999989</v>
      </c>
      <c r="I139" s="299">
        <v>91.549999999999983</v>
      </c>
      <c r="J139" s="299">
        <v>98.25</v>
      </c>
      <c r="K139" s="299">
        <v>99.9</v>
      </c>
      <c r="L139" s="299">
        <v>101.60000000000001</v>
      </c>
      <c r="M139" s="286">
        <v>98.2</v>
      </c>
      <c r="N139" s="286">
        <v>94.85</v>
      </c>
      <c r="O139" s="301">
        <v>135621000</v>
      </c>
      <c r="P139" s="302">
        <v>-6.9297758013711325E-2</v>
      </c>
    </row>
    <row r="140" spans="1:16" ht="15">
      <c r="A140" s="263">
        <v>130</v>
      </c>
      <c r="B140" s="364" t="s">
        <v>111</v>
      </c>
      <c r="C140" s="476" t="s">
        <v>183</v>
      </c>
      <c r="D140" s="477">
        <v>44280</v>
      </c>
      <c r="E140" s="298">
        <v>747.55</v>
      </c>
      <c r="F140" s="298">
        <v>746.79999999999984</v>
      </c>
      <c r="G140" s="299">
        <v>736.04999999999973</v>
      </c>
      <c r="H140" s="299">
        <v>724.54999999999984</v>
      </c>
      <c r="I140" s="299">
        <v>713.79999999999973</v>
      </c>
      <c r="J140" s="299">
        <v>758.29999999999973</v>
      </c>
      <c r="K140" s="299">
        <v>769.05</v>
      </c>
      <c r="L140" s="299">
        <v>780.54999999999973</v>
      </c>
      <c r="M140" s="286">
        <v>757.55</v>
      </c>
      <c r="N140" s="286">
        <v>735.3</v>
      </c>
      <c r="O140" s="301">
        <v>40198200</v>
      </c>
      <c r="P140" s="302">
        <v>-9.0118516238263807E-2</v>
      </c>
    </row>
    <row r="141" spans="1:16" ht="15">
      <c r="A141" s="263">
        <v>131</v>
      </c>
      <c r="B141" s="364" t="s">
        <v>106</v>
      </c>
      <c r="C141" s="476" t="s">
        <v>184</v>
      </c>
      <c r="D141" s="477">
        <v>44280</v>
      </c>
      <c r="E141" s="298">
        <v>3006.55</v>
      </c>
      <c r="F141" s="298">
        <v>3009.85</v>
      </c>
      <c r="G141" s="299">
        <v>2971.7</v>
      </c>
      <c r="H141" s="299">
        <v>2936.85</v>
      </c>
      <c r="I141" s="299">
        <v>2898.7</v>
      </c>
      <c r="J141" s="299">
        <v>3044.7</v>
      </c>
      <c r="K141" s="299">
        <v>3082.8500000000004</v>
      </c>
      <c r="L141" s="299">
        <v>3117.7</v>
      </c>
      <c r="M141" s="286">
        <v>3048</v>
      </c>
      <c r="N141" s="286">
        <v>2975</v>
      </c>
      <c r="O141" s="301">
        <v>7101000</v>
      </c>
      <c r="P141" s="302">
        <v>-0.10638779824826336</v>
      </c>
    </row>
    <row r="142" spans="1:16" ht="15">
      <c r="A142" s="263">
        <v>132</v>
      </c>
      <c r="B142" s="364" t="s">
        <v>106</v>
      </c>
      <c r="C142" s="476" t="s">
        <v>185</v>
      </c>
      <c r="D142" s="477">
        <v>44280</v>
      </c>
      <c r="E142" s="298">
        <v>963.75</v>
      </c>
      <c r="F142" s="298">
        <v>964.91666666666663</v>
      </c>
      <c r="G142" s="299">
        <v>956.93333333333328</v>
      </c>
      <c r="H142" s="299">
        <v>950.11666666666667</v>
      </c>
      <c r="I142" s="299">
        <v>942.13333333333333</v>
      </c>
      <c r="J142" s="299">
        <v>971.73333333333323</v>
      </c>
      <c r="K142" s="299">
        <v>979.71666666666658</v>
      </c>
      <c r="L142" s="299">
        <v>986.53333333333319</v>
      </c>
      <c r="M142" s="286">
        <v>972.9</v>
      </c>
      <c r="N142" s="286">
        <v>958.1</v>
      </c>
      <c r="O142" s="301">
        <v>10609200</v>
      </c>
      <c r="P142" s="302">
        <v>-8.3454281567489116E-2</v>
      </c>
    </row>
    <row r="143" spans="1:16" ht="15">
      <c r="A143" s="263">
        <v>133</v>
      </c>
      <c r="B143" s="364" t="s">
        <v>49</v>
      </c>
      <c r="C143" s="476" t="s">
        <v>186</v>
      </c>
      <c r="D143" s="477">
        <v>44280</v>
      </c>
      <c r="E143" s="298">
        <v>1444.65</v>
      </c>
      <c r="F143" s="298">
        <v>1449.5166666666667</v>
      </c>
      <c r="G143" s="299">
        <v>1434.0333333333333</v>
      </c>
      <c r="H143" s="299">
        <v>1423.4166666666667</v>
      </c>
      <c r="I143" s="299">
        <v>1407.9333333333334</v>
      </c>
      <c r="J143" s="299">
        <v>1460.1333333333332</v>
      </c>
      <c r="K143" s="299">
        <v>1475.6166666666663</v>
      </c>
      <c r="L143" s="299">
        <v>1486.2333333333331</v>
      </c>
      <c r="M143" s="286">
        <v>1465</v>
      </c>
      <c r="N143" s="286">
        <v>1438.9</v>
      </c>
      <c r="O143" s="301">
        <v>6573750</v>
      </c>
      <c r="P143" s="302">
        <v>-0.11123504360170351</v>
      </c>
    </row>
    <row r="144" spans="1:16" ht="15">
      <c r="A144" s="263">
        <v>134</v>
      </c>
      <c r="B144" s="364" t="s">
        <v>51</v>
      </c>
      <c r="C144" s="476" t="s">
        <v>187</v>
      </c>
      <c r="D144" s="477">
        <v>44280</v>
      </c>
      <c r="E144" s="298">
        <v>2480.8000000000002</v>
      </c>
      <c r="F144" s="298">
        <v>2499.8833333333337</v>
      </c>
      <c r="G144" s="299">
        <v>2455.8666666666672</v>
      </c>
      <c r="H144" s="299">
        <v>2430.9333333333334</v>
      </c>
      <c r="I144" s="299">
        <v>2386.916666666667</v>
      </c>
      <c r="J144" s="299">
        <v>2524.8166666666675</v>
      </c>
      <c r="K144" s="299">
        <v>2568.8333333333339</v>
      </c>
      <c r="L144" s="299">
        <v>2593.7666666666678</v>
      </c>
      <c r="M144" s="286">
        <v>2543.9</v>
      </c>
      <c r="N144" s="286">
        <v>2474.9499999999998</v>
      </c>
      <c r="O144" s="301">
        <v>1041250</v>
      </c>
      <c r="P144" s="302">
        <v>-0.17947202521670608</v>
      </c>
    </row>
    <row r="145" spans="1:16" ht="15">
      <c r="A145" s="263">
        <v>135</v>
      </c>
      <c r="B145" s="364" t="s">
        <v>42</v>
      </c>
      <c r="C145" s="476" t="s">
        <v>188</v>
      </c>
      <c r="D145" s="477">
        <v>44280</v>
      </c>
      <c r="E145" s="298">
        <v>392.55</v>
      </c>
      <c r="F145" s="298">
        <v>384.93333333333334</v>
      </c>
      <c r="G145" s="299">
        <v>374.86666666666667</v>
      </c>
      <c r="H145" s="299">
        <v>357.18333333333334</v>
      </c>
      <c r="I145" s="299">
        <v>347.11666666666667</v>
      </c>
      <c r="J145" s="299">
        <v>402.61666666666667</v>
      </c>
      <c r="K145" s="299">
        <v>412.68333333333339</v>
      </c>
      <c r="L145" s="299">
        <v>430.36666666666667</v>
      </c>
      <c r="M145" s="286">
        <v>395</v>
      </c>
      <c r="N145" s="286">
        <v>367.25</v>
      </c>
      <c r="O145" s="301">
        <v>3189000</v>
      </c>
      <c r="P145" s="302">
        <v>-0.18041634541249035</v>
      </c>
    </row>
    <row r="146" spans="1:16" ht="15">
      <c r="A146" s="263">
        <v>136</v>
      </c>
      <c r="B146" s="364" t="s">
        <v>43</v>
      </c>
      <c r="C146" s="476" t="s">
        <v>189</v>
      </c>
      <c r="D146" s="477">
        <v>44280</v>
      </c>
      <c r="E146" s="298">
        <v>600.04999999999995</v>
      </c>
      <c r="F146" s="298">
        <v>603.15</v>
      </c>
      <c r="G146" s="299">
        <v>594.5</v>
      </c>
      <c r="H146" s="299">
        <v>588.95000000000005</v>
      </c>
      <c r="I146" s="299">
        <v>580.30000000000007</v>
      </c>
      <c r="J146" s="299">
        <v>608.69999999999993</v>
      </c>
      <c r="K146" s="299">
        <v>617.3499999999998</v>
      </c>
      <c r="L146" s="299">
        <v>622.89999999999986</v>
      </c>
      <c r="M146" s="286">
        <v>611.79999999999995</v>
      </c>
      <c r="N146" s="286">
        <v>597.6</v>
      </c>
      <c r="O146" s="301">
        <v>4131400</v>
      </c>
      <c r="P146" s="302">
        <v>-0.14784868611030899</v>
      </c>
    </row>
    <row r="147" spans="1:16" ht="15">
      <c r="A147" s="263">
        <v>137</v>
      </c>
      <c r="B147" s="364" t="s">
        <v>49</v>
      </c>
      <c r="C147" s="476" t="s">
        <v>190</v>
      </c>
      <c r="D147" s="477">
        <v>44280</v>
      </c>
      <c r="E147" s="298">
        <v>1202.8</v>
      </c>
      <c r="F147" s="298">
        <v>1195.7</v>
      </c>
      <c r="G147" s="299">
        <v>1185.4000000000001</v>
      </c>
      <c r="H147" s="299">
        <v>1168</v>
      </c>
      <c r="I147" s="299">
        <v>1157.7</v>
      </c>
      <c r="J147" s="299">
        <v>1213.1000000000001</v>
      </c>
      <c r="K147" s="299">
        <v>1223.3999999999999</v>
      </c>
      <c r="L147" s="299">
        <v>1240.8000000000002</v>
      </c>
      <c r="M147" s="286">
        <v>1206</v>
      </c>
      <c r="N147" s="286">
        <v>1178.3</v>
      </c>
      <c r="O147" s="301">
        <v>1183700</v>
      </c>
      <c r="P147" s="302">
        <v>-0.10291777188328913</v>
      </c>
    </row>
    <row r="148" spans="1:16" ht="15">
      <c r="A148" s="263">
        <v>138</v>
      </c>
      <c r="B148" s="364" t="s">
        <v>37</v>
      </c>
      <c r="C148" s="476" t="s">
        <v>192</v>
      </c>
      <c r="D148" s="477">
        <v>44280</v>
      </c>
      <c r="E148" s="298">
        <v>6436</v>
      </c>
      <c r="F148" s="298">
        <v>6439.583333333333</v>
      </c>
      <c r="G148" s="299">
        <v>6375.4166666666661</v>
      </c>
      <c r="H148" s="299">
        <v>6314.833333333333</v>
      </c>
      <c r="I148" s="299">
        <v>6250.6666666666661</v>
      </c>
      <c r="J148" s="299">
        <v>6500.1666666666661</v>
      </c>
      <c r="K148" s="299">
        <v>6564.3333333333321</v>
      </c>
      <c r="L148" s="299">
        <v>6624.9166666666661</v>
      </c>
      <c r="M148" s="286">
        <v>6503.75</v>
      </c>
      <c r="N148" s="286">
        <v>6379</v>
      </c>
      <c r="O148" s="301">
        <v>1493000</v>
      </c>
      <c r="P148" s="302">
        <v>-5.398555316182993E-2</v>
      </c>
    </row>
    <row r="149" spans="1:16" ht="15">
      <c r="A149" s="263">
        <v>139</v>
      </c>
      <c r="B149" s="364" t="s">
        <v>177</v>
      </c>
      <c r="C149" s="476" t="s">
        <v>194</v>
      </c>
      <c r="D149" s="477">
        <v>44280</v>
      </c>
      <c r="E149" s="298">
        <v>595.79999999999995</v>
      </c>
      <c r="F149" s="298">
        <v>585.31666666666661</v>
      </c>
      <c r="G149" s="299">
        <v>571.83333333333326</v>
      </c>
      <c r="H149" s="299">
        <v>547.86666666666667</v>
      </c>
      <c r="I149" s="299">
        <v>534.38333333333333</v>
      </c>
      <c r="J149" s="299">
        <v>609.28333333333319</v>
      </c>
      <c r="K149" s="299">
        <v>622.76666666666654</v>
      </c>
      <c r="L149" s="299">
        <v>646.73333333333312</v>
      </c>
      <c r="M149" s="286">
        <v>598.79999999999995</v>
      </c>
      <c r="N149" s="286">
        <v>561.35</v>
      </c>
      <c r="O149" s="301">
        <v>18226000</v>
      </c>
      <c r="P149" s="302">
        <v>-4.6388246497075229E-2</v>
      </c>
    </row>
    <row r="150" spans="1:16" ht="15">
      <c r="A150" s="263">
        <v>140</v>
      </c>
      <c r="B150" s="364" t="s">
        <v>111</v>
      </c>
      <c r="C150" s="476" t="s">
        <v>195</v>
      </c>
      <c r="D150" s="477">
        <v>44280</v>
      </c>
      <c r="E150" s="298">
        <v>209.85</v>
      </c>
      <c r="F150" s="298">
        <v>209.65</v>
      </c>
      <c r="G150" s="299">
        <v>207.3</v>
      </c>
      <c r="H150" s="299">
        <v>204.75</v>
      </c>
      <c r="I150" s="299">
        <v>202.4</v>
      </c>
      <c r="J150" s="299">
        <v>212.20000000000002</v>
      </c>
      <c r="K150" s="299">
        <v>214.54999999999998</v>
      </c>
      <c r="L150" s="299">
        <v>217.10000000000002</v>
      </c>
      <c r="M150" s="286">
        <v>212</v>
      </c>
      <c r="N150" s="286">
        <v>207.1</v>
      </c>
      <c r="O150" s="301">
        <v>96075200</v>
      </c>
      <c r="P150" s="302">
        <v>-5.6617557530743941E-2</v>
      </c>
    </row>
    <row r="151" spans="1:16" ht="15">
      <c r="A151" s="263">
        <v>141</v>
      </c>
      <c r="B151" s="364" t="s">
        <v>63</v>
      </c>
      <c r="C151" s="476" t="s">
        <v>196</v>
      </c>
      <c r="D151" s="477">
        <v>44280</v>
      </c>
      <c r="E151" s="298">
        <v>1054.3499999999999</v>
      </c>
      <c r="F151" s="298">
        <v>1045.0833333333333</v>
      </c>
      <c r="G151" s="299">
        <v>1029.4666666666665</v>
      </c>
      <c r="H151" s="299">
        <v>1004.5833333333333</v>
      </c>
      <c r="I151" s="299">
        <v>988.96666666666647</v>
      </c>
      <c r="J151" s="299">
        <v>1069.9666666666665</v>
      </c>
      <c r="K151" s="299">
        <v>1085.5833333333333</v>
      </c>
      <c r="L151" s="299">
        <v>1110.4666666666665</v>
      </c>
      <c r="M151" s="286">
        <v>1060.7</v>
      </c>
      <c r="N151" s="286">
        <v>1020.2</v>
      </c>
      <c r="O151" s="301">
        <v>2557000</v>
      </c>
      <c r="P151" s="302">
        <v>-2.1056661562021441E-2</v>
      </c>
    </row>
    <row r="152" spans="1:16" ht="15">
      <c r="A152" s="263">
        <v>142</v>
      </c>
      <c r="B152" s="364" t="s">
        <v>106</v>
      </c>
      <c r="C152" s="476" t="s">
        <v>197</v>
      </c>
      <c r="D152" s="477">
        <v>44280</v>
      </c>
      <c r="E152" s="298">
        <v>422</v>
      </c>
      <c r="F152" s="298">
        <v>424.23333333333335</v>
      </c>
      <c r="G152" s="299">
        <v>418.9666666666667</v>
      </c>
      <c r="H152" s="299">
        <v>415.93333333333334</v>
      </c>
      <c r="I152" s="299">
        <v>410.66666666666669</v>
      </c>
      <c r="J152" s="299">
        <v>427.26666666666671</v>
      </c>
      <c r="K152" s="299">
        <v>432.53333333333336</v>
      </c>
      <c r="L152" s="299">
        <v>435.56666666666672</v>
      </c>
      <c r="M152" s="286">
        <v>429.5</v>
      </c>
      <c r="N152" s="286">
        <v>421.2</v>
      </c>
      <c r="O152" s="301">
        <v>29689600</v>
      </c>
      <c r="P152" s="302">
        <v>-0.15393033011125296</v>
      </c>
    </row>
    <row r="153" spans="1:16" ht="15">
      <c r="A153" s="263">
        <v>143</v>
      </c>
      <c r="B153" s="364" t="s">
        <v>88</v>
      </c>
      <c r="C153" s="476" t="s">
        <v>199</v>
      </c>
      <c r="D153" s="477">
        <v>44280</v>
      </c>
      <c r="E153" s="298">
        <v>210.15</v>
      </c>
      <c r="F153" s="298">
        <v>209.85</v>
      </c>
      <c r="G153" s="299">
        <v>208</v>
      </c>
      <c r="H153" s="299">
        <v>205.85</v>
      </c>
      <c r="I153" s="299">
        <v>204</v>
      </c>
      <c r="J153" s="299">
        <v>212</v>
      </c>
      <c r="K153" s="299">
        <v>213.84999999999997</v>
      </c>
      <c r="L153" s="299">
        <v>216</v>
      </c>
      <c r="M153" s="286">
        <v>211.7</v>
      </c>
      <c r="N153" s="286">
        <v>207.7</v>
      </c>
      <c r="O153" s="301">
        <v>34632000</v>
      </c>
      <c r="P153" s="302">
        <v>-5.4622881008926379E-2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44253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260"/>
      <c r="L8" s="268"/>
      <c r="M8" s="268"/>
    </row>
    <row r="9" spans="1:15" ht="36" customHeight="1">
      <c r="A9" s="592"/>
      <c r="B9" s="594"/>
      <c r="C9" s="599" t="s">
        <v>23</v>
      </c>
      <c r="D9" s="59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15097.35</v>
      </c>
      <c r="D10" s="285">
        <v>15113.066666666666</v>
      </c>
      <c r="E10" s="285">
        <v>15049.633333333331</v>
      </c>
      <c r="F10" s="285">
        <v>15001.916666666666</v>
      </c>
      <c r="G10" s="285">
        <v>14938.483333333332</v>
      </c>
      <c r="H10" s="285">
        <v>15160.783333333331</v>
      </c>
      <c r="I10" s="285">
        <v>15224.216666666665</v>
      </c>
      <c r="J10" s="285">
        <v>15271.933333333331</v>
      </c>
      <c r="K10" s="284">
        <v>15176.5</v>
      </c>
      <c r="L10" s="284">
        <v>15065.35</v>
      </c>
      <c r="M10" s="289"/>
    </row>
    <row r="11" spans="1:15">
      <c r="A11" s="283">
        <v>2</v>
      </c>
      <c r="B11" s="263" t="s">
        <v>217</v>
      </c>
      <c r="C11" s="286">
        <v>36549</v>
      </c>
      <c r="D11" s="265">
        <v>36758.400000000001</v>
      </c>
      <c r="E11" s="265">
        <v>36284.600000000006</v>
      </c>
      <c r="F11" s="265">
        <v>36020.200000000004</v>
      </c>
      <c r="G11" s="265">
        <v>35546.400000000009</v>
      </c>
      <c r="H11" s="265">
        <v>37022.800000000003</v>
      </c>
      <c r="I11" s="265">
        <v>37496.600000000006</v>
      </c>
      <c r="J11" s="265">
        <v>37761</v>
      </c>
      <c r="K11" s="286">
        <v>37232.199999999997</v>
      </c>
      <c r="L11" s="286">
        <v>36494</v>
      </c>
      <c r="M11" s="289"/>
    </row>
    <row r="12" spans="1:15">
      <c r="A12" s="283">
        <v>3</v>
      </c>
      <c r="B12" s="271" t="s">
        <v>218</v>
      </c>
      <c r="C12" s="286">
        <v>1914.05</v>
      </c>
      <c r="D12" s="265">
        <v>1897.1000000000001</v>
      </c>
      <c r="E12" s="265">
        <v>1863.9500000000003</v>
      </c>
      <c r="F12" s="265">
        <v>1813.8500000000001</v>
      </c>
      <c r="G12" s="265">
        <v>1780.7000000000003</v>
      </c>
      <c r="H12" s="265">
        <v>1947.2000000000003</v>
      </c>
      <c r="I12" s="265">
        <v>1980.3500000000004</v>
      </c>
      <c r="J12" s="265">
        <v>2030.4500000000003</v>
      </c>
      <c r="K12" s="286">
        <v>1930.25</v>
      </c>
      <c r="L12" s="286">
        <v>1847</v>
      </c>
      <c r="M12" s="289"/>
    </row>
    <row r="13" spans="1:15">
      <c r="A13" s="283">
        <v>4</v>
      </c>
      <c r="B13" s="263" t="s">
        <v>219</v>
      </c>
      <c r="C13" s="286">
        <v>4262.05</v>
      </c>
      <c r="D13" s="265">
        <v>4249.916666666667</v>
      </c>
      <c r="E13" s="265">
        <v>4224.2833333333338</v>
      </c>
      <c r="F13" s="265">
        <v>4186.5166666666664</v>
      </c>
      <c r="G13" s="265">
        <v>4160.8833333333332</v>
      </c>
      <c r="H13" s="265">
        <v>4287.6833333333343</v>
      </c>
      <c r="I13" s="265">
        <v>4313.3166666666675</v>
      </c>
      <c r="J13" s="265">
        <v>4351.0833333333348</v>
      </c>
      <c r="K13" s="286">
        <v>4275.55</v>
      </c>
      <c r="L13" s="286">
        <v>4212.1499999999996</v>
      </c>
      <c r="M13" s="289"/>
    </row>
    <row r="14" spans="1:15">
      <c r="A14" s="283">
        <v>5</v>
      </c>
      <c r="B14" s="263" t="s">
        <v>220</v>
      </c>
      <c r="C14" s="286">
        <v>24872.45</v>
      </c>
      <c r="D14" s="265">
        <v>24967.649999999998</v>
      </c>
      <c r="E14" s="265">
        <v>24735.499999999996</v>
      </c>
      <c r="F14" s="265">
        <v>24598.55</v>
      </c>
      <c r="G14" s="265">
        <v>24366.399999999998</v>
      </c>
      <c r="H14" s="265">
        <v>25104.599999999995</v>
      </c>
      <c r="I14" s="265">
        <v>25336.749999999996</v>
      </c>
      <c r="J14" s="265">
        <v>25473.699999999993</v>
      </c>
      <c r="K14" s="286">
        <v>25199.8</v>
      </c>
      <c r="L14" s="286">
        <v>24830.7</v>
      </c>
      <c r="M14" s="289"/>
    </row>
    <row r="15" spans="1:15">
      <c r="A15" s="283">
        <v>6</v>
      </c>
      <c r="B15" s="263" t="s">
        <v>221</v>
      </c>
      <c r="C15" s="286">
        <v>3315.45</v>
      </c>
      <c r="D15" s="265">
        <v>3289.3833333333332</v>
      </c>
      <c r="E15" s="265">
        <v>3242.8166666666666</v>
      </c>
      <c r="F15" s="265">
        <v>3170.1833333333334</v>
      </c>
      <c r="G15" s="265">
        <v>3123.6166666666668</v>
      </c>
      <c r="H15" s="265">
        <v>3362.0166666666664</v>
      </c>
      <c r="I15" s="265">
        <v>3408.583333333333</v>
      </c>
      <c r="J15" s="265">
        <v>3481.2166666666662</v>
      </c>
      <c r="K15" s="286">
        <v>3335.95</v>
      </c>
      <c r="L15" s="286">
        <v>3216.75</v>
      </c>
      <c r="M15" s="289"/>
    </row>
    <row r="16" spans="1:15">
      <c r="A16" s="283">
        <v>7</v>
      </c>
      <c r="B16" s="263" t="s">
        <v>222</v>
      </c>
      <c r="C16" s="286">
        <v>6959.6</v>
      </c>
      <c r="D16" s="265">
        <v>6942.083333333333</v>
      </c>
      <c r="E16" s="265">
        <v>6908.1666666666661</v>
      </c>
      <c r="F16" s="265">
        <v>6856.7333333333327</v>
      </c>
      <c r="G16" s="265">
        <v>6822.8166666666657</v>
      </c>
      <c r="H16" s="265">
        <v>6993.5166666666664</v>
      </c>
      <c r="I16" s="265">
        <v>7027.4333333333325</v>
      </c>
      <c r="J16" s="265">
        <v>7078.8666666666668</v>
      </c>
      <c r="K16" s="286">
        <v>6976</v>
      </c>
      <c r="L16" s="286">
        <v>6890.65</v>
      </c>
      <c r="M16" s="289"/>
    </row>
    <row r="17" spans="1:13">
      <c r="A17" s="283">
        <v>8</v>
      </c>
      <c r="B17" s="263" t="s">
        <v>38</v>
      </c>
      <c r="C17" s="263">
        <v>1801.25</v>
      </c>
      <c r="D17" s="265">
        <v>1780.45</v>
      </c>
      <c r="E17" s="265">
        <v>1750.9</v>
      </c>
      <c r="F17" s="265">
        <v>1700.55</v>
      </c>
      <c r="G17" s="265">
        <v>1671</v>
      </c>
      <c r="H17" s="265">
        <v>1830.8000000000002</v>
      </c>
      <c r="I17" s="265">
        <v>1860.35</v>
      </c>
      <c r="J17" s="265">
        <v>1910.7000000000003</v>
      </c>
      <c r="K17" s="263">
        <v>1810</v>
      </c>
      <c r="L17" s="263">
        <v>1730.1</v>
      </c>
      <c r="M17" s="263">
        <v>11.141439999999999</v>
      </c>
    </row>
    <row r="18" spans="1:13">
      <c r="A18" s="283">
        <v>9</v>
      </c>
      <c r="B18" s="263" t="s">
        <v>223</v>
      </c>
      <c r="C18" s="263">
        <v>1166.7</v>
      </c>
      <c r="D18" s="265">
        <v>1177.25</v>
      </c>
      <c r="E18" s="265">
        <v>1147.5</v>
      </c>
      <c r="F18" s="265">
        <v>1128.3</v>
      </c>
      <c r="G18" s="265">
        <v>1098.55</v>
      </c>
      <c r="H18" s="265">
        <v>1196.45</v>
      </c>
      <c r="I18" s="265">
        <v>1226.2</v>
      </c>
      <c r="J18" s="265">
        <v>1245.4000000000001</v>
      </c>
      <c r="K18" s="263">
        <v>1207</v>
      </c>
      <c r="L18" s="263">
        <v>1158.05</v>
      </c>
      <c r="M18" s="263">
        <v>6.3628400000000003</v>
      </c>
    </row>
    <row r="19" spans="1:13">
      <c r="A19" s="283">
        <v>10</v>
      </c>
      <c r="B19" s="263" t="s">
        <v>736</v>
      </c>
      <c r="C19" s="264">
        <v>1235.6500000000001</v>
      </c>
      <c r="D19" s="265">
        <v>1233.0333333333335</v>
      </c>
      <c r="E19" s="265">
        <v>1223.0666666666671</v>
      </c>
      <c r="F19" s="265">
        <v>1210.4833333333336</v>
      </c>
      <c r="G19" s="265">
        <v>1200.5166666666671</v>
      </c>
      <c r="H19" s="265">
        <v>1245.616666666667</v>
      </c>
      <c r="I19" s="265">
        <v>1255.5833333333337</v>
      </c>
      <c r="J19" s="265">
        <v>1268.166666666667</v>
      </c>
      <c r="K19" s="263">
        <v>1243</v>
      </c>
      <c r="L19" s="263">
        <v>1220.45</v>
      </c>
      <c r="M19" s="263">
        <v>1.9737899999999999</v>
      </c>
    </row>
    <row r="20" spans="1:13">
      <c r="A20" s="283">
        <v>11</v>
      </c>
      <c r="B20" s="263" t="s">
        <v>289</v>
      </c>
      <c r="C20" s="263">
        <v>14352.55</v>
      </c>
      <c r="D20" s="265">
        <v>14437.016666666668</v>
      </c>
      <c r="E20" s="265">
        <v>14185.583333333336</v>
      </c>
      <c r="F20" s="265">
        <v>14018.616666666667</v>
      </c>
      <c r="G20" s="265">
        <v>13767.183333333334</v>
      </c>
      <c r="H20" s="265">
        <v>14603.983333333337</v>
      </c>
      <c r="I20" s="265">
        <v>14855.416666666668</v>
      </c>
      <c r="J20" s="265">
        <v>15022.383333333339</v>
      </c>
      <c r="K20" s="263">
        <v>14688.45</v>
      </c>
      <c r="L20" s="263">
        <v>14270.05</v>
      </c>
      <c r="M20" s="263">
        <v>0.249</v>
      </c>
    </row>
    <row r="21" spans="1:13">
      <c r="A21" s="283">
        <v>12</v>
      </c>
      <c r="B21" s="263" t="s">
        <v>40</v>
      </c>
      <c r="C21" s="263">
        <v>843.5</v>
      </c>
      <c r="D21" s="265">
        <v>838.30000000000007</v>
      </c>
      <c r="E21" s="265">
        <v>814.20000000000016</v>
      </c>
      <c r="F21" s="265">
        <v>784.90000000000009</v>
      </c>
      <c r="G21" s="265">
        <v>760.80000000000018</v>
      </c>
      <c r="H21" s="265">
        <v>867.60000000000014</v>
      </c>
      <c r="I21" s="265">
        <v>891.7</v>
      </c>
      <c r="J21" s="265">
        <v>921.00000000000011</v>
      </c>
      <c r="K21" s="263">
        <v>862.4</v>
      </c>
      <c r="L21" s="263">
        <v>809</v>
      </c>
      <c r="M21" s="263">
        <v>121.18095</v>
      </c>
    </row>
    <row r="22" spans="1:13">
      <c r="A22" s="283">
        <v>13</v>
      </c>
      <c r="B22" s="263" t="s">
        <v>290</v>
      </c>
      <c r="C22" s="263">
        <v>1128.55</v>
      </c>
      <c r="D22" s="265">
        <v>1146</v>
      </c>
      <c r="E22" s="265">
        <v>1100</v>
      </c>
      <c r="F22" s="265">
        <v>1071.45</v>
      </c>
      <c r="G22" s="265">
        <v>1025.45</v>
      </c>
      <c r="H22" s="265">
        <v>1174.55</v>
      </c>
      <c r="I22" s="265">
        <v>1220.55</v>
      </c>
      <c r="J22" s="265">
        <v>1249.0999999999999</v>
      </c>
      <c r="K22" s="263">
        <v>1192</v>
      </c>
      <c r="L22" s="263">
        <v>1117.45</v>
      </c>
      <c r="M22" s="263">
        <v>6.78592</v>
      </c>
    </row>
    <row r="23" spans="1:13">
      <c r="A23" s="283">
        <v>14</v>
      </c>
      <c r="B23" s="263" t="s">
        <v>41</v>
      </c>
      <c r="C23" s="263">
        <v>704.3</v>
      </c>
      <c r="D23" s="265">
        <v>694.26666666666677</v>
      </c>
      <c r="E23" s="265">
        <v>677.18333333333351</v>
      </c>
      <c r="F23" s="265">
        <v>650.06666666666672</v>
      </c>
      <c r="G23" s="265">
        <v>632.98333333333346</v>
      </c>
      <c r="H23" s="265">
        <v>721.38333333333355</v>
      </c>
      <c r="I23" s="265">
        <v>738.46666666666681</v>
      </c>
      <c r="J23" s="265">
        <v>765.5833333333336</v>
      </c>
      <c r="K23" s="263">
        <v>711.35</v>
      </c>
      <c r="L23" s="263">
        <v>667.15</v>
      </c>
      <c r="M23" s="263">
        <v>185.96690000000001</v>
      </c>
    </row>
    <row r="24" spans="1:13">
      <c r="A24" s="283">
        <v>15</v>
      </c>
      <c r="B24" s="263" t="s">
        <v>837</v>
      </c>
      <c r="C24" s="263">
        <v>500.4</v>
      </c>
      <c r="D24" s="265">
        <v>501.25</v>
      </c>
      <c r="E24" s="265">
        <v>494.25</v>
      </c>
      <c r="F24" s="265">
        <v>488.1</v>
      </c>
      <c r="G24" s="265">
        <v>481.1</v>
      </c>
      <c r="H24" s="265">
        <v>507.4</v>
      </c>
      <c r="I24" s="265">
        <v>514.4</v>
      </c>
      <c r="J24" s="265">
        <v>520.54999999999995</v>
      </c>
      <c r="K24" s="263">
        <v>508.25</v>
      </c>
      <c r="L24" s="263">
        <v>495.1</v>
      </c>
      <c r="M24" s="263">
        <v>11.89419</v>
      </c>
    </row>
    <row r="25" spans="1:13">
      <c r="A25" s="283">
        <v>16</v>
      </c>
      <c r="B25" s="263" t="s">
        <v>291</v>
      </c>
      <c r="C25" s="263">
        <v>739.6</v>
      </c>
      <c r="D25" s="265">
        <v>744.36666666666667</v>
      </c>
      <c r="E25" s="265">
        <v>730.73333333333335</v>
      </c>
      <c r="F25" s="265">
        <v>721.86666666666667</v>
      </c>
      <c r="G25" s="265">
        <v>708.23333333333335</v>
      </c>
      <c r="H25" s="265">
        <v>753.23333333333335</v>
      </c>
      <c r="I25" s="265">
        <v>766.86666666666679</v>
      </c>
      <c r="J25" s="265">
        <v>775.73333333333335</v>
      </c>
      <c r="K25" s="263">
        <v>758</v>
      </c>
      <c r="L25" s="263">
        <v>735.5</v>
      </c>
      <c r="M25" s="263">
        <v>5.0549900000000001</v>
      </c>
    </row>
    <row r="26" spans="1:13">
      <c r="A26" s="283">
        <v>17</v>
      </c>
      <c r="B26" s="263" t="s">
        <v>224</v>
      </c>
      <c r="C26" s="263">
        <v>120.8</v>
      </c>
      <c r="D26" s="265">
        <v>122.16666666666667</v>
      </c>
      <c r="E26" s="265">
        <v>116.98333333333335</v>
      </c>
      <c r="F26" s="265">
        <v>113.16666666666667</v>
      </c>
      <c r="G26" s="265">
        <v>107.98333333333335</v>
      </c>
      <c r="H26" s="265">
        <v>125.98333333333335</v>
      </c>
      <c r="I26" s="265">
        <v>131.16666666666666</v>
      </c>
      <c r="J26" s="265">
        <v>134.98333333333335</v>
      </c>
      <c r="K26" s="263">
        <v>127.35</v>
      </c>
      <c r="L26" s="263">
        <v>118.35</v>
      </c>
      <c r="M26" s="263">
        <v>137.09277</v>
      </c>
    </row>
    <row r="27" spans="1:13">
      <c r="A27" s="283">
        <v>18</v>
      </c>
      <c r="B27" s="263" t="s">
        <v>225</v>
      </c>
      <c r="C27" s="263">
        <v>182.35</v>
      </c>
      <c r="D27" s="265">
        <v>181.23333333333335</v>
      </c>
      <c r="E27" s="265">
        <v>177.4666666666667</v>
      </c>
      <c r="F27" s="265">
        <v>172.58333333333334</v>
      </c>
      <c r="G27" s="265">
        <v>168.81666666666669</v>
      </c>
      <c r="H27" s="265">
        <v>186.1166666666667</v>
      </c>
      <c r="I27" s="265">
        <v>189.88333333333335</v>
      </c>
      <c r="J27" s="265">
        <v>194.76666666666671</v>
      </c>
      <c r="K27" s="263">
        <v>185</v>
      </c>
      <c r="L27" s="263">
        <v>176.35</v>
      </c>
      <c r="M27" s="263">
        <v>56.189140000000002</v>
      </c>
    </row>
    <row r="28" spans="1:13">
      <c r="A28" s="283">
        <v>19</v>
      </c>
      <c r="B28" s="263" t="s">
        <v>226</v>
      </c>
      <c r="C28" s="263">
        <v>1750.05</v>
      </c>
      <c r="D28" s="265">
        <v>1748.1000000000001</v>
      </c>
      <c r="E28" s="265">
        <v>1736.2000000000003</v>
      </c>
      <c r="F28" s="265">
        <v>1722.3500000000001</v>
      </c>
      <c r="G28" s="265">
        <v>1710.4500000000003</v>
      </c>
      <c r="H28" s="265">
        <v>1761.9500000000003</v>
      </c>
      <c r="I28" s="265">
        <v>1773.8500000000004</v>
      </c>
      <c r="J28" s="265">
        <v>1787.7000000000003</v>
      </c>
      <c r="K28" s="263">
        <v>1760</v>
      </c>
      <c r="L28" s="263">
        <v>1734.25</v>
      </c>
      <c r="M28" s="263">
        <v>1.9585699999999999</v>
      </c>
    </row>
    <row r="29" spans="1:13">
      <c r="A29" s="283">
        <v>20</v>
      </c>
      <c r="B29" s="263" t="s">
        <v>295</v>
      </c>
      <c r="C29" s="263">
        <v>897.35</v>
      </c>
      <c r="D29" s="265">
        <v>893.9</v>
      </c>
      <c r="E29" s="265">
        <v>884.44999999999993</v>
      </c>
      <c r="F29" s="265">
        <v>871.55</v>
      </c>
      <c r="G29" s="265">
        <v>862.09999999999991</v>
      </c>
      <c r="H29" s="265">
        <v>906.8</v>
      </c>
      <c r="I29" s="265">
        <v>916.25</v>
      </c>
      <c r="J29" s="265">
        <v>929.15</v>
      </c>
      <c r="K29" s="263">
        <v>903.35</v>
      </c>
      <c r="L29" s="263">
        <v>881</v>
      </c>
      <c r="M29" s="263">
        <v>3.1251799999999998</v>
      </c>
    </row>
    <row r="30" spans="1:13">
      <c r="A30" s="283">
        <v>21</v>
      </c>
      <c r="B30" s="263" t="s">
        <v>227</v>
      </c>
      <c r="C30" s="263">
        <v>2733.5</v>
      </c>
      <c r="D30" s="265">
        <v>2747.35</v>
      </c>
      <c r="E30" s="265">
        <v>2706.2</v>
      </c>
      <c r="F30" s="265">
        <v>2678.9</v>
      </c>
      <c r="G30" s="265">
        <v>2637.75</v>
      </c>
      <c r="H30" s="265">
        <v>2774.6499999999996</v>
      </c>
      <c r="I30" s="265">
        <v>2815.8</v>
      </c>
      <c r="J30" s="265">
        <v>2843.0999999999995</v>
      </c>
      <c r="K30" s="263">
        <v>2788.5</v>
      </c>
      <c r="L30" s="263">
        <v>2720.05</v>
      </c>
      <c r="M30" s="263">
        <v>1.3504799999999999</v>
      </c>
    </row>
    <row r="31" spans="1:13">
      <c r="A31" s="283">
        <v>22</v>
      </c>
      <c r="B31" s="263" t="s">
        <v>44</v>
      </c>
      <c r="C31" s="263">
        <v>890.35</v>
      </c>
      <c r="D31" s="265">
        <v>889.61666666666667</v>
      </c>
      <c r="E31" s="265">
        <v>879.58333333333337</v>
      </c>
      <c r="F31" s="265">
        <v>868.81666666666672</v>
      </c>
      <c r="G31" s="265">
        <v>858.78333333333342</v>
      </c>
      <c r="H31" s="265">
        <v>900.38333333333333</v>
      </c>
      <c r="I31" s="265">
        <v>910.41666666666663</v>
      </c>
      <c r="J31" s="265">
        <v>921.18333333333328</v>
      </c>
      <c r="K31" s="263">
        <v>899.65</v>
      </c>
      <c r="L31" s="263">
        <v>878.85</v>
      </c>
      <c r="M31" s="263">
        <v>15.08314</v>
      </c>
    </row>
    <row r="32" spans="1:13">
      <c r="A32" s="283">
        <v>23</v>
      </c>
      <c r="B32" s="263" t="s">
        <v>45</v>
      </c>
      <c r="C32" s="263">
        <v>279.7</v>
      </c>
      <c r="D32" s="265">
        <v>277.48333333333329</v>
      </c>
      <c r="E32" s="265">
        <v>273.36666666666656</v>
      </c>
      <c r="F32" s="265">
        <v>267.03333333333325</v>
      </c>
      <c r="G32" s="265">
        <v>262.91666666666652</v>
      </c>
      <c r="H32" s="265">
        <v>283.81666666666661</v>
      </c>
      <c r="I32" s="265">
        <v>287.93333333333328</v>
      </c>
      <c r="J32" s="265">
        <v>294.26666666666665</v>
      </c>
      <c r="K32" s="263">
        <v>281.60000000000002</v>
      </c>
      <c r="L32" s="263">
        <v>271.14999999999998</v>
      </c>
      <c r="M32" s="263">
        <v>94.363389999999995</v>
      </c>
    </row>
    <row r="33" spans="1:13">
      <c r="A33" s="283">
        <v>24</v>
      </c>
      <c r="B33" s="263" t="s">
        <v>46</v>
      </c>
      <c r="C33" s="263">
        <v>3091.35</v>
      </c>
      <c r="D33" s="265">
        <v>3096.3999999999996</v>
      </c>
      <c r="E33" s="265">
        <v>3052.8499999999995</v>
      </c>
      <c r="F33" s="265">
        <v>3014.35</v>
      </c>
      <c r="G33" s="265">
        <v>2970.7999999999997</v>
      </c>
      <c r="H33" s="265">
        <v>3134.8999999999992</v>
      </c>
      <c r="I33" s="265">
        <v>3178.4499999999994</v>
      </c>
      <c r="J33" s="265">
        <v>3216.9499999999989</v>
      </c>
      <c r="K33" s="263">
        <v>3139.95</v>
      </c>
      <c r="L33" s="263">
        <v>3057.9</v>
      </c>
      <c r="M33" s="263">
        <v>8.1963899999999992</v>
      </c>
    </row>
    <row r="34" spans="1:13">
      <c r="A34" s="283">
        <v>25</v>
      </c>
      <c r="B34" s="263" t="s">
        <v>47</v>
      </c>
      <c r="C34" s="263">
        <v>241.35</v>
      </c>
      <c r="D34" s="265">
        <v>241.53333333333333</v>
      </c>
      <c r="E34" s="265">
        <v>239.31666666666666</v>
      </c>
      <c r="F34" s="265">
        <v>237.28333333333333</v>
      </c>
      <c r="G34" s="265">
        <v>235.06666666666666</v>
      </c>
      <c r="H34" s="265">
        <v>243.56666666666666</v>
      </c>
      <c r="I34" s="265">
        <v>245.7833333333333</v>
      </c>
      <c r="J34" s="265">
        <v>247.81666666666666</v>
      </c>
      <c r="K34" s="263">
        <v>243.75</v>
      </c>
      <c r="L34" s="263">
        <v>239.5</v>
      </c>
      <c r="M34" s="263">
        <v>66.786900000000003</v>
      </c>
    </row>
    <row r="35" spans="1:13">
      <c r="A35" s="283">
        <v>26</v>
      </c>
      <c r="B35" s="263" t="s">
        <v>48</v>
      </c>
      <c r="C35" s="263">
        <v>131.15</v>
      </c>
      <c r="D35" s="265">
        <v>130.05000000000001</v>
      </c>
      <c r="E35" s="265">
        <v>128.40000000000003</v>
      </c>
      <c r="F35" s="265">
        <v>125.65000000000002</v>
      </c>
      <c r="G35" s="265">
        <v>124.00000000000004</v>
      </c>
      <c r="H35" s="265">
        <v>132.80000000000001</v>
      </c>
      <c r="I35" s="265">
        <v>134.44999999999999</v>
      </c>
      <c r="J35" s="265">
        <v>137.20000000000002</v>
      </c>
      <c r="K35" s="263">
        <v>131.69999999999999</v>
      </c>
      <c r="L35" s="263">
        <v>127.3</v>
      </c>
      <c r="M35" s="263">
        <v>240.88432</v>
      </c>
    </row>
    <row r="36" spans="1:13">
      <c r="A36" s="283">
        <v>27</v>
      </c>
      <c r="B36" s="263" t="s">
        <v>50</v>
      </c>
      <c r="C36" s="263">
        <v>2373.75</v>
      </c>
      <c r="D36" s="265">
        <v>2365.4</v>
      </c>
      <c r="E36" s="265">
        <v>2344.5500000000002</v>
      </c>
      <c r="F36" s="265">
        <v>2315.35</v>
      </c>
      <c r="G36" s="265">
        <v>2294.5</v>
      </c>
      <c r="H36" s="265">
        <v>2394.6000000000004</v>
      </c>
      <c r="I36" s="265">
        <v>2415.4499999999998</v>
      </c>
      <c r="J36" s="265">
        <v>2444.6500000000005</v>
      </c>
      <c r="K36" s="263">
        <v>2386.25</v>
      </c>
      <c r="L36" s="263">
        <v>2336.1999999999998</v>
      </c>
      <c r="M36" s="263">
        <v>28.395150000000001</v>
      </c>
    </row>
    <row r="37" spans="1:13">
      <c r="A37" s="283">
        <v>28</v>
      </c>
      <c r="B37" s="263" t="s">
        <v>52</v>
      </c>
      <c r="C37" s="263">
        <v>863.25</v>
      </c>
      <c r="D37" s="265">
        <v>864.93333333333339</v>
      </c>
      <c r="E37" s="265">
        <v>854.66666666666674</v>
      </c>
      <c r="F37" s="265">
        <v>846.08333333333337</v>
      </c>
      <c r="G37" s="265">
        <v>835.81666666666672</v>
      </c>
      <c r="H37" s="265">
        <v>873.51666666666677</v>
      </c>
      <c r="I37" s="265">
        <v>883.78333333333342</v>
      </c>
      <c r="J37" s="265">
        <v>892.36666666666679</v>
      </c>
      <c r="K37" s="263">
        <v>875.2</v>
      </c>
      <c r="L37" s="263">
        <v>856.35</v>
      </c>
      <c r="M37" s="263">
        <v>25.795120000000001</v>
      </c>
    </row>
    <row r="38" spans="1:13">
      <c r="A38" s="283">
        <v>29</v>
      </c>
      <c r="B38" s="263" t="s">
        <v>228</v>
      </c>
      <c r="C38" s="263">
        <v>3089.2</v>
      </c>
      <c r="D38" s="265">
        <v>3111.6833333333329</v>
      </c>
      <c r="E38" s="265">
        <v>3047.516666666666</v>
      </c>
      <c r="F38" s="265">
        <v>3005.833333333333</v>
      </c>
      <c r="G38" s="265">
        <v>2941.6666666666661</v>
      </c>
      <c r="H38" s="265">
        <v>3153.3666666666659</v>
      </c>
      <c r="I38" s="265">
        <v>3217.5333333333328</v>
      </c>
      <c r="J38" s="265">
        <v>3259.2166666666658</v>
      </c>
      <c r="K38" s="263">
        <v>3175.85</v>
      </c>
      <c r="L38" s="263">
        <v>3070</v>
      </c>
      <c r="M38" s="263">
        <v>4.0566399999999998</v>
      </c>
    </row>
    <row r="39" spans="1:13">
      <c r="A39" s="283">
        <v>30</v>
      </c>
      <c r="B39" s="263" t="s">
        <v>54</v>
      </c>
      <c r="C39" s="263">
        <v>770.65</v>
      </c>
      <c r="D39" s="265">
        <v>772.1</v>
      </c>
      <c r="E39" s="265">
        <v>760.7</v>
      </c>
      <c r="F39" s="265">
        <v>750.75</v>
      </c>
      <c r="G39" s="265">
        <v>739.35</v>
      </c>
      <c r="H39" s="265">
        <v>782.05000000000007</v>
      </c>
      <c r="I39" s="265">
        <v>793.44999999999993</v>
      </c>
      <c r="J39" s="265">
        <v>803.40000000000009</v>
      </c>
      <c r="K39" s="263">
        <v>783.5</v>
      </c>
      <c r="L39" s="263">
        <v>762.15</v>
      </c>
      <c r="M39" s="263">
        <v>266.35118999999997</v>
      </c>
    </row>
    <row r="40" spans="1:13">
      <c r="A40" s="283">
        <v>31</v>
      </c>
      <c r="B40" s="263" t="s">
        <v>55</v>
      </c>
      <c r="C40" s="263">
        <v>3944.8</v>
      </c>
      <c r="D40" s="265">
        <v>3944.9500000000003</v>
      </c>
      <c r="E40" s="265">
        <v>3909.9000000000005</v>
      </c>
      <c r="F40" s="265">
        <v>3875.0000000000005</v>
      </c>
      <c r="G40" s="265">
        <v>3839.9500000000007</v>
      </c>
      <c r="H40" s="265">
        <v>3979.8500000000004</v>
      </c>
      <c r="I40" s="265">
        <v>4014.9000000000005</v>
      </c>
      <c r="J40" s="265">
        <v>4049.8</v>
      </c>
      <c r="K40" s="263">
        <v>3980</v>
      </c>
      <c r="L40" s="263">
        <v>3910.05</v>
      </c>
      <c r="M40" s="263">
        <v>6.3297299999999996</v>
      </c>
    </row>
    <row r="41" spans="1:13">
      <c r="A41" s="283">
        <v>32</v>
      </c>
      <c r="B41" s="263" t="s">
        <v>58</v>
      </c>
      <c r="C41" s="263">
        <v>5529.95</v>
      </c>
      <c r="D41" s="265">
        <v>5553.75</v>
      </c>
      <c r="E41" s="265">
        <v>5487.55</v>
      </c>
      <c r="F41" s="265">
        <v>5445.1500000000005</v>
      </c>
      <c r="G41" s="265">
        <v>5378.9500000000007</v>
      </c>
      <c r="H41" s="265">
        <v>5596.15</v>
      </c>
      <c r="I41" s="265">
        <v>5662.35</v>
      </c>
      <c r="J41" s="265">
        <v>5704.7499999999991</v>
      </c>
      <c r="K41" s="263">
        <v>5619.95</v>
      </c>
      <c r="L41" s="263">
        <v>5511.35</v>
      </c>
      <c r="M41" s="263">
        <v>15.84595</v>
      </c>
    </row>
    <row r="42" spans="1:13">
      <c r="A42" s="283">
        <v>33</v>
      </c>
      <c r="B42" s="263" t="s">
        <v>57</v>
      </c>
      <c r="C42" s="263">
        <v>10264.450000000001</v>
      </c>
      <c r="D42" s="265">
        <v>10258</v>
      </c>
      <c r="E42" s="265">
        <v>10138.049999999999</v>
      </c>
      <c r="F42" s="265">
        <v>10011.65</v>
      </c>
      <c r="G42" s="265">
        <v>9891.6999999999989</v>
      </c>
      <c r="H42" s="265">
        <v>10384.4</v>
      </c>
      <c r="I42" s="265">
        <v>10504.35</v>
      </c>
      <c r="J42" s="265">
        <v>10630.75</v>
      </c>
      <c r="K42" s="263">
        <v>10377.950000000001</v>
      </c>
      <c r="L42" s="263">
        <v>10131.6</v>
      </c>
      <c r="M42" s="263">
        <v>3.5480200000000002</v>
      </c>
    </row>
    <row r="43" spans="1:13">
      <c r="A43" s="283">
        <v>34</v>
      </c>
      <c r="B43" s="263" t="s">
        <v>229</v>
      </c>
      <c r="C43" s="263">
        <v>3718.2</v>
      </c>
      <c r="D43" s="265">
        <v>3705.4500000000003</v>
      </c>
      <c r="E43" s="265">
        <v>3653.7500000000005</v>
      </c>
      <c r="F43" s="265">
        <v>3589.3</v>
      </c>
      <c r="G43" s="265">
        <v>3537.6000000000004</v>
      </c>
      <c r="H43" s="265">
        <v>3769.9000000000005</v>
      </c>
      <c r="I43" s="265">
        <v>3821.6000000000004</v>
      </c>
      <c r="J43" s="265">
        <v>3886.0500000000006</v>
      </c>
      <c r="K43" s="263">
        <v>3757.15</v>
      </c>
      <c r="L43" s="263">
        <v>3641</v>
      </c>
      <c r="M43" s="263">
        <v>0.51595000000000002</v>
      </c>
    </row>
    <row r="44" spans="1:13">
      <c r="A44" s="283">
        <v>35</v>
      </c>
      <c r="B44" s="263" t="s">
        <v>59</v>
      </c>
      <c r="C44" s="263">
        <v>1580.35</v>
      </c>
      <c r="D44" s="265">
        <v>1588.1000000000001</v>
      </c>
      <c r="E44" s="265">
        <v>1566.2500000000002</v>
      </c>
      <c r="F44" s="265">
        <v>1552.15</v>
      </c>
      <c r="G44" s="265">
        <v>1530.3000000000002</v>
      </c>
      <c r="H44" s="265">
        <v>1602.2000000000003</v>
      </c>
      <c r="I44" s="265">
        <v>1624.0500000000002</v>
      </c>
      <c r="J44" s="265">
        <v>1638.1500000000003</v>
      </c>
      <c r="K44" s="263">
        <v>1609.95</v>
      </c>
      <c r="L44" s="263">
        <v>1574</v>
      </c>
      <c r="M44" s="263">
        <v>6.9753400000000001</v>
      </c>
    </row>
    <row r="45" spans="1:13">
      <c r="A45" s="283">
        <v>36</v>
      </c>
      <c r="B45" s="263" t="s">
        <v>230</v>
      </c>
      <c r="C45" s="263">
        <v>342.2</v>
      </c>
      <c r="D45" s="265">
        <v>342.15000000000003</v>
      </c>
      <c r="E45" s="265">
        <v>337.55000000000007</v>
      </c>
      <c r="F45" s="265">
        <v>332.90000000000003</v>
      </c>
      <c r="G45" s="265">
        <v>328.30000000000007</v>
      </c>
      <c r="H45" s="265">
        <v>346.80000000000007</v>
      </c>
      <c r="I45" s="265">
        <v>351.40000000000009</v>
      </c>
      <c r="J45" s="265">
        <v>356.05000000000007</v>
      </c>
      <c r="K45" s="263">
        <v>346.75</v>
      </c>
      <c r="L45" s="263">
        <v>337.5</v>
      </c>
      <c r="M45" s="263">
        <v>76.418130000000005</v>
      </c>
    </row>
    <row r="46" spans="1:13">
      <c r="A46" s="283">
        <v>37</v>
      </c>
      <c r="B46" s="263" t="s">
        <v>60</v>
      </c>
      <c r="C46" s="263">
        <v>89.95</v>
      </c>
      <c r="D46" s="265">
        <v>89.866666666666674</v>
      </c>
      <c r="E46" s="265">
        <v>89.083333333333343</v>
      </c>
      <c r="F46" s="265">
        <v>88.216666666666669</v>
      </c>
      <c r="G46" s="265">
        <v>87.433333333333337</v>
      </c>
      <c r="H46" s="265">
        <v>90.733333333333348</v>
      </c>
      <c r="I46" s="265">
        <v>91.51666666666668</v>
      </c>
      <c r="J46" s="265">
        <v>92.383333333333354</v>
      </c>
      <c r="K46" s="263">
        <v>90.65</v>
      </c>
      <c r="L46" s="263">
        <v>89</v>
      </c>
      <c r="M46" s="263">
        <v>525.00067999999999</v>
      </c>
    </row>
    <row r="47" spans="1:13">
      <c r="A47" s="283">
        <v>38</v>
      </c>
      <c r="B47" s="263" t="s">
        <v>61</v>
      </c>
      <c r="C47" s="263">
        <v>86.5</v>
      </c>
      <c r="D47" s="265">
        <v>87.416666666666671</v>
      </c>
      <c r="E47" s="265">
        <v>85.13333333333334</v>
      </c>
      <c r="F47" s="265">
        <v>83.766666666666666</v>
      </c>
      <c r="G47" s="265">
        <v>81.483333333333334</v>
      </c>
      <c r="H47" s="265">
        <v>88.783333333333346</v>
      </c>
      <c r="I47" s="265">
        <v>91.066666666666677</v>
      </c>
      <c r="J47" s="265">
        <v>92.433333333333351</v>
      </c>
      <c r="K47" s="263">
        <v>89.7</v>
      </c>
      <c r="L47" s="263">
        <v>86.05</v>
      </c>
      <c r="M47" s="263">
        <v>98.565110000000004</v>
      </c>
    </row>
    <row r="48" spans="1:13">
      <c r="A48" s="283">
        <v>39</v>
      </c>
      <c r="B48" s="263" t="s">
        <v>62</v>
      </c>
      <c r="C48" s="263">
        <v>1482.6</v>
      </c>
      <c r="D48" s="265">
        <v>1482.3999999999999</v>
      </c>
      <c r="E48" s="265">
        <v>1470.1999999999998</v>
      </c>
      <c r="F48" s="265">
        <v>1457.8</v>
      </c>
      <c r="G48" s="265">
        <v>1445.6</v>
      </c>
      <c r="H48" s="265">
        <v>1494.7999999999997</v>
      </c>
      <c r="I48" s="265">
        <v>1507</v>
      </c>
      <c r="J48" s="265">
        <v>1519.3999999999996</v>
      </c>
      <c r="K48" s="263">
        <v>1494.6</v>
      </c>
      <c r="L48" s="263">
        <v>1470</v>
      </c>
      <c r="M48" s="263">
        <v>5.3188300000000002</v>
      </c>
    </row>
    <row r="49" spans="1:13">
      <c r="A49" s="283">
        <v>40</v>
      </c>
      <c r="B49" s="263" t="s">
        <v>65</v>
      </c>
      <c r="C49" s="263">
        <v>722.9</v>
      </c>
      <c r="D49" s="265">
        <v>723.23333333333323</v>
      </c>
      <c r="E49" s="265">
        <v>715.36666666666645</v>
      </c>
      <c r="F49" s="265">
        <v>707.83333333333326</v>
      </c>
      <c r="G49" s="265">
        <v>699.96666666666647</v>
      </c>
      <c r="H49" s="265">
        <v>730.76666666666642</v>
      </c>
      <c r="I49" s="265">
        <v>738.63333333333321</v>
      </c>
      <c r="J49" s="265">
        <v>746.1666666666664</v>
      </c>
      <c r="K49" s="263">
        <v>731.1</v>
      </c>
      <c r="L49" s="263">
        <v>715.7</v>
      </c>
      <c r="M49" s="263">
        <v>12.190329999999999</v>
      </c>
    </row>
    <row r="50" spans="1:13">
      <c r="A50" s="283">
        <v>41</v>
      </c>
      <c r="B50" s="263" t="s">
        <v>64</v>
      </c>
      <c r="C50" s="263">
        <v>141.69999999999999</v>
      </c>
      <c r="D50" s="265">
        <v>140.58333333333334</v>
      </c>
      <c r="E50" s="265">
        <v>138.16666666666669</v>
      </c>
      <c r="F50" s="265">
        <v>134.63333333333335</v>
      </c>
      <c r="G50" s="265">
        <v>132.2166666666667</v>
      </c>
      <c r="H50" s="265">
        <v>144.11666666666667</v>
      </c>
      <c r="I50" s="265">
        <v>146.53333333333336</v>
      </c>
      <c r="J50" s="265">
        <v>150.06666666666666</v>
      </c>
      <c r="K50" s="263">
        <v>143</v>
      </c>
      <c r="L50" s="263">
        <v>137.05000000000001</v>
      </c>
      <c r="M50" s="263">
        <v>197.7534</v>
      </c>
    </row>
    <row r="51" spans="1:13">
      <c r="A51" s="283">
        <v>42</v>
      </c>
      <c r="B51" s="263" t="s">
        <v>66</v>
      </c>
      <c r="C51" s="263">
        <v>620.85</v>
      </c>
      <c r="D51" s="265">
        <v>616.28333333333342</v>
      </c>
      <c r="E51" s="265">
        <v>608.86666666666679</v>
      </c>
      <c r="F51" s="265">
        <v>596.88333333333333</v>
      </c>
      <c r="G51" s="265">
        <v>589.4666666666667</v>
      </c>
      <c r="H51" s="265">
        <v>628.26666666666688</v>
      </c>
      <c r="I51" s="265">
        <v>635.68333333333362</v>
      </c>
      <c r="J51" s="265">
        <v>647.66666666666697</v>
      </c>
      <c r="K51" s="263">
        <v>623.70000000000005</v>
      </c>
      <c r="L51" s="263">
        <v>604.29999999999995</v>
      </c>
      <c r="M51" s="263">
        <v>23.84168</v>
      </c>
    </row>
    <row r="52" spans="1:13">
      <c r="A52" s="283">
        <v>43</v>
      </c>
      <c r="B52" s="263" t="s">
        <v>69</v>
      </c>
      <c r="C52" s="263">
        <v>47.15</v>
      </c>
      <c r="D52" s="265">
        <v>46.183333333333337</v>
      </c>
      <c r="E52" s="265">
        <v>44.366666666666674</v>
      </c>
      <c r="F52" s="265">
        <v>41.583333333333336</v>
      </c>
      <c r="G52" s="265">
        <v>39.766666666666673</v>
      </c>
      <c r="H52" s="265">
        <v>48.966666666666676</v>
      </c>
      <c r="I52" s="265">
        <v>50.783333333333339</v>
      </c>
      <c r="J52" s="265">
        <v>53.566666666666677</v>
      </c>
      <c r="K52" s="263">
        <v>48</v>
      </c>
      <c r="L52" s="263">
        <v>43.4</v>
      </c>
      <c r="M52" s="263">
        <v>3286.1612500000001</v>
      </c>
    </row>
    <row r="53" spans="1:13">
      <c r="A53" s="283">
        <v>44</v>
      </c>
      <c r="B53" s="263" t="s">
        <v>73</v>
      </c>
      <c r="C53" s="263">
        <v>461.55</v>
      </c>
      <c r="D53" s="265">
        <v>457.06666666666666</v>
      </c>
      <c r="E53" s="265">
        <v>446.33333333333331</v>
      </c>
      <c r="F53" s="265">
        <v>431.11666666666667</v>
      </c>
      <c r="G53" s="265">
        <v>420.38333333333333</v>
      </c>
      <c r="H53" s="265">
        <v>472.2833333333333</v>
      </c>
      <c r="I53" s="265">
        <v>483.01666666666665</v>
      </c>
      <c r="J53" s="265">
        <v>498.23333333333329</v>
      </c>
      <c r="K53" s="263">
        <v>467.8</v>
      </c>
      <c r="L53" s="263">
        <v>441.85</v>
      </c>
      <c r="M53" s="263">
        <v>188.10829000000001</v>
      </c>
    </row>
    <row r="54" spans="1:13">
      <c r="A54" s="283">
        <v>45</v>
      </c>
      <c r="B54" s="263" t="s">
        <v>68</v>
      </c>
      <c r="C54" s="263">
        <v>579.15</v>
      </c>
      <c r="D54" s="265">
        <v>580.21666666666658</v>
      </c>
      <c r="E54" s="265">
        <v>575.98333333333312</v>
      </c>
      <c r="F54" s="265">
        <v>572.81666666666649</v>
      </c>
      <c r="G54" s="265">
        <v>568.58333333333303</v>
      </c>
      <c r="H54" s="265">
        <v>583.38333333333321</v>
      </c>
      <c r="I54" s="265">
        <v>587.61666666666656</v>
      </c>
      <c r="J54" s="265">
        <v>590.7833333333333</v>
      </c>
      <c r="K54" s="263">
        <v>584.45000000000005</v>
      </c>
      <c r="L54" s="263">
        <v>577.04999999999995</v>
      </c>
      <c r="M54" s="263">
        <v>159.31134</v>
      </c>
    </row>
    <row r="55" spans="1:13">
      <c r="A55" s="283">
        <v>46</v>
      </c>
      <c r="B55" s="263" t="s">
        <v>70</v>
      </c>
      <c r="C55" s="263">
        <v>397.8</v>
      </c>
      <c r="D55" s="265">
        <v>396.34999999999997</v>
      </c>
      <c r="E55" s="265">
        <v>391.99999999999994</v>
      </c>
      <c r="F55" s="265">
        <v>386.2</v>
      </c>
      <c r="G55" s="265">
        <v>381.84999999999997</v>
      </c>
      <c r="H55" s="265">
        <v>402.14999999999992</v>
      </c>
      <c r="I55" s="265">
        <v>406.49999999999994</v>
      </c>
      <c r="J55" s="265">
        <v>412.2999999999999</v>
      </c>
      <c r="K55" s="263">
        <v>400.7</v>
      </c>
      <c r="L55" s="263">
        <v>390.55</v>
      </c>
      <c r="M55" s="263">
        <v>43.500599999999999</v>
      </c>
    </row>
    <row r="56" spans="1:13">
      <c r="A56" s="283">
        <v>47</v>
      </c>
      <c r="B56" s="263" t="s">
        <v>231</v>
      </c>
      <c r="C56" s="263">
        <v>1178.2</v>
      </c>
      <c r="D56" s="265">
        <v>1181.3833333333334</v>
      </c>
      <c r="E56" s="265">
        <v>1162.8166666666668</v>
      </c>
      <c r="F56" s="265">
        <v>1147.4333333333334</v>
      </c>
      <c r="G56" s="265">
        <v>1128.8666666666668</v>
      </c>
      <c r="H56" s="265">
        <v>1196.7666666666669</v>
      </c>
      <c r="I56" s="265">
        <v>1215.3333333333335</v>
      </c>
      <c r="J56" s="265">
        <v>1230.7166666666669</v>
      </c>
      <c r="K56" s="263">
        <v>1199.95</v>
      </c>
      <c r="L56" s="263">
        <v>1166</v>
      </c>
      <c r="M56" s="263">
        <v>0.44159999999999999</v>
      </c>
    </row>
    <row r="57" spans="1:13">
      <c r="A57" s="283">
        <v>48</v>
      </c>
      <c r="B57" s="263" t="s">
        <v>71</v>
      </c>
      <c r="C57" s="263">
        <v>15109.05</v>
      </c>
      <c r="D57" s="265">
        <v>15105.35</v>
      </c>
      <c r="E57" s="265">
        <v>14923.7</v>
      </c>
      <c r="F57" s="265">
        <v>14738.35</v>
      </c>
      <c r="G57" s="265">
        <v>14556.7</v>
      </c>
      <c r="H57" s="265">
        <v>15290.7</v>
      </c>
      <c r="I57" s="265">
        <v>15472.349999999999</v>
      </c>
      <c r="J57" s="265">
        <v>15657.7</v>
      </c>
      <c r="K57" s="263">
        <v>15287</v>
      </c>
      <c r="L57" s="263">
        <v>14920</v>
      </c>
      <c r="M57" s="263">
        <v>0.86192000000000002</v>
      </c>
    </row>
    <row r="58" spans="1:13">
      <c r="A58" s="283">
        <v>49</v>
      </c>
      <c r="B58" s="263" t="s">
        <v>74</v>
      </c>
      <c r="C58" s="263">
        <v>3405</v>
      </c>
      <c r="D58" s="265">
        <v>3401.7666666666664</v>
      </c>
      <c r="E58" s="265">
        <v>3377.833333333333</v>
      </c>
      <c r="F58" s="265">
        <v>3350.6666666666665</v>
      </c>
      <c r="G58" s="265">
        <v>3326.7333333333331</v>
      </c>
      <c r="H58" s="265">
        <v>3428.9333333333329</v>
      </c>
      <c r="I58" s="265">
        <v>3452.8666666666663</v>
      </c>
      <c r="J58" s="265">
        <v>3480.0333333333328</v>
      </c>
      <c r="K58" s="263">
        <v>3425.7</v>
      </c>
      <c r="L58" s="263">
        <v>3374.6</v>
      </c>
      <c r="M58" s="263">
        <v>5.8635700000000002</v>
      </c>
    </row>
    <row r="59" spans="1:13">
      <c r="A59" s="283">
        <v>50</v>
      </c>
      <c r="B59" s="263" t="s">
        <v>80</v>
      </c>
      <c r="C59" s="263">
        <v>613.4</v>
      </c>
      <c r="D59" s="265">
        <v>610.93333333333328</v>
      </c>
      <c r="E59" s="265">
        <v>603.91666666666652</v>
      </c>
      <c r="F59" s="265">
        <v>594.43333333333328</v>
      </c>
      <c r="G59" s="265">
        <v>587.41666666666652</v>
      </c>
      <c r="H59" s="265">
        <v>620.41666666666652</v>
      </c>
      <c r="I59" s="265">
        <v>627.43333333333317</v>
      </c>
      <c r="J59" s="265">
        <v>636.91666666666652</v>
      </c>
      <c r="K59" s="263">
        <v>617.95000000000005</v>
      </c>
      <c r="L59" s="263">
        <v>601.45000000000005</v>
      </c>
      <c r="M59" s="263">
        <v>3.8058999999999998</v>
      </c>
    </row>
    <row r="60" spans="1:13">
      <c r="A60" s="283">
        <v>51</v>
      </c>
      <c r="B60" s="263" t="s">
        <v>75</v>
      </c>
      <c r="C60" s="263">
        <v>438.05</v>
      </c>
      <c r="D60" s="265">
        <v>439.5333333333333</v>
      </c>
      <c r="E60" s="265">
        <v>434.66666666666663</v>
      </c>
      <c r="F60" s="265">
        <v>431.2833333333333</v>
      </c>
      <c r="G60" s="265">
        <v>426.41666666666663</v>
      </c>
      <c r="H60" s="265">
        <v>442.91666666666663</v>
      </c>
      <c r="I60" s="265">
        <v>447.7833333333333</v>
      </c>
      <c r="J60" s="265">
        <v>451.16666666666663</v>
      </c>
      <c r="K60" s="263">
        <v>444.4</v>
      </c>
      <c r="L60" s="263">
        <v>436.15</v>
      </c>
      <c r="M60" s="263">
        <v>31.410029999999999</v>
      </c>
    </row>
    <row r="61" spans="1:13">
      <c r="A61" s="283">
        <v>52</v>
      </c>
      <c r="B61" s="263" t="s">
        <v>76</v>
      </c>
      <c r="C61" s="263">
        <v>163.5</v>
      </c>
      <c r="D61" s="265">
        <v>163.93333333333331</v>
      </c>
      <c r="E61" s="265">
        <v>161.96666666666661</v>
      </c>
      <c r="F61" s="265">
        <v>160.43333333333331</v>
      </c>
      <c r="G61" s="265">
        <v>158.46666666666661</v>
      </c>
      <c r="H61" s="265">
        <v>165.46666666666661</v>
      </c>
      <c r="I61" s="265">
        <v>167.43333333333331</v>
      </c>
      <c r="J61" s="265">
        <v>168.96666666666661</v>
      </c>
      <c r="K61" s="263">
        <v>165.9</v>
      </c>
      <c r="L61" s="263">
        <v>162.4</v>
      </c>
      <c r="M61" s="263">
        <v>168.49603999999999</v>
      </c>
    </row>
    <row r="62" spans="1:13">
      <c r="A62" s="283">
        <v>53</v>
      </c>
      <c r="B62" s="263" t="s">
        <v>77</v>
      </c>
      <c r="C62" s="263">
        <v>128.25</v>
      </c>
      <c r="D62" s="265">
        <v>127.41666666666667</v>
      </c>
      <c r="E62" s="265">
        <v>126.33333333333334</v>
      </c>
      <c r="F62" s="265">
        <v>124.41666666666667</v>
      </c>
      <c r="G62" s="265">
        <v>123.33333333333334</v>
      </c>
      <c r="H62" s="265">
        <v>129.33333333333334</v>
      </c>
      <c r="I62" s="265">
        <v>130.41666666666669</v>
      </c>
      <c r="J62" s="265">
        <v>132.33333333333334</v>
      </c>
      <c r="K62" s="263">
        <v>128.5</v>
      </c>
      <c r="L62" s="263">
        <v>125.5</v>
      </c>
      <c r="M62" s="263">
        <v>14.42915</v>
      </c>
    </row>
    <row r="63" spans="1:13">
      <c r="A63" s="283">
        <v>54</v>
      </c>
      <c r="B63" s="263" t="s">
        <v>81</v>
      </c>
      <c r="C63" s="263">
        <v>526.04999999999995</v>
      </c>
      <c r="D63" s="265">
        <v>524.68333333333328</v>
      </c>
      <c r="E63" s="265">
        <v>511.36666666666656</v>
      </c>
      <c r="F63" s="265">
        <v>496.68333333333328</v>
      </c>
      <c r="G63" s="265">
        <v>483.36666666666656</v>
      </c>
      <c r="H63" s="265">
        <v>539.36666666666656</v>
      </c>
      <c r="I63" s="265">
        <v>552.68333333333339</v>
      </c>
      <c r="J63" s="265">
        <v>567.36666666666656</v>
      </c>
      <c r="K63" s="263">
        <v>538</v>
      </c>
      <c r="L63" s="263">
        <v>510</v>
      </c>
      <c r="M63" s="263">
        <v>62.246029999999998</v>
      </c>
    </row>
    <row r="64" spans="1:13">
      <c r="A64" s="283">
        <v>55</v>
      </c>
      <c r="B64" s="263" t="s">
        <v>82</v>
      </c>
      <c r="C64" s="263">
        <v>809.15</v>
      </c>
      <c r="D64" s="265">
        <v>804.53333333333342</v>
      </c>
      <c r="E64" s="265">
        <v>795.06666666666683</v>
      </c>
      <c r="F64" s="265">
        <v>780.98333333333346</v>
      </c>
      <c r="G64" s="265">
        <v>771.51666666666688</v>
      </c>
      <c r="H64" s="265">
        <v>818.61666666666679</v>
      </c>
      <c r="I64" s="265">
        <v>828.08333333333326</v>
      </c>
      <c r="J64" s="265">
        <v>842.16666666666674</v>
      </c>
      <c r="K64" s="263">
        <v>814</v>
      </c>
      <c r="L64" s="263">
        <v>790.45</v>
      </c>
      <c r="M64" s="263">
        <v>54.781689999999998</v>
      </c>
    </row>
    <row r="65" spans="1:13">
      <c r="A65" s="283">
        <v>56</v>
      </c>
      <c r="B65" s="263" t="s">
        <v>232</v>
      </c>
      <c r="C65" s="263">
        <v>167.5</v>
      </c>
      <c r="D65" s="265">
        <v>168.18333333333334</v>
      </c>
      <c r="E65" s="265">
        <v>166.06666666666666</v>
      </c>
      <c r="F65" s="265">
        <v>164.63333333333333</v>
      </c>
      <c r="G65" s="265">
        <v>162.51666666666665</v>
      </c>
      <c r="H65" s="265">
        <v>169.61666666666667</v>
      </c>
      <c r="I65" s="265">
        <v>171.73333333333335</v>
      </c>
      <c r="J65" s="265">
        <v>173.16666666666669</v>
      </c>
      <c r="K65" s="263">
        <v>170.3</v>
      </c>
      <c r="L65" s="263">
        <v>166.75</v>
      </c>
      <c r="M65" s="263">
        <v>55.659700000000001</v>
      </c>
    </row>
    <row r="66" spans="1:13">
      <c r="A66" s="283">
        <v>57</v>
      </c>
      <c r="B66" s="263" t="s">
        <v>83</v>
      </c>
      <c r="C66" s="263">
        <v>156.1</v>
      </c>
      <c r="D66" s="265">
        <v>153.18333333333331</v>
      </c>
      <c r="E66" s="265">
        <v>148.66666666666663</v>
      </c>
      <c r="F66" s="265">
        <v>141.23333333333332</v>
      </c>
      <c r="G66" s="265">
        <v>136.71666666666664</v>
      </c>
      <c r="H66" s="265">
        <v>160.61666666666662</v>
      </c>
      <c r="I66" s="265">
        <v>165.13333333333333</v>
      </c>
      <c r="J66" s="265">
        <v>172.56666666666661</v>
      </c>
      <c r="K66" s="263">
        <v>157.69999999999999</v>
      </c>
      <c r="L66" s="263">
        <v>145.75</v>
      </c>
      <c r="M66" s="263">
        <v>855.80476999999996</v>
      </c>
    </row>
    <row r="67" spans="1:13">
      <c r="A67" s="283">
        <v>58</v>
      </c>
      <c r="B67" s="263" t="s">
        <v>825</v>
      </c>
      <c r="C67" s="263">
        <v>2516.9</v>
      </c>
      <c r="D67" s="265">
        <v>2528.2999999999997</v>
      </c>
      <c r="E67" s="265">
        <v>2495.5999999999995</v>
      </c>
      <c r="F67" s="265">
        <v>2474.2999999999997</v>
      </c>
      <c r="G67" s="265">
        <v>2441.5999999999995</v>
      </c>
      <c r="H67" s="265">
        <v>2549.5999999999995</v>
      </c>
      <c r="I67" s="265">
        <v>2582.2999999999993</v>
      </c>
      <c r="J67" s="265">
        <v>2603.5999999999995</v>
      </c>
      <c r="K67" s="263">
        <v>2561</v>
      </c>
      <c r="L67" s="263">
        <v>2507</v>
      </c>
      <c r="M67" s="263">
        <v>1.3241099999999999</v>
      </c>
    </row>
    <row r="68" spans="1:13">
      <c r="A68" s="283">
        <v>59</v>
      </c>
      <c r="B68" s="263" t="s">
        <v>84</v>
      </c>
      <c r="C68" s="263">
        <v>1570.9</v>
      </c>
      <c r="D68" s="265">
        <v>1563.5333333333335</v>
      </c>
      <c r="E68" s="265">
        <v>1550.4666666666672</v>
      </c>
      <c r="F68" s="265">
        <v>1530.0333333333335</v>
      </c>
      <c r="G68" s="265">
        <v>1516.9666666666672</v>
      </c>
      <c r="H68" s="265">
        <v>1583.9666666666672</v>
      </c>
      <c r="I68" s="265">
        <v>1597.0333333333333</v>
      </c>
      <c r="J68" s="265">
        <v>1617.4666666666672</v>
      </c>
      <c r="K68" s="263">
        <v>1576.6</v>
      </c>
      <c r="L68" s="263">
        <v>1543.1</v>
      </c>
      <c r="M68" s="263">
        <v>7.5892600000000003</v>
      </c>
    </row>
    <row r="69" spans="1:13">
      <c r="A69" s="283">
        <v>60</v>
      </c>
      <c r="B69" s="263" t="s">
        <v>85</v>
      </c>
      <c r="C69" s="263">
        <v>575.20000000000005</v>
      </c>
      <c r="D69" s="265">
        <v>581.2166666666667</v>
      </c>
      <c r="E69" s="265">
        <v>565.43333333333339</v>
      </c>
      <c r="F69" s="265">
        <v>555.66666666666674</v>
      </c>
      <c r="G69" s="265">
        <v>539.88333333333344</v>
      </c>
      <c r="H69" s="265">
        <v>590.98333333333335</v>
      </c>
      <c r="I69" s="265">
        <v>606.76666666666665</v>
      </c>
      <c r="J69" s="265">
        <v>616.5333333333333</v>
      </c>
      <c r="K69" s="263">
        <v>597</v>
      </c>
      <c r="L69" s="263">
        <v>571.45000000000005</v>
      </c>
      <c r="M69" s="263">
        <v>42.004150000000003</v>
      </c>
    </row>
    <row r="70" spans="1:13">
      <c r="A70" s="283">
        <v>61</v>
      </c>
      <c r="B70" s="263" t="s">
        <v>233</v>
      </c>
      <c r="C70" s="263">
        <v>779.1</v>
      </c>
      <c r="D70" s="265">
        <v>776.83333333333337</v>
      </c>
      <c r="E70" s="265">
        <v>766.66666666666674</v>
      </c>
      <c r="F70" s="265">
        <v>754.23333333333335</v>
      </c>
      <c r="G70" s="265">
        <v>744.06666666666672</v>
      </c>
      <c r="H70" s="265">
        <v>789.26666666666677</v>
      </c>
      <c r="I70" s="265">
        <v>799.43333333333351</v>
      </c>
      <c r="J70" s="265">
        <v>811.86666666666679</v>
      </c>
      <c r="K70" s="263">
        <v>787</v>
      </c>
      <c r="L70" s="263">
        <v>764.4</v>
      </c>
      <c r="M70" s="263">
        <v>3.56962</v>
      </c>
    </row>
    <row r="71" spans="1:13">
      <c r="A71" s="283">
        <v>62</v>
      </c>
      <c r="B71" s="263" t="s">
        <v>234</v>
      </c>
      <c r="C71" s="263">
        <v>383.6</v>
      </c>
      <c r="D71" s="265">
        <v>384.08333333333331</v>
      </c>
      <c r="E71" s="265">
        <v>379.51666666666665</v>
      </c>
      <c r="F71" s="265">
        <v>375.43333333333334</v>
      </c>
      <c r="G71" s="265">
        <v>370.86666666666667</v>
      </c>
      <c r="H71" s="265">
        <v>388.16666666666663</v>
      </c>
      <c r="I71" s="265">
        <v>392.73333333333335</v>
      </c>
      <c r="J71" s="265">
        <v>396.81666666666661</v>
      </c>
      <c r="K71" s="263">
        <v>388.65</v>
      </c>
      <c r="L71" s="263">
        <v>380</v>
      </c>
      <c r="M71" s="263">
        <v>24.361609999999999</v>
      </c>
    </row>
    <row r="72" spans="1:13">
      <c r="A72" s="283">
        <v>63</v>
      </c>
      <c r="B72" s="263" t="s">
        <v>86</v>
      </c>
      <c r="C72" s="263">
        <v>805.1</v>
      </c>
      <c r="D72" s="265">
        <v>806.36666666666667</v>
      </c>
      <c r="E72" s="265">
        <v>790.73333333333335</v>
      </c>
      <c r="F72" s="265">
        <v>776.36666666666667</v>
      </c>
      <c r="G72" s="265">
        <v>760.73333333333335</v>
      </c>
      <c r="H72" s="265">
        <v>820.73333333333335</v>
      </c>
      <c r="I72" s="265">
        <v>836.36666666666679</v>
      </c>
      <c r="J72" s="265">
        <v>850.73333333333335</v>
      </c>
      <c r="K72" s="263">
        <v>822</v>
      </c>
      <c r="L72" s="263">
        <v>792</v>
      </c>
      <c r="M72" s="263">
        <v>25.07715</v>
      </c>
    </row>
    <row r="73" spans="1:13">
      <c r="A73" s="283">
        <v>64</v>
      </c>
      <c r="B73" s="263" t="s">
        <v>92</v>
      </c>
      <c r="C73" s="263">
        <v>314.7</v>
      </c>
      <c r="D73" s="265">
        <v>315.68333333333334</v>
      </c>
      <c r="E73" s="265">
        <v>312.36666666666667</v>
      </c>
      <c r="F73" s="265">
        <v>310.03333333333336</v>
      </c>
      <c r="G73" s="265">
        <v>306.7166666666667</v>
      </c>
      <c r="H73" s="265">
        <v>318.01666666666665</v>
      </c>
      <c r="I73" s="265">
        <v>321.33333333333337</v>
      </c>
      <c r="J73" s="265">
        <v>323.66666666666663</v>
      </c>
      <c r="K73" s="263">
        <v>319</v>
      </c>
      <c r="L73" s="263">
        <v>313.35000000000002</v>
      </c>
      <c r="M73" s="263">
        <v>100.43934</v>
      </c>
    </row>
    <row r="74" spans="1:13">
      <c r="A74" s="283">
        <v>65</v>
      </c>
      <c r="B74" s="263" t="s">
        <v>87</v>
      </c>
      <c r="C74" s="263">
        <v>509.05</v>
      </c>
      <c r="D74" s="265">
        <v>508.2166666666667</v>
      </c>
      <c r="E74" s="265">
        <v>505.88333333333338</v>
      </c>
      <c r="F74" s="265">
        <v>502.7166666666667</v>
      </c>
      <c r="G74" s="265">
        <v>500.38333333333338</v>
      </c>
      <c r="H74" s="265">
        <v>511.38333333333338</v>
      </c>
      <c r="I74" s="265">
        <v>513.7166666666667</v>
      </c>
      <c r="J74" s="265">
        <v>516.88333333333344</v>
      </c>
      <c r="K74" s="263">
        <v>510.55</v>
      </c>
      <c r="L74" s="263">
        <v>505.05</v>
      </c>
      <c r="M74" s="263">
        <v>44.926560000000002</v>
      </c>
    </row>
    <row r="75" spans="1:13">
      <c r="A75" s="283">
        <v>66</v>
      </c>
      <c r="B75" s="263" t="s">
        <v>235</v>
      </c>
      <c r="C75" s="263">
        <v>1444.45</v>
      </c>
      <c r="D75" s="265">
        <v>1453.8</v>
      </c>
      <c r="E75" s="265">
        <v>1422.6</v>
      </c>
      <c r="F75" s="265">
        <v>1400.75</v>
      </c>
      <c r="G75" s="265">
        <v>1369.55</v>
      </c>
      <c r="H75" s="265">
        <v>1475.6499999999999</v>
      </c>
      <c r="I75" s="265">
        <v>1506.8500000000001</v>
      </c>
      <c r="J75" s="265">
        <v>1528.6999999999998</v>
      </c>
      <c r="K75" s="263">
        <v>1485</v>
      </c>
      <c r="L75" s="263">
        <v>1431.95</v>
      </c>
      <c r="M75" s="263">
        <v>2.0374099999999999</v>
      </c>
    </row>
    <row r="76" spans="1:13">
      <c r="A76" s="283">
        <v>67</v>
      </c>
      <c r="B76" s="263" t="s">
        <v>839</v>
      </c>
      <c r="C76" s="263">
        <v>363.65</v>
      </c>
      <c r="D76" s="265">
        <v>362.95</v>
      </c>
      <c r="E76" s="265">
        <v>355.95</v>
      </c>
      <c r="F76" s="265">
        <v>348.25</v>
      </c>
      <c r="G76" s="265">
        <v>341.25</v>
      </c>
      <c r="H76" s="265">
        <v>370.65</v>
      </c>
      <c r="I76" s="265">
        <v>377.65</v>
      </c>
      <c r="J76" s="265">
        <v>385.34999999999997</v>
      </c>
      <c r="K76" s="263">
        <v>369.95</v>
      </c>
      <c r="L76" s="263">
        <v>355.25</v>
      </c>
      <c r="M76" s="263">
        <v>9.2846799999999998</v>
      </c>
    </row>
    <row r="77" spans="1:13">
      <c r="A77" s="283">
        <v>68</v>
      </c>
      <c r="B77" s="263" t="s">
        <v>90</v>
      </c>
      <c r="C77" s="263">
        <v>3440.05</v>
      </c>
      <c r="D77" s="265">
        <v>3461.85</v>
      </c>
      <c r="E77" s="265">
        <v>3410.2</v>
      </c>
      <c r="F77" s="265">
        <v>3380.35</v>
      </c>
      <c r="G77" s="265">
        <v>3328.7</v>
      </c>
      <c r="H77" s="265">
        <v>3491.7</v>
      </c>
      <c r="I77" s="265">
        <v>3543.3500000000004</v>
      </c>
      <c r="J77" s="265">
        <v>3573.2</v>
      </c>
      <c r="K77" s="263">
        <v>3513.5</v>
      </c>
      <c r="L77" s="263">
        <v>3432</v>
      </c>
      <c r="M77" s="263">
        <v>8.7698400000000003</v>
      </c>
    </row>
    <row r="78" spans="1:13">
      <c r="A78" s="283">
        <v>69</v>
      </c>
      <c r="B78" s="263" t="s">
        <v>349</v>
      </c>
      <c r="C78" s="263">
        <v>2305.25</v>
      </c>
      <c r="D78" s="265">
        <v>2310.2333333333331</v>
      </c>
      <c r="E78" s="265">
        <v>2281.0166666666664</v>
      </c>
      <c r="F78" s="265">
        <v>2256.7833333333333</v>
      </c>
      <c r="G78" s="265">
        <v>2227.5666666666666</v>
      </c>
      <c r="H78" s="265">
        <v>2334.4666666666662</v>
      </c>
      <c r="I78" s="265">
        <v>2363.6833333333325</v>
      </c>
      <c r="J78" s="265">
        <v>2387.9166666666661</v>
      </c>
      <c r="K78" s="263">
        <v>2339.4499999999998</v>
      </c>
      <c r="L78" s="263">
        <v>2286</v>
      </c>
      <c r="M78" s="263">
        <v>2.3215300000000001</v>
      </c>
    </row>
    <row r="79" spans="1:13">
      <c r="A79" s="283">
        <v>70</v>
      </c>
      <c r="B79" s="263" t="s">
        <v>93</v>
      </c>
      <c r="C79" s="263">
        <v>4480.1499999999996</v>
      </c>
      <c r="D79" s="265">
        <v>4497.0999999999995</v>
      </c>
      <c r="E79" s="265">
        <v>4404.1999999999989</v>
      </c>
      <c r="F79" s="265">
        <v>4328.2499999999991</v>
      </c>
      <c r="G79" s="265">
        <v>4235.3499999999985</v>
      </c>
      <c r="H79" s="265">
        <v>4573.0499999999993</v>
      </c>
      <c r="I79" s="265">
        <v>4665.9499999999989</v>
      </c>
      <c r="J79" s="265">
        <v>4741.8999999999996</v>
      </c>
      <c r="K79" s="263">
        <v>4590</v>
      </c>
      <c r="L79" s="263">
        <v>4421.1499999999996</v>
      </c>
      <c r="M79" s="263">
        <v>17.063749999999999</v>
      </c>
    </row>
    <row r="80" spans="1:13">
      <c r="A80" s="283">
        <v>71</v>
      </c>
      <c r="B80" s="263" t="s">
        <v>236</v>
      </c>
      <c r="C80" s="263">
        <v>70.349999999999994</v>
      </c>
      <c r="D80" s="265">
        <v>69.75</v>
      </c>
      <c r="E80" s="265">
        <v>67.150000000000006</v>
      </c>
      <c r="F80" s="265">
        <v>63.95</v>
      </c>
      <c r="G80" s="265">
        <v>61.350000000000009</v>
      </c>
      <c r="H80" s="265">
        <v>72.95</v>
      </c>
      <c r="I80" s="265">
        <v>75.55</v>
      </c>
      <c r="J80" s="265">
        <v>78.75</v>
      </c>
      <c r="K80" s="263">
        <v>72.349999999999994</v>
      </c>
      <c r="L80" s="263">
        <v>66.55</v>
      </c>
      <c r="M80" s="263">
        <v>121.33978999999999</v>
      </c>
    </row>
    <row r="81" spans="1:13">
      <c r="A81" s="283">
        <v>72</v>
      </c>
      <c r="B81" s="263" t="s">
        <v>94</v>
      </c>
      <c r="C81" s="263">
        <v>2551.9499999999998</v>
      </c>
      <c r="D81" s="265">
        <v>2542.6333333333332</v>
      </c>
      <c r="E81" s="265">
        <v>2526.3166666666666</v>
      </c>
      <c r="F81" s="265">
        <v>2500.6833333333334</v>
      </c>
      <c r="G81" s="265">
        <v>2484.3666666666668</v>
      </c>
      <c r="H81" s="265">
        <v>2568.2666666666664</v>
      </c>
      <c r="I81" s="265">
        <v>2584.583333333333</v>
      </c>
      <c r="J81" s="265">
        <v>2610.2166666666662</v>
      </c>
      <c r="K81" s="263">
        <v>2558.9499999999998</v>
      </c>
      <c r="L81" s="263">
        <v>2517</v>
      </c>
      <c r="M81" s="263">
        <v>13.5182</v>
      </c>
    </row>
    <row r="82" spans="1:13">
      <c r="A82" s="283">
        <v>73</v>
      </c>
      <c r="B82" s="263" t="s">
        <v>237</v>
      </c>
      <c r="C82" s="263">
        <v>463.2</v>
      </c>
      <c r="D82" s="265">
        <v>465.45</v>
      </c>
      <c r="E82" s="265">
        <v>458</v>
      </c>
      <c r="F82" s="265">
        <v>452.8</v>
      </c>
      <c r="G82" s="265">
        <v>445.35</v>
      </c>
      <c r="H82" s="265">
        <v>470.65</v>
      </c>
      <c r="I82" s="265">
        <v>478.09999999999991</v>
      </c>
      <c r="J82" s="265">
        <v>483.29999999999995</v>
      </c>
      <c r="K82" s="263">
        <v>472.9</v>
      </c>
      <c r="L82" s="263">
        <v>460.25</v>
      </c>
      <c r="M82" s="263">
        <v>4.9007199999999997</v>
      </c>
    </row>
    <row r="83" spans="1:13">
      <c r="A83" s="283">
        <v>74</v>
      </c>
      <c r="B83" s="263" t="s">
        <v>238</v>
      </c>
      <c r="C83" s="263">
        <v>1439.2</v>
      </c>
      <c r="D83" s="265">
        <v>1415.3833333333332</v>
      </c>
      <c r="E83" s="265">
        <v>1380.7666666666664</v>
      </c>
      <c r="F83" s="265">
        <v>1322.3333333333333</v>
      </c>
      <c r="G83" s="265">
        <v>1287.7166666666665</v>
      </c>
      <c r="H83" s="265">
        <v>1473.8166666666664</v>
      </c>
      <c r="I83" s="265">
        <v>1508.4333333333332</v>
      </c>
      <c r="J83" s="265">
        <v>1566.8666666666663</v>
      </c>
      <c r="K83" s="263">
        <v>1450</v>
      </c>
      <c r="L83" s="263">
        <v>1356.95</v>
      </c>
      <c r="M83" s="263">
        <v>1.19492</v>
      </c>
    </row>
    <row r="84" spans="1:13">
      <c r="A84" s="283">
        <v>75</v>
      </c>
      <c r="B84" s="263" t="s">
        <v>96</v>
      </c>
      <c r="C84" s="263">
        <v>1309.05</v>
      </c>
      <c r="D84" s="265">
        <v>1316.4333333333334</v>
      </c>
      <c r="E84" s="265">
        <v>1292.8666666666668</v>
      </c>
      <c r="F84" s="265">
        <v>1276.6833333333334</v>
      </c>
      <c r="G84" s="265">
        <v>1253.1166666666668</v>
      </c>
      <c r="H84" s="265">
        <v>1332.6166666666668</v>
      </c>
      <c r="I84" s="265">
        <v>1356.1833333333334</v>
      </c>
      <c r="J84" s="265">
        <v>1372.3666666666668</v>
      </c>
      <c r="K84" s="263">
        <v>1340</v>
      </c>
      <c r="L84" s="263">
        <v>1300.25</v>
      </c>
      <c r="M84" s="263">
        <v>8.7713900000000002</v>
      </c>
    </row>
    <row r="85" spans="1:13">
      <c r="A85" s="283">
        <v>76</v>
      </c>
      <c r="B85" s="263" t="s">
        <v>97</v>
      </c>
      <c r="C85" s="263">
        <v>207.95</v>
      </c>
      <c r="D85" s="265">
        <v>207.20000000000002</v>
      </c>
      <c r="E85" s="265">
        <v>204.85000000000002</v>
      </c>
      <c r="F85" s="265">
        <v>201.75</v>
      </c>
      <c r="G85" s="265">
        <v>199.4</v>
      </c>
      <c r="H85" s="265">
        <v>210.30000000000004</v>
      </c>
      <c r="I85" s="265">
        <v>212.65</v>
      </c>
      <c r="J85" s="265">
        <v>215.75000000000006</v>
      </c>
      <c r="K85" s="263">
        <v>209.55</v>
      </c>
      <c r="L85" s="263">
        <v>204.1</v>
      </c>
      <c r="M85" s="263">
        <v>72.622730000000004</v>
      </c>
    </row>
    <row r="86" spans="1:13">
      <c r="A86" s="283">
        <v>77</v>
      </c>
      <c r="B86" s="263" t="s">
        <v>98</v>
      </c>
      <c r="C86" s="263">
        <v>86.25</v>
      </c>
      <c r="D86" s="265">
        <v>86.649999999999991</v>
      </c>
      <c r="E86" s="265">
        <v>85.149999999999977</v>
      </c>
      <c r="F86" s="265">
        <v>84.049999999999983</v>
      </c>
      <c r="G86" s="265">
        <v>82.549999999999969</v>
      </c>
      <c r="H86" s="265">
        <v>87.749999999999986</v>
      </c>
      <c r="I86" s="265">
        <v>89.250000000000014</v>
      </c>
      <c r="J86" s="265">
        <v>90.35</v>
      </c>
      <c r="K86" s="263">
        <v>88.15</v>
      </c>
      <c r="L86" s="263">
        <v>85.55</v>
      </c>
      <c r="M86" s="263">
        <v>317.5095</v>
      </c>
    </row>
    <row r="87" spans="1:13">
      <c r="A87" s="283">
        <v>78</v>
      </c>
      <c r="B87" s="263" t="s">
        <v>360</v>
      </c>
      <c r="C87" s="263">
        <v>159</v>
      </c>
      <c r="D87" s="265">
        <v>159.79999999999998</v>
      </c>
      <c r="E87" s="265">
        <v>157.69999999999996</v>
      </c>
      <c r="F87" s="265">
        <v>156.39999999999998</v>
      </c>
      <c r="G87" s="265">
        <v>154.29999999999995</v>
      </c>
      <c r="H87" s="265">
        <v>161.09999999999997</v>
      </c>
      <c r="I87" s="265">
        <v>163.19999999999999</v>
      </c>
      <c r="J87" s="265">
        <v>164.49999999999997</v>
      </c>
      <c r="K87" s="263">
        <v>161.9</v>
      </c>
      <c r="L87" s="263">
        <v>158.5</v>
      </c>
      <c r="M87" s="263">
        <v>18.899830000000001</v>
      </c>
    </row>
    <row r="88" spans="1:13">
      <c r="A88" s="283">
        <v>79</v>
      </c>
      <c r="B88" s="263" t="s">
        <v>241</v>
      </c>
      <c r="C88" s="263">
        <v>70.5</v>
      </c>
      <c r="D88" s="265">
        <v>70.333333333333329</v>
      </c>
      <c r="E88" s="265">
        <v>69.816666666666663</v>
      </c>
      <c r="F88" s="265">
        <v>69.13333333333334</v>
      </c>
      <c r="G88" s="265">
        <v>68.616666666666674</v>
      </c>
      <c r="H88" s="265">
        <v>71.016666666666652</v>
      </c>
      <c r="I88" s="265">
        <v>71.533333333333331</v>
      </c>
      <c r="J88" s="265">
        <v>72.21666666666664</v>
      </c>
      <c r="K88" s="263">
        <v>70.849999999999994</v>
      </c>
      <c r="L88" s="263">
        <v>69.650000000000006</v>
      </c>
      <c r="M88" s="263">
        <v>24.292169999999999</v>
      </c>
    </row>
    <row r="89" spans="1:13">
      <c r="A89" s="283">
        <v>80</v>
      </c>
      <c r="B89" s="263" t="s">
        <v>99</v>
      </c>
      <c r="C89" s="263">
        <v>150.80000000000001</v>
      </c>
      <c r="D89" s="265">
        <v>149.93333333333334</v>
      </c>
      <c r="E89" s="265">
        <v>147.06666666666666</v>
      </c>
      <c r="F89" s="265">
        <v>143.33333333333331</v>
      </c>
      <c r="G89" s="265">
        <v>140.46666666666664</v>
      </c>
      <c r="H89" s="265">
        <v>153.66666666666669</v>
      </c>
      <c r="I89" s="265">
        <v>156.53333333333336</v>
      </c>
      <c r="J89" s="265">
        <v>160.26666666666671</v>
      </c>
      <c r="K89" s="263">
        <v>152.80000000000001</v>
      </c>
      <c r="L89" s="263">
        <v>146.19999999999999</v>
      </c>
      <c r="M89" s="263">
        <v>387.34458000000001</v>
      </c>
    </row>
    <row r="90" spans="1:13">
      <c r="A90" s="283">
        <v>81</v>
      </c>
      <c r="B90" s="263" t="s">
        <v>102</v>
      </c>
      <c r="C90" s="263">
        <v>26.85</v>
      </c>
      <c r="D90" s="265">
        <v>26.600000000000005</v>
      </c>
      <c r="E90" s="265">
        <v>25.900000000000009</v>
      </c>
      <c r="F90" s="265">
        <v>24.950000000000003</v>
      </c>
      <c r="G90" s="265">
        <v>24.250000000000007</v>
      </c>
      <c r="H90" s="265">
        <v>27.550000000000011</v>
      </c>
      <c r="I90" s="265">
        <v>28.250000000000007</v>
      </c>
      <c r="J90" s="265">
        <v>29.200000000000014</v>
      </c>
      <c r="K90" s="263">
        <v>27.3</v>
      </c>
      <c r="L90" s="263">
        <v>25.65</v>
      </c>
      <c r="M90" s="263">
        <v>282.22476</v>
      </c>
    </row>
    <row r="91" spans="1:13">
      <c r="A91" s="283">
        <v>82</v>
      </c>
      <c r="B91" s="263" t="s">
        <v>242</v>
      </c>
      <c r="C91" s="263">
        <v>198.45</v>
      </c>
      <c r="D91" s="265">
        <v>201.15</v>
      </c>
      <c r="E91" s="265">
        <v>192.8</v>
      </c>
      <c r="F91" s="265">
        <v>187.15</v>
      </c>
      <c r="G91" s="265">
        <v>178.8</v>
      </c>
      <c r="H91" s="265">
        <v>206.8</v>
      </c>
      <c r="I91" s="265">
        <v>215.14999999999998</v>
      </c>
      <c r="J91" s="265">
        <v>220.8</v>
      </c>
      <c r="K91" s="263">
        <v>209.5</v>
      </c>
      <c r="L91" s="263">
        <v>195.5</v>
      </c>
      <c r="M91" s="263">
        <v>24.611640000000001</v>
      </c>
    </row>
    <row r="92" spans="1:13">
      <c r="A92" s="283">
        <v>83</v>
      </c>
      <c r="B92" s="263" t="s">
        <v>100</v>
      </c>
      <c r="C92" s="263">
        <v>472.75</v>
      </c>
      <c r="D92" s="265">
        <v>473.11666666666662</v>
      </c>
      <c r="E92" s="265">
        <v>468.23333333333323</v>
      </c>
      <c r="F92" s="265">
        <v>463.71666666666664</v>
      </c>
      <c r="G92" s="265">
        <v>458.83333333333326</v>
      </c>
      <c r="H92" s="265">
        <v>477.63333333333321</v>
      </c>
      <c r="I92" s="265">
        <v>482.51666666666654</v>
      </c>
      <c r="J92" s="265">
        <v>487.03333333333319</v>
      </c>
      <c r="K92" s="263">
        <v>478</v>
      </c>
      <c r="L92" s="263">
        <v>468.6</v>
      </c>
      <c r="M92" s="263">
        <v>17.322019999999998</v>
      </c>
    </row>
    <row r="93" spans="1:13">
      <c r="A93" s="283">
        <v>84</v>
      </c>
      <c r="B93" s="263" t="s">
        <v>243</v>
      </c>
      <c r="C93" s="263">
        <v>483.95</v>
      </c>
      <c r="D93" s="265">
        <v>485.68333333333334</v>
      </c>
      <c r="E93" s="265">
        <v>480.26666666666665</v>
      </c>
      <c r="F93" s="265">
        <v>476.58333333333331</v>
      </c>
      <c r="G93" s="265">
        <v>471.16666666666663</v>
      </c>
      <c r="H93" s="265">
        <v>489.36666666666667</v>
      </c>
      <c r="I93" s="265">
        <v>494.7833333333333</v>
      </c>
      <c r="J93" s="265">
        <v>498.4666666666667</v>
      </c>
      <c r="K93" s="263">
        <v>491.1</v>
      </c>
      <c r="L93" s="263">
        <v>482</v>
      </c>
      <c r="M93" s="263">
        <v>1.5133799999999999</v>
      </c>
    </row>
    <row r="94" spans="1:13">
      <c r="A94" s="283">
        <v>85</v>
      </c>
      <c r="B94" s="263" t="s">
        <v>103</v>
      </c>
      <c r="C94" s="263">
        <v>696.4</v>
      </c>
      <c r="D94" s="265">
        <v>693.16666666666663</v>
      </c>
      <c r="E94" s="265">
        <v>687.33333333333326</v>
      </c>
      <c r="F94" s="265">
        <v>678.26666666666665</v>
      </c>
      <c r="G94" s="265">
        <v>672.43333333333328</v>
      </c>
      <c r="H94" s="265">
        <v>702.23333333333323</v>
      </c>
      <c r="I94" s="265">
        <v>708.06666666666649</v>
      </c>
      <c r="J94" s="265">
        <v>717.13333333333321</v>
      </c>
      <c r="K94" s="263">
        <v>699</v>
      </c>
      <c r="L94" s="263">
        <v>684.1</v>
      </c>
      <c r="M94" s="263">
        <v>19.52459</v>
      </c>
    </row>
    <row r="95" spans="1:13">
      <c r="A95" s="283">
        <v>86</v>
      </c>
      <c r="B95" s="263" t="s">
        <v>244</v>
      </c>
      <c r="C95" s="263">
        <v>445.15</v>
      </c>
      <c r="D95" s="265">
        <v>444.65000000000003</v>
      </c>
      <c r="E95" s="265">
        <v>440.30000000000007</v>
      </c>
      <c r="F95" s="265">
        <v>435.45000000000005</v>
      </c>
      <c r="G95" s="265">
        <v>431.10000000000008</v>
      </c>
      <c r="H95" s="265">
        <v>449.50000000000006</v>
      </c>
      <c r="I95" s="265">
        <v>453.85000000000008</v>
      </c>
      <c r="J95" s="265">
        <v>458.70000000000005</v>
      </c>
      <c r="K95" s="263">
        <v>449</v>
      </c>
      <c r="L95" s="263">
        <v>439.8</v>
      </c>
      <c r="M95" s="263">
        <v>2.6658900000000001</v>
      </c>
    </row>
    <row r="96" spans="1:13">
      <c r="A96" s="283">
        <v>87</v>
      </c>
      <c r="B96" s="263" t="s">
        <v>245</v>
      </c>
      <c r="C96" s="263">
        <v>1550.35</v>
      </c>
      <c r="D96" s="265">
        <v>1538.8333333333333</v>
      </c>
      <c r="E96" s="265">
        <v>1513.0166666666664</v>
      </c>
      <c r="F96" s="265">
        <v>1475.6833333333332</v>
      </c>
      <c r="G96" s="265">
        <v>1449.8666666666663</v>
      </c>
      <c r="H96" s="265">
        <v>1576.1666666666665</v>
      </c>
      <c r="I96" s="265">
        <v>1601.9833333333336</v>
      </c>
      <c r="J96" s="265">
        <v>1639.3166666666666</v>
      </c>
      <c r="K96" s="263">
        <v>1564.65</v>
      </c>
      <c r="L96" s="263">
        <v>1501.5</v>
      </c>
      <c r="M96" s="263">
        <v>16.639379999999999</v>
      </c>
    </row>
    <row r="97" spans="1:13">
      <c r="A97" s="283">
        <v>88</v>
      </c>
      <c r="B97" s="263" t="s">
        <v>104</v>
      </c>
      <c r="C97" s="263">
        <v>1270.45</v>
      </c>
      <c r="D97" s="265">
        <v>1271.1499999999999</v>
      </c>
      <c r="E97" s="265">
        <v>1253.2999999999997</v>
      </c>
      <c r="F97" s="265">
        <v>1236.1499999999999</v>
      </c>
      <c r="G97" s="265">
        <v>1218.2999999999997</v>
      </c>
      <c r="H97" s="265">
        <v>1288.2999999999997</v>
      </c>
      <c r="I97" s="265">
        <v>1306.1499999999996</v>
      </c>
      <c r="J97" s="265">
        <v>1323.2999999999997</v>
      </c>
      <c r="K97" s="263">
        <v>1289</v>
      </c>
      <c r="L97" s="263">
        <v>1254</v>
      </c>
      <c r="M97" s="263">
        <v>19.420249999999999</v>
      </c>
    </row>
    <row r="98" spans="1:13">
      <c r="A98" s="283">
        <v>89</v>
      </c>
      <c r="B98" s="263" t="s">
        <v>373</v>
      </c>
      <c r="C98" s="263">
        <v>496.45</v>
      </c>
      <c r="D98" s="265">
        <v>496.83333333333331</v>
      </c>
      <c r="E98" s="265">
        <v>492.66666666666663</v>
      </c>
      <c r="F98" s="265">
        <v>488.88333333333333</v>
      </c>
      <c r="G98" s="265">
        <v>484.71666666666664</v>
      </c>
      <c r="H98" s="265">
        <v>500.61666666666662</v>
      </c>
      <c r="I98" s="265">
        <v>504.78333333333325</v>
      </c>
      <c r="J98" s="265">
        <v>508.56666666666661</v>
      </c>
      <c r="K98" s="263">
        <v>501</v>
      </c>
      <c r="L98" s="263">
        <v>493.05</v>
      </c>
      <c r="M98" s="263">
        <v>10.30743</v>
      </c>
    </row>
    <row r="99" spans="1:13">
      <c r="A99" s="283">
        <v>90</v>
      </c>
      <c r="B99" s="263" t="s">
        <v>247</v>
      </c>
      <c r="C99" s="263">
        <v>254</v>
      </c>
      <c r="D99" s="265">
        <v>252.08333333333334</v>
      </c>
      <c r="E99" s="265">
        <v>247.41666666666669</v>
      </c>
      <c r="F99" s="265">
        <v>240.83333333333334</v>
      </c>
      <c r="G99" s="265">
        <v>236.16666666666669</v>
      </c>
      <c r="H99" s="265">
        <v>258.66666666666669</v>
      </c>
      <c r="I99" s="265">
        <v>263.33333333333337</v>
      </c>
      <c r="J99" s="265">
        <v>269.91666666666669</v>
      </c>
      <c r="K99" s="263">
        <v>256.75</v>
      </c>
      <c r="L99" s="263">
        <v>245.5</v>
      </c>
      <c r="M99" s="263">
        <v>15.92718</v>
      </c>
    </row>
    <row r="100" spans="1:13">
      <c r="A100" s="283">
        <v>91</v>
      </c>
      <c r="B100" s="263" t="s">
        <v>107</v>
      </c>
      <c r="C100" s="263">
        <v>929.25</v>
      </c>
      <c r="D100" s="265">
        <v>928.48333333333323</v>
      </c>
      <c r="E100" s="265">
        <v>922.91666666666652</v>
      </c>
      <c r="F100" s="265">
        <v>916.58333333333326</v>
      </c>
      <c r="G100" s="265">
        <v>911.01666666666654</v>
      </c>
      <c r="H100" s="265">
        <v>934.81666666666649</v>
      </c>
      <c r="I100" s="265">
        <v>940.38333333333333</v>
      </c>
      <c r="J100" s="265">
        <v>946.71666666666647</v>
      </c>
      <c r="K100" s="263">
        <v>934.05</v>
      </c>
      <c r="L100" s="263">
        <v>922.15</v>
      </c>
      <c r="M100" s="263">
        <v>62.349469999999997</v>
      </c>
    </row>
    <row r="101" spans="1:13">
      <c r="A101" s="283">
        <v>92</v>
      </c>
      <c r="B101" s="263" t="s">
        <v>249</v>
      </c>
      <c r="C101" s="263">
        <v>2951.95</v>
      </c>
      <c r="D101" s="265">
        <v>2948.9833333333336</v>
      </c>
      <c r="E101" s="265">
        <v>2932.9666666666672</v>
      </c>
      <c r="F101" s="265">
        <v>2913.9833333333336</v>
      </c>
      <c r="G101" s="265">
        <v>2897.9666666666672</v>
      </c>
      <c r="H101" s="265">
        <v>2967.9666666666672</v>
      </c>
      <c r="I101" s="265">
        <v>2983.9833333333336</v>
      </c>
      <c r="J101" s="265">
        <v>3002.9666666666672</v>
      </c>
      <c r="K101" s="263">
        <v>2965</v>
      </c>
      <c r="L101" s="263">
        <v>2930</v>
      </c>
      <c r="M101" s="263">
        <v>2.5363099999999998</v>
      </c>
    </row>
    <row r="102" spans="1:13">
      <c r="A102" s="283">
        <v>93</v>
      </c>
      <c r="B102" s="263" t="s">
        <v>109</v>
      </c>
      <c r="C102" s="263">
        <v>1606.4</v>
      </c>
      <c r="D102" s="265">
        <v>1614.8833333333332</v>
      </c>
      <c r="E102" s="265">
        <v>1593.5166666666664</v>
      </c>
      <c r="F102" s="265">
        <v>1580.6333333333332</v>
      </c>
      <c r="G102" s="265">
        <v>1559.2666666666664</v>
      </c>
      <c r="H102" s="265">
        <v>1627.7666666666664</v>
      </c>
      <c r="I102" s="265">
        <v>1649.1333333333332</v>
      </c>
      <c r="J102" s="265">
        <v>1662.0166666666664</v>
      </c>
      <c r="K102" s="263">
        <v>1636.25</v>
      </c>
      <c r="L102" s="263">
        <v>1602</v>
      </c>
      <c r="M102" s="263">
        <v>100.54785</v>
      </c>
    </row>
    <row r="103" spans="1:13">
      <c r="A103" s="283">
        <v>94</v>
      </c>
      <c r="B103" s="263" t="s">
        <v>250</v>
      </c>
      <c r="C103" s="263">
        <v>733.5</v>
      </c>
      <c r="D103" s="265">
        <v>732.83333333333337</v>
      </c>
      <c r="E103" s="265">
        <v>721.66666666666674</v>
      </c>
      <c r="F103" s="265">
        <v>709.83333333333337</v>
      </c>
      <c r="G103" s="265">
        <v>698.66666666666674</v>
      </c>
      <c r="H103" s="265">
        <v>744.66666666666674</v>
      </c>
      <c r="I103" s="265">
        <v>755.83333333333348</v>
      </c>
      <c r="J103" s="265">
        <v>767.66666666666674</v>
      </c>
      <c r="K103" s="263">
        <v>744</v>
      </c>
      <c r="L103" s="263">
        <v>721</v>
      </c>
      <c r="M103" s="263">
        <v>56.355559999999997</v>
      </c>
    </row>
    <row r="104" spans="1:13">
      <c r="A104" s="283">
        <v>95</v>
      </c>
      <c r="B104" s="263" t="s">
        <v>105</v>
      </c>
      <c r="C104" s="263">
        <v>1175.8</v>
      </c>
      <c r="D104" s="265">
        <v>1174.5999999999999</v>
      </c>
      <c r="E104" s="265">
        <v>1153.2999999999997</v>
      </c>
      <c r="F104" s="265">
        <v>1130.7999999999997</v>
      </c>
      <c r="G104" s="265">
        <v>1109.4999999999995</v>
      </c>
      <c r="H104" s="265">
        <v>1197.0999999999999</v>
      </c>
      <c r="I104" s="265">
        <v>1218.4000000000001</v>
      </c>
      <c r="J104" s="265">
        <v>1240.9000000000001</v>
      </c>
      <c r="K104" s="263">
        <v>1195.9000000000001</v>
      </c>
      <c r="L104" s="263">
        <v>1152.0999999999999</v>
      </c>
      <c r="M104" s="263">
        <v>25.371379999999998</v>
      </c>
    </row>
    <row r="105" spans="1:13">
      <c r="A105" s="283">
        <v>96</v>
      </c>
      <c r="B105" s="263" t="s">
        <v>110</v>
      </c>
      <c r="C105" s="263">
        <v>3434.4</v>
      </c>
      <c r="D105" s="265">
        <v>3432.2166666666667</v>
      </c>
      <c r="E105" s="265">
        <v>3404.4333333333334</v>
      </c>
      <c r="F105" s="265">
        <v>3374.4666666666667</v>
      </c>
      <c r="G105" s="265">
        <v>3346.6833333333334</v>
      </c>
      <c r="H105" s="265">
        <v>3462.1833333333334</v>
      </c>
      <c r="I105" s="265">
        <v>3489.9666666666672</v>
      </c>
      <c r="J105" s="265">
        <v>3519.9333333333334</v>
      </c>
      <c r="K105" s="263">
        <v>3460</v>
      </c>
      <c r="L105" s="263">
        <v>3402.25</v>
      </c>
      <c r="M105" s="263">
        <v>8.9796200000000006</v>
      </c>
    </row>
    <row r="106" spans="1:13">
      <c r="A106" s="283">
        <v>97</v>
      </c>
      <c r="B106" s="263" t="s">
        <v>112</v>
      </c>
      <c r="C106" s="263">
        <v>350.7</v>
      </c>
      <c r="D106" s="265">
        <v>347.43333333333334</v>
      </c>
      <c r="E106" s="265">
        <v>340.26666666666665</v>
      </c>
      <c r="F106" s="265">
        <v>329.83333333333331</v>
      </c>
      <c r="G106" s="265">
        <v>322.66666666666663</v>
      </c>
      <c r="H106" s="265">
        <v>357.86666666666667</v>
      </c>
      <c r="I106" s="265">
        <v>365.0333333333333</v>
      </c>
      <c r="J106" s="265">
        <v>375.4666666666667</v>
      </c>
      <c r="K106" s="263">
        <v>354.6</v>
      </c>
      <c r="L106" s="263">
        <v>337</v>
      </c>
      <c r="M106" s="263">
        <v>359.67464000000001</v>
      </c>
    </row>
    <row r="107" spans="1:13">
      <c r="A107" s="283">
        <v>98</v>
      </c>
      <c r="B107" s="263" t="s">
        <v>113</v>
      </c>
      <c r="C107" s="263">
        <v>252.45</v>
      </c>
      <c r="D107" s="265">
        <v>252.4</v>
      </c>
      <c r="E107" s="265">
        <v>245.55</v>
      </c>
      <c r="F107" s="265">
        <v>238.65</v>
      </c>
      <c r="G107" s="265">
        <v>231.8</v>
      </c>
      <c r="H107" s="265">
        <v>259.3</v>
      </c>
      <c r="I107" s="265">
        <v>266.14999999999998</v>
      </c>
      <c r="J107" s="265">
        <v>273.05</v>
      </c>
      <c r="K107" s="263">
        <v>259.25</v>
      </c>
      <c r="L107" s="263">
        <v>245.5</v>
      </c>
      <c r="M107" s="263">
        <v>145.85562999999999</v>
      </c>
    </row>
    <row r="108" spans="1:13">
      <c r="A108" s="283">
        <v>99</v>
      </c>
      <c r="B108" s="263" t="s">
        <v>114</v>
      </c>
      <c r="C108" s="263">
        <v>2163.3000000000002</v>
      </c>
      <c r="D108" s="265">
        <v>2169.4333333333334</v>
      </c>
      <c r="E108" s="265">
        <v>2153.8666666666668</v>
      </c>
      <c r="F108" s="265">
        <v>2144.4333333333334</v>
      </c>
      <c r="G108" s="265">
        <v>2128.8666666666668</v>
      </c>
      <c r="H108" s="265">
        <v>2178.8666666666668</v>
      </c>
      <c r="I108" s="265">
        <v>2194.4333333333334</v>
      </c>
      <c r="J108" s="265">
        <v>2203.8666666666668</v>
      </c>
      <c r="K108" s="263">
        <v>2185</v>
      </c>
      <c r="L108" s="263">
        <v>2160</v>
      </c>
      <c r="M108" s="263">
        <v>20.994599999999998</v>
      </c>
    </row>
    <row r="109" spans="1:13">
      <c r="A109" s="283">
        <v>100</v>
      </c>
      <c r="B109" s="263" t="s">
        <v>251</v>
      </c>
      <c r="C109" s="263">
        <v>304.45</v>
      </c>
      <c r="D109" s="265">
        <v>305.4666666666667</v>
      </c>
      <c r="E109" s="265">
        <v>301.18333333333339</v>
      </c>
      <c r="F109" s="265">
        <v>297.91666666666669</v>
      </c>
      <c r="G109" s="265">
        <v>293.63333333333338</v>
      </c>
      <c r="H109" s="265">
        <v>308.73333333333341</v>
      </c>
      <c r="I109" s="265">
        <v>313.01666666666671</v>
      </c>
      <c r="J109" s="265">
        <v>316.28333333333342</v>
      </c>
      <c r="K109" s="263">
        <v>309.75</v>
      </c>
      <c r="L109" s="263">
        <v>302.2</v>
      </c>
      <c r="M109" s="263">
        <v>10.145569999999999</v>
      </c>
    </row>
    <row r="110" spans="1:13">
      <c r="A110" s="283">
        <v>101</v>
      </c>
      <c r="B110" s="263" t="s">
        <v>252</v>
      </c>
      <c r="C110" s="263">
        <v>47.85</v>
      </c>
      <c r="D110" s="265">
        <v>47.949999999999996</v>
      </c>
      <c r="E110" s="265">
        <v>46.499999999999993</v>
      </c>
      <c r="F110" s="265">
        <v>45.15</v>
      </c>
      <c r="G110" s="265">
        <v>43.699999999999996</v>
      </c>
      <c r="H110" s="265">
        <v>49.29999999999999</v>
      </c>
      <c r="I110" s="265">
        <v>50.749999999999993</v>
      </c>
      <c r="J110" s="265">
        <v>52.099999999999987</v>
      </c>
      <c r="K110" s="263">
        <v>49.4</v>
      </c>
      <c r="L110" s="263">
        <v>46.6</v>
      </c>
      <c r="M110" s="263">
        <v>131.21663000000001</v>
      </c>
    </row>
    <row r="111" spans="1:13">
      <c r="A111" s="283">
        <v>102</v>
      </c>
      <c r="B111" s="263" t="s">
        <v>108</v>
      </c>
      <c r="C111" s="263">
        <v>2684.7</v>
      </c>
      <c r="D111" s="265">
        <v>2700.2333333333331</v>
      </c>
      <c r="E111" s="265">
        <v>2661.4666666666662</v>
      </c>
      <c r="F111" s="265">
        <v>2638.2333333333331</v>
      </c>
      <c r="G111" s="265">
        <v>2599.4666666666662</v>
      </c>
      <c r="H111" s="265">
        <v>2723.4666666666662</v>
      </c>
      <c r="I111" s="265">
        <v>2762.2333333333336</v>
      </c>
      <c r="J111" s="265">
        <v>2785.4666666666662</v>
      </c>
      <c r="K111" s="263">
        <v>2739</v>
      </c>
      <c r="L111" s="263">
        <v>2677</v>
      </c>
      <c r="M111" s="263">
        <v>47.581119999999999</v>
      </c>
    </row>
    <row r="112" spans="1:13">
      <c r="A112" s="283">
        <v>103</v>
      </c>
      <c r="B112" s="263" t="s">
        <v>116</v>
      </c>
      <c r="C112" s="263">
        <v>628</v>
      </c>
      <c r="D112" s="265">
        <v>634.23333333333335</v>
      </c>
      <c r="E112" s="265">
        <v>620.06666666666672</v>
      </c>
      <c r="F112" s="265">
        <v>612.13333333333333</v>
      </c>
      <c r="G112" s="265">
        <v>597.9666666666667</v>
      </c>
      <c r="H112" s="265">
        <v>642.16666666666674</v>
      </c>
      <c r="I112" s="265">
        <v>656.33333333333326</v>
      </c>
      <c r="J112" s="265">
        <v>664.26666666666677</v>
      </c>
      <c r="K112" s="263">
        <v>648.4</v>
      </c>
      <c r="L112" s="263">
        <v>626.29999999999995</v>
      </c>
      <c r="M112" s="263">
        <v>385.71809000000002</v>
      </c>
    </row>
    <row r="113" spans="1:13">
      <c r="A113" s="283">
        <v>104</v>
      </c>
      <c r="B113" s="263" t="s">
        <v>253</v>
      </c>
      <c r="C113" s="263">
        <v>1482.35</v>
      </c>
      <c r="D113" s="265">
        <v>1491.0333333333335</v>
      </c>
      <c r="E113" s="265">
        <v>1464.5666666666671</v>
      </c>
      <c r="F113" s="265">
        <v>1446.7833333333335</v>
      </c>
      <c r="G113" s="265">
        <v>1420.3166666666671</v>
      </c>
      <c r="H113" s="265">
        <v>1508.8166666666671</v>
      </c>
      <c r="I113" s="265">
        <v>1535.2833333333338</v>
      </c>
      <c r="J113" s="265">
        <v>1553.0666666666671</v>
      </c>
      <c r="K113" s="263">
        <v>1517.5</v>
      </c>
      <c r="L113" s="263">
        <v>1473.25</v>
      </c>
      <c r="M113" s="263">
        <v>6.2193300000000002</v>
      </c>
    </row>
    <row r="114" spans="1:13">
      <c r="A114" s="283">
        <v>105</v>
      </c>
      <c r="B114" s="263" t="s">
        <v>117</v>
      </c>
      <c r="C114" s="263">
        <v>477.65</v>
      </c>
      <c r="D114" s="265">
        <v>482.33333333333331</v>
      </c>
      <c r="E114" s="265">
        <v>470.66666666666663</v>
      </c>
      <c r="F114" s="265">
        <v>463.68333333333334</v>
      </c>
      <c r="G114" s="265">
        <v>452.01666666666665</v>
      </c>
      <c r="H114" s="265">
        <v>489.31666666666661</v>
      </c>
      <c r="I114" s="265">
        <v>500.98333333333323</v>
      </c>
      <c r="J114" s="265">
        <v>507.96666666666658</v>
      </c>
      <c r="K114" s="263">
        <v>494</v>
      </c>
      <c r="L114" s="263">
        <v>475.35</v>
      </c>
      <c r="M114" s="263">
        <v>28.443149999999999</v>
      </c>
    </row>
    <row r="115" spans="1:13">
      <c r="A115" s="283">
        <v>106</v>
      </c>
      <c r="B115" s="263" t="s">
        <v>388</v>
      </c>
      <c r="C115" s="263">
        <v>408.3</v>
      </c>
      <c r="D115" s="265">
        <v>407.05</v>
      </c>
      <c r="E115" s="265">
        <v>401.85</v>
      </c>
      <c r="F115" s="265">
        <v>395.40000000000003</v>
      </c>
      <c r="G115" s="265">
        <v>390.20000000000005</v>
      </c>
      <c r="H115" s="265">
        <v>413.5</v>
      </c>
      <c r="I115" s="265">
        <v>418.69999999999993</v>
      </c>
      <c r="J115" s="265">
        <v>425.15</v>
      </c>
      <c r="K115" s="263">
        <v>412.25</v>
      </c>
      <c r="L115" s="263">
        <v>400.6</v>
      </c>
      <c r="M115" s="263">
        <v>7.5354900000000002</v>
      </c>
    </row>
    <row r="116" spans="1:13">
      <c r="A116" s="283">
        <v>107</v>
      </c>
      <c r="B116" s="263" t="s">
        <v>119</v>
      </c>
      <c r="C116" s="263">
        <v>64.7</v>
      </c>
      <c r="D116" s="265">
        <v>64.966666666666669</v>
      </c>
      <c r="E116" s="265">
        <v>64.13333333333334</v>
      </c>
      <c r="F116" s="265">
        <v>63.566666666666677</v>
      </c>
      <c r="G116" s="265">
        <v>62.733333333333348</v>
      </c>
      <c r="H116" s="265">
        <v>65.533333333333331</v>
      </c>
      <c r="I116" s="265">
        <v>66.366666666666646</v>
      </c>
      <c r="J116" s="265">
        <v>66.933333333333323</v>
      </c>
      <c r="K116" s="263">
        <v>65.8</v>
      </c>
      <c r="L116" s="263">
        <v>64.400000000000006</v>
      </c>
      <c r="M116" s="263">
        <v>705.65770999999995</v>
      </c>
    </row>
    <row r="117" spans="1:13">
      <c r="A117" s="283">
        <v>108</v>
      </c>
      <c r="B117" s="263" t="s">
        <v>126</v>
      </c>
      <c r="C117" s="263">
        <v>209.15</v>
      </c>
      <c r="D117" s="265">
        <v>209.7166666666667</v>
      </c>
      <c r="E117" s="265">
        <v>208.23333333333341</v>
      </c>
      <c r="F117" s="265">
        <v>207.31666666666672</v>
      </c>
      <c r="G117" s="265">
        <v>205.83333333333343</v>
      </c>
      <c r="H117" s="265">
        <v>210.63333333333338</v>
      </c>
      <c r="I117" s="265">
        <v>212.11666666666667</v>
      </c>
      <c r="J117" s="265">
        <v>213.03333333333336</v>
      </c>
      <c r="K117" s="263">
        <v>211.2</v>
      </c>
      <c r="L117" s="263">
        <v>208.8</v>
      </c>
      <c r="M117" s="263">
        <v>259.54142000000002</v>
      </c>
    </row>
    <row r="118" spans="1:13">
      <c r="A118" s="283">
        <v>109</v>
      </c>
      <c r="B118" s="263" t="s">
        <v>115</v>
      </c>
      <c r="C118" s="263">
        <v>225.45</v>
      </c>
      <c r="D118" s="265">
        <v>224.31666666666669</v>
      </c>
      <c r="E118" s="265">
        <v>221.13333333333338</v>
      </c>
      <c r="F118" s="265">
        <v>216.81666666666669</v>
      </c>
      <c r="G118" s="265">
        <v>213.63333333333338</v>
      </c>
      <c r="H118" s="265">
        <v>228.63333333333338</v>
      </c>
      <c r="I118" s="265">
        <v>231.81666666666672</v>
      </c>
      <c r="J118" s="265">
        <v>236.13333333333338</v>
      </c>
      <c r="K118" s="263">
        <v>227.5</v>
      </c>
      <c r="L118" s="263">
        <v>220</v>
      </c>
      <c r="M118" s="263">
        <v>179.37939</v>
      </c>
    </row>
    <row r="119" spans="1:13">
      <c r="A119" s="283">
        <v>110</v>
      </c>
      <c r="B119" s="263" t="s">
        <v>256</v>
      </c>
      <c r="C119" s="263">
        <v>119.3</v>
      </c>
      <c r="D119" s="265">
        <v>120.16666666666667</v>
      </c>
      <c r="E119" s="265">
        <v>118.13333333333334</v>
      </c>
      <c r="F119" s="265">
        <v>116.96666666666667</v>
      </c>
      <c r="G119" s="265">
        <v>114.93333333333334</v>
      </c>
      <c r="H119" s="265">
        <v>121.33333333333334</v>
      </c>
      <c r="I119" s="265">
        <v>123.36666666666667</v>
      </c>
      <c r="J119" s="265">
        <v>124.53333333333335</v>
      </c>
      <c r="K119" s="263">
        <v>122.2</v>
      </c>
      <c r="L119" s="263">
        <v>119</v>
      </c>
      <c r="M119" s="263">
        <v>34.59619</v>
      </c>
    </row>
    <row r="120" spans="1:13">
      <c r="A120" s="283">
        <v>111</v>
      </c>
      <c r="B120" s="263" t="s">
        <v>125</v>
      </c>
      <c r="C120" s="263">
        <v>100.9</v>
      </c>
      <c r="D120" s="265">
        <v>100.56666666666668</v>
      </c>
      <c r="E120" s="265">
        <v>99.183333333333351</v>
      </c>
      <c r="F120" s="265">
        <v>97.466666666666669</v>
      </c>
      <c r="G120" s="265">
        <v>96.083333333333343</v>
      </c>
      <c r="H120" s="265">
        <v>102.28333333333336</v>
      </c>
      <c r="I120" s="265">
        <v>103.66666666666669</v>
      </c>
      <c r="J120" s="265">
        <v>105.38333333333337</v>
      </c>
      <c r="K120" s="263">
        <v>101.95</v>
      </c>
      <c r="L120" s="263">
        <v>98.85</v>
      </c>
      <c r="M120" s="263">
        <v>627.50445000000002</v>
      </c>
    </row>
    <row r="121" spans="1:13">
      <c r="A121" s="283">
        <v>112</v>
      </c>
      <c r="B121" s="263" t="s">
        <v>773</v>
      </c>
      <c r="C121" s="263">
        <v>1726.95</v>
      </c>
      <c r="D121" s="265">
        <v>1712.2333333333333</v>
      </c>
      <c r="E121" s="265">
        <v>1684.7166666666667</v>
      </c>
      <c r="F121" s="265">
        <v>1642.4833333333333</v>
      </c>
      <c r="G121" s="265">
        <v>1614.9666666666667</v>
      </c>
      <c r="H121" s="265">
        <v>1754.4666666666667</v>
      </c>
      <c r="I121" s="265">
        <v>1781.9833333333336</v>
      </c>
      <c r="J121" s="265">
        <v>1824.2166666666667</v>
      </c>
      <c r="K121" s="263">
        <v>1739.75</v>
      </c>
      <c r="L121" s="263">
        <v>1670</v>
      </c>
      <c r="M121" s="263">
        <v>19.074439999999999</v>
      </c>
    </row>
    <row r="122" spans="1:13">
      <c r="A122" s="283">
        <v>113</v>
      </c>
      <c r="B122" s="263" t="s">
        <v>120</v>
      </c>
      <c r="C122" s="263">
        <v>511.55</v>
      </c>
      <c r="D122" s="265">
        <v>511.65000000000003</v>
      </c>
      <c r="E122" s="265">
        <v>506.90000000000009</v>
      </c>
      <c r="F122" s="265">
        <v>502.25000000000006</v>
      </c>
      <c r="G122" s="265">
        <v>497.50000000000011</v>
      </c>
      <c r="H122" s="265">
        <v>516.30000000000007</v>
      </c>
      <c r="I122" s="265">
        <v>521.04999999999995</v>
      </c>
      <c r="J122" s="265">
        <v>525.70000000000005</v>
      </c>
      <c r="K122" s="263">
        <v>516.4</v>
      </c>
      <c r="L122" s="263">
        <v>507</v>
      </c>
      <c r="M122" s="263">
        <v>44.76379</v>
      </c>
    </row>
    <row r="123" spans="1:13">
      <c r="A123" s="283">
        <v>114</v>
      </c>
      <c r="B123" s="263" t="s">
        <v>831</v>
      </c>
      <c r="C123" s="263">
        <v>273.5</v>
      </c>
      <c r="D123" s="265">
        <v>275.21666666666664</v>
      </c>
      <c r="E123" s="265">
        <v>267.7833333333333</v>
      </c>
      <c r="F123" s="265">
        <v>262.06666666666666</v>
      </c>
      <c r="G123" s="265">
        <v>254.63333333333333</v>
      </c>
      <c r="H123" s="265">
        <v>280.93333333333328</v>
      </c>
      <c r="I123" s="265">
        <v>288.36666666666656</v>
      </c>
      <c r="J123" s="265">
        <v>294.08333333333326</v>
      </c>
      <c r="K123" s="263">
        <v>282.64999999999998</v>
      </c>
      <c r="L123" s="263">
        <v>269.5</v>
      </c>
      <c r="M123" s="263">
        <v>53.437150000000003</v>
      </c>
    </row>
    <row r="124" spans="1:13">
      <c r="A124" s="283">
        <v>115</v>
      </c>
      <c r="B124" s="263" t="s">
        <v>122</v>
      </c>
      <c r="C124" s="263">
        <v>1109.75</v>
      </c>
      <c r="D124" s="265">
        <v>1102.75</v>
      </c>
      <c r="E124" s="265">
        <v>1086</v>
      </c>
      <c r="F124" s="265">
        <v>1062.25</v>
      </c>
      <c r="G124" s="265">
        <v>1045.5</v>
      </c>
      <c r="H124" s="265">
        <v>1126.5</v>
      </c>
      <c r="I124" s="265">
        <v>1143.25</v>
      </c>
      <c r="J124" s="265">
        <v>1167</v>
      </c>
      <c r="K124" s="263">
        <v>1119.5</v>
      </c>
      <c r="L124" s="263">
        <v>1079</v>
      </c>
      <c r="M124" s="263">
        <v>127.16781</v>
      </c>
    </row>
    <row r="125" spans="1:13">
      <c r="A125" s="283">
        <v>116</v>
      </c>
      <c r="B125" s="263" t="s">
        <v>257</v>
      </c>
      <c r="C125" s="263">
        <v>4958.45</v>
      </c>
      <c r="D125" s="265">
        <v>4988.0333333333328</v>
      </c>
      <c r="E125" s="265">
        <v>4915.4166666666661</v>
      </c>
      <c r="F125" s="265">
        <v>4872.3833333333332</v>
      </c>
      <c r="G125" s="265">
        <v>4799.7666666666664</v>
      </c>
      <c r="H125" s="265">
        <v>5031.0666666666657</v>
      </c>
      <c r="I125" s="265">
        <v>5103.6833333333325</v>
      </c>
      <c r="J125" s="265">
        <v>5146.7166666666653</v>
      </c>
      <c r="K125" s="263">
        <v>5060.6499999999996</v>
      </c>
      <c r="L125" s="263">
        <v>4945</v>
      </c>
      <c r="M125" s="263">
        <v>6.2635199999999998</v>
      </c>
    </row>
    <row r="126" spans="1:13">
      <c r="A126" s="283">
        <v>117</v>
      </c>
      <c r="B126" s="263" t="s">
        <v>124</v>
      </c>
      <c r="C126" s="263">
        <v>1274.55</v>
      </c>
      <c r="D126" s="265">
        <v>1282.1000000000001</v>
      </c>
      <c r="E126" s="265">
        <v>1264.4500000000003</v>
      </c>
      <c r="F126" s="265">
        <v>1254.3500000000001</v>
      </c>
      <c r="G126" s="265">
        <v>1236.7000000000003</v>
      </c>
      <c r="H126" s="265">
        <v>1292.2000000000003</v>
      </c>
      <c r="I126" s="265">
        <v>1309.8500000000004</v>
      </c>
      <c r="J126" s="265">
        <v>1319.9500000000003</v>
      </c>
      <c r="K126" s="263">
        <v>1299.75</v>
      </c>
      <c r="L126" s="263">
        <v>1272</v>
      </c>
      <c r="M126" s="263">
        <v>87.882210000000001</v>
      </c>
    </row>
    <row r="127" spans="1:13">
      <c r="A127" s="283">
        <v>118</v>
      </c>
      <c r="B127" s="263" t="s">
        <v>121</v>
      </c>
      <c r="C127" s="263">
        <v>1660.2</v>
      </c>
      <c r="D127" s="265">
        <v>1649.8999999999999</v>
      </c>
      <c r="E127" s="265">
        <v>1629.8499999999997</v>
      </c>
      <c r="F127" s="265">
        <v>1599.4999999999998</v>
      </c>
      <c r="G127" s="265">
        <v>1579.4499999999996</v>
      </c>
      <c r="H127" s="265">
        <v>1680.2499999999998</v>
      </c>
      <c r="I127" s="265">
        <v>1700.3</v>
      </c>
      <c r="J127" s="265">
        <v>1730.6499999999999</v>
      </c>
      <c r="K127" s="263">
        <v>1669.95</v>
      </c>
      <c r="L127" s="263">
        <v>1619.55</v>
      </c>
      <c r="M127" s="263">
        <v>13.445449999999999</v>
      </c>
    </row>
    <row r="128" spans="1:13">
      <c r="A128" s="283">
        <v>119</v>
      </c>
      <c r="B128" s="263" t="s">
        <v>258</v>
      </c>
      <c r="C128" s="263">
        <v>1866.8</v>
      </c>
      <c r="D128" s="265">
        <v>1866.7333333333336</v>
      </c>
      <c r="E128" s="265">
        <v>1848.9666666666672</v>
      </c>
      <c r="F128" s="265">
        <v>1831.1333333333337</v>
      </c>
      <c r="G128" s="265">
        <v>1813.3666666666672</v>
      </c>
      <c r="H128" s="265">
        <v>1884.5666666666671</v>
      </c>
      <c r="I128" s="265">
        <v>1902.3333333333335</v>
      </c>
      <c r="J128" s="265">
        <v>1920.166666666667</v>
      </c>
      <c r="K128" s="263">
        <v>1884.5</v>
      </c>
      <c r="L128" s="263">
        <v>1848.9</v>
      </c>
      <c r="M128" s="263">
        <v>2.9703400000000002</v>
      </c>
    </row>
    <row r="129" spans="1:13">
      <c r="A129" s="283">
        <v>120</v>
      </c>
      <c r="B129" s="263" t="s">
        <v>259</v>
      </c>
      <c r="C129" s="263">
        <v>73.2</v>
      </c>
      <c r="D129" s="265">
        <v>73.566666666666663</v>
      </c>
      <c r="E129" s="265">
        <v>72.383333333333326</v>
      </c>
      <c r="F129" s="265">
        <v>71.566666666666663</v>
      </c>
      <c r="G129" s="265">
        <v>70.383333333333326</v>
      </c>
      <c r="H129" s="265">
        <v>74.383333333333326</v>
      </c>
      <c r="I129" s="265">
        <v>75.566666666666663</v>
      </c>
      <c r="J129" s="265">
        <v>76.383333333333326</v>
      </c>
      <c r="K129" s="263">
        <v>74.75</v>
      </c>
      <c r="L129" s="263">
        <v>72.75</v>
      </c>
      <c r="M129" s="263">
        <v>26.359629999999999</v>
      </c>
    </row>
    <row r="130" spans="1:13">
      <c r="A130" s="283">
        <v>121</v>
      </c>
      <c r="B130" s="263" t="s">
        <v>128</v>
      </c>
      <c r="C130" s="263">
        <v>421.75</v>
      </c>
      <c r="D130" s="265">
        <v>418.91666666666669</v>
      </c>
      <c r="E130" s="265">
        <v>412.83333333333337</v>
      </c>
      <c r="F130" s="265">
        <v>403.91666666666669</v>
      </c>
      <c r="G130" s="265">
        <v>397.83333333333337</v>
      </c>
      <c r="H130" s="265">
        <v>427.83333333333337</v>
      </c>
      <c r="I130" s="265">
        <v>433.91666666666674</v>
      </c>
      <c r="J130" s="265">
        <v>442.83333333333337</v>
      </c>
      <c r="K130" s="263">
        <v>425</v>
      </c>
      <c r="L130" s="263">
        <v>410</v>
      </c>
      <c r="M130" s="263">
        <v>90.513149999999996</v>
      </c>
    </row>
    <row r="131" spans="1:13">
      <c r="A131" s="283">
        <v>122</v>
      </c>
      <c r="B131" s="263" t="s">
        <v>127</v>
      </c>
      <c r="C131" s="263">
        <v>344.9</v>
      </c>
      <c r="D131" s="265">
        <v>343.95</v>
      </c>
      <c r="E131" s="265">
        <v>340.95</v>
      </c>
      <c r="F131" s="265">
        <v>337</v>
      </c>
      <c r="G131" s="265">
        <v>334</v>
      </c>
      <c r="H131" s="265">
        <v>347.9</v>
      </c>
      <c r="I131" s="265">
        <v>350.9</v>
      </c>
      <c r="J131" s="265">
        <v>354.84999999999997</v>
      </c>
      <c r="K131" s="263">
        <v>346.95</v>
      </c>
      <c r="L131" s="263">
        <v>340</v>
      </c>
      <c r="M131" s="263">
        <v>63.33361</v>
      </c>
    </row>
    <row r="132" spans="1:13">
      <c r="A132" s="283">
        <v>123</v>
      </c>
      <c r="B132" s="263" t="s">
        <v>129</v>
      </c>
      <c r="C132" s="263">
        <v>3056.25</v>
      </c>
      <c r="D132" s="265">
        <v>3059.2333333333336</v>
      </c>
      <c r="E132" s="265">
        <v>3013.4666666666672</v>
      </c>
      <c r="F132" s="265">
        <v>2970.6833333333334</v>
      </c>
      <c r="G132" s="265">
        <v>2924.916666666667</v>
      </c>
      <c r="H132" s="265">
        <v>3102.0166666666673</v>
      </c>
      <c r="I132" s="265">
        <v>3147.7833333333338</v>
      </c>
      <c r="J132" s="265">
        <v>3190.5666666666675</v>
      </c>
      <c r="K132" s="263">
        <v>3105</v>
      </c>
      <c r="L132" s="263">
        <v>3016.45</v>
      </c>
      <c r="M132" s="263">
        <v>8.7005300000000005</v>
      </c>
    </row>
    <row r="133" spans="1:13">
      <c r="A133" s="283">
        <v>124</v>
      </c>
      <c r="B133" s="263" t="s">
        <v>131</v>
      </c>
      <c r="C133" s="263">
        <v>1895.5</v>
      </c>
      <c r="D133" s="265">
        <v>1916.0833333333333</v>
      </c>
      <c r="E133" s="265">
        <v>1866.9666666666665</v>
      </c>
      <c r="F133" s="265">
        <v>1838.4333333333332</v>
      </c>
      <c r="G133" s="265">
        <v>1789.3166666666664</v>
      </c>
      <c r="H133" s="265">
        <v>1944.6166666666666</v>
      </c>
      <c r="I133" s="265">
        <v>1993.7333333333333</v>
      </c>
      <c r="J133" s="265">
        <v>2022.2666666666667</v>
      </c>
      <c r="K133" s="263">
        <v>1965.2</v>
      </c>
      <c r="L133" s="263">
        <v>1887.55</v>
      </c>
      <c r="M133" s="263">
        <v>56.225160000000002</v>
      </c>
    </row>
    <row r="134" spans="1:13">
      <c r="A134" s="283">
        <v>125</v>
      </c>
      <c r="B134" s="263" t="s">
        <v>132</v>
      </c>
      <c r="C134" s="263">
        <v>106.25</v>
      </c>
      <c r="D134" s="265">
        <v>105.5</v>
      </c>
      <c r="E134" s="265">
        <v>104.05</v>
      </c>
      <c r="F134" s="265">
        <v>101.85</v>
      </c>
      <c r="G134" s="265">
        <v>100.39999999999999</v>
      </c>
      <c r="H134" s="265">
        <v>107.7</v>
      </c>
      <c r="I134" s="265">
        <v>109.14999999999999</v>
      </c>
      <c r="J134" s="265">
        <v>111.35000000000001</v>
      </c>
      <c r="K134" s="263">
        <v>106.95</v>
      </c>
      <c r="L134" s="263">
        <v>103.3</v>
      </c>
      <c r="M134" s="263">
        <v>288.58499</v>
      </c>
    </row>
    <row r="135" spans="1:13">
      <c r="A135" s="283">
        <v>126</v>
      </c>
      <c r="B135" s="263" t="s">
        <v>260</v>
      </c>
      <c r="C135" s="263">
        <v>2620.85</v>
      </c>
      <c r="D135" s="265">
        <v>2590.0666666666671</v>
      </c>
      <c r="E135" s="265">
        <v>2536.1333333333341</v>
      </c>
      <c r="F135" s="265">
        <v>2451.416666666667</v>
      </c>
      <c r="G135" s="265">
        <v>2397.483333333334</v>
      </c>
      <c r="H135" s="265">
        <v>2674.7833333333342</v>
      </c>
      <c r="I135" s="265">
        <v>2728.7166666666676</v>
      </c>
      <c r="J135" s="265">
        <v>2813.4333333333343</v>
      </c>
      <c r="K135" s="263">
        <v>2644</v>
      </c>
      <c r="L135" s="263">
        <v>2505.35</v>
      </c>
      <c r="M135" s="263">
        <v>2.2141199999999999</v>
      </c>
    </row>
    <row r="136" spans="1:13">
      <c r="A136" s="283">
        <v>127</v>
      </c>
      <c r="B136" s="263" t="s">
        <v>133</v>
      </c>
      <c r="C136" s="263">
        <v>451.25</v>
      </c>
      <c r="D136" s="265">
        <v>450.55</v>
      </c>
      <c r="E136" s="265">
        <v>445.40000000000003</v>
      </c>
      <c r="F136" s="265">
        <v>439.55</v>
      </c>
      <c r="G136" s="265">
        <v>434.40000000000003</v>
      </c>
      <c r="H136" s="265">
        <v>456.40000000000003</v>
      </c>
      <c r="I136" s="265">
        <v>461.55</v>
      </c>
      <c r="J136" s="265">
        <v>467.40000000000003</v>
      </c>
      <c r="K136" s="263">
        <v>455.7</v>
      </c>
      <c r="L136" s="263">
        <v>444.7</v>
      </c>
      <c r="M136" s="263">
        <v>53.97</v>
      </c>
    </row>
    <row r="137" spans="1:13">
      <c r="A137" s="283">
        <v>128</v>
      </c>
      <c r="B137" s="263" t="s">
        <v>261</v>
      </c>
      <c r="C137" s="263">
        <v>3656.5</v>
      </c>
      <c r="D137" s="265">
        <v>3686.7666666666664</v>
      </c>
      <c r="E137" s="265">
        <v>3609.7333333333327</v>
      </c>
      <c r="F137" s="265">
        <v>3562.9666666666662</v>
      </c>
      <c r="G137" s="265">
        <v>3485.9333333333325</v>
      </c>
      <c r="H137" s="265">
        <v>3733.5333333333328</v>
      </c>
      <c r="I137" s="265">
        <v>3810.5666666666666</v>
      </c>
      <c r="J137" s="265">
        <v>3857.333333333333</v>
      </c>
      <c r="K137" s="263">
        <v>3763.8</v>
      </c>
      <c r="L137" s="263">
        <v>3640</v>
      </c>
      <c r="M137" s="263">
        <v>2.5121500000000001</v>
      </c>
    </row>
    <row r="138" spans="1:13">
      <c r="A138" s="283">
        <v>129</v>
      </c>
      <c r="B138" s="263" t="s">
        <v>134</v>
      </c>
      <c r="C138" s="263">
        <v>1506.45</v>
      </c>
      <c r="D138" s="265">
        <v>1516.3500000000001</v>
      </c>
      <c r="E138" s="265">
        <v>1492.1000000000004</v>
      </c>
      <c r="F138" s="265">
        <v>1477.7500000000002</v>
      </c>
      <c r="G138" s="265">
        <v>1453.5000000000005</v>
      </c>
      <c r="H138" s="265">
        <v>1530.7000000000003</v>
      </c>
      <c r="I138" s="265">
        <v>1554.9499999999998</v>
      </c>
      <c r="J138" s="265">
        <v>1569.3000000000002</v>
      </c>
      <c r="K138" s="263">
        <v>1540.6</v>
      </c>
      <c r="L138" s="263">
        <v>1502</v>
      </c>
      <c r="M138" s="263">
        <v>31.681049999999999</v>
      </c>
    </row>
    <row r="139" spans="1:13">
      <c r="A139" s="283">
        <v>130</v>
      </c>
      <c r="B139" s="263" t="s">
        <v>135</v>
      </c>
      <c r="C139" s="263">
        <v>1024.5999999999999</v>
      </c>
      <c r="D139" s="265">
        <v>1026.7</v>
      </c>
      <c r="E139" s="265">
        <v>1012.9000000000001</v>
      </c>
      <c r="F139" s="265">
        <v>1001.2</v>
      </c>
      <c r="G139" s="265">
        <v>987.40000000000009</v>
      </c>
      <c r="H139" s="265">
        <v>1038.4000000000001</v>
      </c>
      <c r="I139" s="265">
        <v>1052.1999999999998</v>
      </c>
      <c r="J139" s="265">
        <v>1063.9000000000001</v>
      </c>
      <c r="K139" s="263">
        <v>1040.5</v>
      </c>
      <c r="L139" s="263">
        <v>1015</v>
      </c>
      <c r="M139" s="263">
        <v>33.118360000000003</v>
      </c>
    </row>
    <row r="140" spans="1:13">
      <c r="A140" s="283">
        <v>131</v>
      </c>
      <c r="B140" s="263" t="s">
        <v>146</v>
      </c>
      <c r="C140" s="263">
        <v>87622.8</v>
      </c>
      <c r="D140" s="265">
        <v>87861.883333333346</v>
      </c>
      <c r="E140" s="265">
        <v>87123.766666666692</v>
      </c>
      <c r="F140" s="265">
        <v>86624.733333333352</v>
      </c>
      <c r="G140" s="265">
        <v>85886.616666666698</v>
      </c>
      <c r="H140" s="265">
        <v>88360.916666666686</v>
      </c>
      <c r="I140" s="265">
        <v>89099.033333333355</v>
      </c>
      <c r="J140" s="265">
        <v>89598.06666666668</v>
      </c>
      <c r="K140" s="263">
        <v>88600</v>
      </c>
      <c r="L140" s="263">
        <v>87362.85</v>
      </c>
      <c r="M140" s="263">
        <v>0.22420000000000001</v>
      </c>
    </row>
    <row r="141" spans="1:13">
      <c r="A141" s="283">
        <v>132</v>
      </c>
      <c r="B141" s="263" t="s">
        <v>143</v>
      </c>
      <c r="C141" s="263">
        <v>1197.7</v>
      </c>
      <c r="D141" s="265">
        <v>1179.4333333333332</v>
      </c>
      <c r="E141" s="265">
        <v>1151.8666666666663</v>
      </c>
      <c r="F141" s="265">
        <v>1106.0333333333331</v>
      </c>
      <c r="G141" s="265">
        <v>1078.4666666666662</v>
      </c>
      <c r="H141" s="265">
        <v>1225.2666666666664</v>
      </c>
      <c r="I141" s="265">
        <v>1252.8333333333335</v>
      </c>
      <c r="J141" s="265">
        <v>1298.6666666666665</v>
      </c>
      <c r="K141" s="263">
        <v>1207</v>
      </c>
      <c r="L141" s="263">
        <v>1133.5999999999999</v>
      </c>
      <c r="M141" s="263">
        <v>12.516260000000001</v>
      </c>
    </row>
    <row r="142" spans="1:13">
      <c r="A142" s="283">
        <v>133</v>
      </c>
      <c r="B142" s="263" t="s">
        <v>137</v>
      </c>
      <c r="C142" s="263">
        <v>219.05</v>
      </c>
      <c r="D142" s="265">
        <v>217.78333333333333</v>
      </c>
      <c r="E142" s="265">
        <v>215.06666666666666</v>
      </c>
      <c r="F142" s="265">
        <v>211.08333333333334</v>
      </c>
      <c r="G142" s="265">
        <v>208.36666666666667</v>
      </c>
      <c r="H142" s="265">
        <v>221.76666666666665</v>
      </c>
      <c r="I142" s="265">
        <v>224.48333333333329</v>
      </c>
      <c r="J142" s="265">
        <v>228.46666666666664</v>
      </c>
      <c r="K142" s="263">
        <v>220.5</v>
      </c>
      <c r="L142" s="263">
        <v>213.8</v>
      </c>
      <c r="M142" s="263">
        <v>77.562690000000003</v>
      </c>
    </row>
    <row r="143" spans="1:13">
      <c r="A143" s="283">
        <v>134</v>
      </c>
      <c r="B143" s="263" t="s">
        <v>136</v>
      </c>
      <c r="C143" s="263">
        <v>859</v>
      </c>
      <c r="D143" s="265">
        <v>855.88333333333321</v>
      </c>
      <c r="E143" s="265">
        <v>845.1666666666664</v>
      </c>
      <c r="F143" s="265">
        <v>831.33333333333314</v>
      </c>
      <c r="G143" s="265">
        <v>820.61666666666633</v>
      </c>
      <c r="H143" s="265">
        <v>869.71666666666647</v>
      </c>
      <c r="I143" s="265">
        <v>880.43333333333317</v>
      </c>
      <c r="J143" s="265">
        <v>894.26666666666654</v>
      </c>
      <c r="K143" s="263">
        <v>866.6</v>
      </c>
      <c r="L143" s="263">
        <v>842.05</v>
      </c>
      <c r="M143" s="263">
        <v>61.346490000000003</v>
      </c>
    </row>
    <row r="144" spans="1:13">
      <c r="A144" s="283">
        <v>135</v>
      </c>
      <c r="B144" s="263" t="s">
        <v>138</v>
      </c>
      <c r="C144" s="263">
        <v>179.25</v>
      </c>
      <c r="D144" s="265">
        <v>177.4666666666667</v>
      </c>
      <c r="E144" s="265">
        <v>174.3333333333334</v>
      </c>
      <c r="F144" s="265">
        <v>169.41666666666671</v>
      </c>
      <c r="G144" s="265">
        <v>166.28333333333342</v>
      </c>
      <c r="H144" s="265">
        <v>182.38333333333338</v>
      </c>
      <c r="I144" s="265">
        <v>185.51666666666671</v>
      </c>
      <c r="J144" s="265">
        <v>190.43333333333337</v>
      </c>
      <c r="K144" s="263">
        <v>180.6</v>
      </c>
      <c r="L144" s="263">
        <v>172.55</v>
      </c>
      <c r="M144" s="263">
        <v>92.274630000000002</v>
      </c>
    </row>
    <row r="145" spans="1:13">
      <c r="A145" s="283">
        <v>136</v>
      </c>
      <c r="B145" s="263" t="s">
        <v>139</v>
      </c>
      <c r="C145" s="263">
        <v>409.8</v>
      </c>
      <c r="D145" s="265">
        <v>414.88333333333338</v>
      </c>
      <c r="E145" s="265">
        <v>401.01666666666677</v>
      </c>
      <c r="F145" s="265">
        <v>392.23333333333341</v>
      </c>
      <c r="G145" s="265">
        <v>378.36666666666679</v>
      </c>
      <c r="H145" s="265">
        <v>423.66666666666674</v>
      </c>
      <c r="I145" s="265">
        <v>437.53333333333342</v>
      </c>
      <c r="J145" s="265">
        <v>446.31666666666672</v>
      </c>
      <c r="K145" s="263">
        <v>428.75</v>
      </c>
      <c r="L145" s="263">
        <v>406.1</v>
      </c>
      <c r="M145" s="263">
        <v>63.341929999999998</v>
      </c>
    </row>
    <row r="146" spans="1:13">
      <c r="A146" s="283">
        <v>137</v>
      </c>
      <c r="B146" s="263" t="s">
        <v>140</v>
      </c>
      <c r="C146" s="263">
        <v>6930.35</v>
      </c>
      <c r="D146" s="265">
        <v>6971.45</v>
      </c>
      <c r="E146" s="265">
        <v>6873.9</v>
      </c>
      <c r="F146" s="265">
        <v>6817.45</v>
      </c>
      <c r="G146" s="265">
        <v>6719.9</v>
      </c>
      <c r="H146" s="265">
        <v>7027.9</v>
      </c>
      <c r="I146" s="265">
        <v>7125.4500000000007</v>
      </c>
      <c r="J146" s="265">
        <v>7181.9</v>
      </c>
      <c r="K146" s="263">
        <v>7069</v>
      </c>
      <c r="L146" s="263">
        <v>6915</v>
      </c>
      <c r="M146" s="263">
        <v>17.400659999999998</v>
      </c>
    </row>
    <row r="147" spans="1:13">
      <c r="A147" s="283">
        <v>138</v>
      </c>
      <c r="B147" s="263" t="s">
        <v>142</v>
      </c>
      <c r="C147" s="263">
        <v>889.05</v>
      </c>
      <c r="D147" s="265">
        <v>909.36666666666667</v>
      </c>
      <c r="E147" s="265">
        <v>865.0333333333333</v>
      </c>
      <c r="F147" s="265">
        <v>841.01666666666665</v>
      </c>
      <c r="G147" s="265">
        <v>796.68333333333328</v>
      </c>
      <c r="H147" s="265">
        <v>933.38333333333333</v>
      </c>
      <c r="I147" s="265">
        <v>977.71666666666658</v>
      </c>
      <c r="J147" s="265">
        <v>1001.7333333333333</v>
      </c>
      <c r="K147" s="263">
        <v>953.7</v>
      </c>
      <c r="L147" s="263">
        <v>885.35</v>
      </c>
      <c r="M147" s="263">
        <v>68.325239999999994</v>
      </c>
    </row>
    <row r="148" spans="1:13">
      <c r="A148" s="283">
        <v>139</v>
      </c>
      <c r="B148" s="263" t="s">
        <v>144</v>
      </c>
      <c r="C148" s="263">
        <v>1604.3</v>
      </c>
      <c r="D148" s="265">
        <v>1620.4000000000003</v>
      </c>
      <c r="E148" s="265">
        <v>1579.8000000000006</v>
      </c>
      <c r="F148" s="265">
        <v>1555.3000000000004</v>
      </c>
      <c r="G148" s="265">
        <v>1514.7000000000007</v>
      </c>
      <c r="H148" s="265">
        <v>1644.9000000000005</v>
      </c>
      <c r="I148" s="265">
        <v>1685.5000000000005</v>
      </c>
      <c r="J148" s="265">
        <v>1710.0000000000005</v>
      </c>
      <c r="K148" s="263">
        <v>1661</v>
      </c>
      <c r="L148" s="263">
        <v>1595.9</v>
      </c>
      <c r="M148" s="263">
        <v>6.2052500000000004</v>
      </c>
    </row>
    <row r="149" spans="1:13">
      <c r="A149" s="283">
        <v>140</v>
      </c>
      <c r="B149" s="263" t="s">
        <v>145</v>
      </c>
      <c r="C149" s="263">
        <v>218.25</v>
      </c>
      <c r="D149" s="265">
        <v>219.18333333333331</v>
      </c>
      <c r="E149" s="265">
        <v>215.56666666666661</v>
      </c>
      <c r="F149" s="265">
        <v>212.8833333333333</v>
      </c>
      <c r="G149" s="265">
        <v>209.26666666666659</v>
      </c>
      <c r="H149" s="265">
        <v>221.86666666666662</v>
      </c>
      <c r="I149" s="265">
        <v>225.48333333333335</v>
      </c>
      <c r="J149" s="265">
        <v>228.16666666666663</v>
      </c>
      <c r="K149" s="263">
        <v>222.8</v>
      </c>
      <c r="L149" s="263">
        <v>216.5</v>
      </c>
      <c r="M149" s="263">
        <v>120.91445</v>
      </c>
    </row>
    <row r="150" spans="1:13">
      <c r="A150" s="283">
        <v>141</v>
      </c>
      <c r="B150" s="263" t="s">
        <v>263</v>
      </c>
      <c r="C150" s="263">
        <v>1651.7</v>
      </c>
      <c r="D150" s="265">
        <v>1657.8999999999999</v>
      </c>
      <c r="E150" s="265">
        <v>1615.8499999999997</v>
      </c>
      <c r="F150" s="265">
        <v>1579.9999999999998</v>
      </c>
      <c r="G150" s="265">
        <v>1537.9499999999996</v>
      </c>
      <c r="H150" s="265">
        <v>1693.7499999999998</v>
      </c>
      <c r="I150" s="265">
        <v>1735.8</v>
      </c>
      <c r="J150" s="265">
        <v>1771.6499999999999</v>
      </c>
      <c r="K150" s="263">
        <v>1699.95</v>
      </c>
      <c r="L150" s="263">
        <v>1622.05</v>
      </c>
      <c r="M150" s="263">
        <v>8.7024500000000007</v>
      </c>
    </row>
    <row r="151" spans="1:13">
      <c r="A151" s="283">
        <v>142</v>
      </c>
      <c r="B151" s="263" t="s">
        <v>147</v>
      </c>
      <c r="C151" s="263">
        <v>1329.15</v>
      </c>
      <c r="D151" s="265">
        <v>1323.05</v>
      </c>
      <c r="E151" s="265">
        <v>1306.0999999999999</v>
      </c>
      <c r="F151" s="265">
        <v>1283.05</v>
      </c>
      <c r="G151" s="265">
        <v>1266.0999999999999</v>
      </c>
      <c r="H151" s="265">
        <v>1346.1</v>
      </c>
      <c r="I151" s="265">
        <v>1363.0500000000002</v>
      </c>
      <c r="J151" s="265">
        <v>1386.1</v>
      </c>
      <c r="K151" s="263">
        <v>1340</v>
      </c>
      <c r="L151" s="263">
        <v>1300</v>
      </c>
      <c r="M151" s="263">
        <v>23.539719999999999</v>
      </c>
    </row>
    <row r="152" spans="1:13">
      <c r="A152" s="283">
        <v>143</v>
      </c>
      <c r="B152" s="263" t="s">
        <v>264</v>
      </c>
      <c r="C152" s="263">
        <v>802.3</v>
      </c>
      <c r="D152" s="265">
        <v>807.5333333333333</v>
      </c>
      <c r="E152" s="265">
        <v>790.81666666666661</v>
      </c>
      <c r="F152" s="265">
        <v>779.33333333333326</v>
      </c>
      <c r="G152" s="265">
        <v>762.61666666666656</v>
      </c>
      <c r="H152" s="265">
        <v>819.01666666666665</v>
      </c>
      <c r="I152" s="265">
        <v>835.73333333333335</v>
      </c>
      <c r="J152" s="265">
        <v>847.2166666666667</v>
      </c>
      <c r="K152" s="263">
        <v>824.25</v>
      </c>
      <c r="L152" s="263">
        <v>796.05</v>
      </c>
      <c r="M152" s="263">
        <v>3.1558999999999999</v>
      </c>
    </row>
    <row r="153" spans="1:13">
      <c r="A153" s="283">
        <v>144</v>
      </c>
      <c r="B153" s="263" t="s">
        <v>152</v>
      </c>
      <c r="C153" s="263">
        <v>128</v>
      </c>
      <c r="D153" s="265">
        <v>127.11666666666666</v>
      </c>
      <c r="E153" s="265">
        <v>125.08333333333331</v>
      </c>
      <c r="F153" s="265">
        <v>122.16666666666666</v>
      </c>
      <c r="G153" s="265">
        <v>120.13333333333331</v>
      </c>
      <c r="H153" s="265">
        <v>130.0333333333333</v>
      </c>
      <c r="I153" s="265">
        <v>132.06666666666666</v>
      </c>
      <c r="J153" s="265">
        <v>134.98333333333332</v>
      </c>
      <c r="K153" s="263">
        <v>129.15</v>
      </c>
      <c r="L153" s="263">
        <v>124.2</v>
      </c>
      <c r="M153" s="263">
        <v>176.91593</v>
      </c>
    </row>
    <row r="154" spans="1:13">
      <c r="A154" s="283">
        <v>145</v>
      </c>
      <c r="B154" s="263" t="s">
        <v>153</v>
      </c>
      <c r="C154" s="263">
        <v>108</v>
      </c>
      <c r="D154" s="265">
        <v>107.06666666666666</v>
      </c>
      <c r="E154" s="265">
        <v>103.93333333333332</v>
      </c>
      <c r="F154" s="265">
        <v>99.86666666666666</v>
      </c>
      <c r="G154" s="265">
        <v>96.73333333333332</v>
      </c>
      <c r="H154" s="265">
        <v>111.13333333333333</v>
      </c>
      <c r="I154" s="265">
        <v>114.26666666666665</v>
      </c>
      <c r="J154" s="265">
        <v>118.33333333333333</v>
      </c>
      <c r="K154" s="263">
        <v>110.2</v>
      </c>
      <c r="L154" s="263">
        <v>103</v>
      </c>
      <c r="M154" s="263">
        <v>683.61756000000003</v>
      </c>
    </row>
    <row r="155" spans="1:13">
      <c r="A155" s="283">
        <v>146</v>
      </c>
      <c r="B155" s="263" t="s">
        <v>148</v>
      </c>
      <c r="C155" s="263">
        <v>57.25</v>
      </c>
      <c r="D155" s="265">
        <v>56.816666666666663</v>
      </c>
      <c r="E155" s="265">
        <v>55.933333333333323</v>
      </c>
      <c r="F155" s="265">
        <v>54.61666666666666</v>
      </c>
      <c r="G155" s="265">
        <v>53.73333333333332</v>
      </c>
      <c r="H155" s="265">
        <v>58.133333333333326</v>
      </c>
      <c r="I155" s="265">
        <v>59.016666666666666</v>
      </c>
      <c r="J155" s="265">
        <v>60.333333333333329</v>
      </c>
      <c r="K155" s="263">
        <v>57.7</v>
      </c>
      <c r="L155" s="263">
        <v>55.5</v>
      </c>
      <c r="M155" s="263">
        <v>548.67255999999998</v>
      </c>
    </row>
    <row r="156" spans="1:13">
      <c r="A156" s="283">
        <v>147</v>
      </c>
      <c r="B156" s="263" t="s">
        <v>451</v>
      </c>
      <c r="C156" s="263">
        <v>2480.1999999999998</v>
      </c>
      <c r="D156" s="265">
        <v>2498.2999999999997</v>
      </c>
      <c r="E156" s="265">
        <v>2449.4999999999995</v>
      </c>
      <c r="F156" s="265">
        <v>2418.7999999999997</v>
      </c>
      <c r="G156" s="265">
        <v>2369.9999999999995</v>
      </c>
      <c r="H156" s="265">
        <v>2528.9999999999995</v>
      </c>
      <c r="I156" s="265">
        <v>2577.7999999999997</v>
      </c>
      <c r="J156" s="265">
        <v>2608.4999999999995</v>
      </c>
      <c r="K156" s="263">
        <v>2547.1</v>
      </c>
      <c r="L156" s="263">
        <v>2467.6</v>
      </c>
      <c r="M156" s="263">
        <v>0.90349000000000002</v>
      </c>
    </row>
    <row r="157" spans="1:13">
      <c r="A157" s="283">
        <v>148</v>
      </c>
      <c r="B157" s="263" t="s">
        <v>151</v>
      </c>
      <c r="C157" s="263">
        <v>16113.9</v>
      </c>
      <c r="D157" s="265">
        <v>16195.733333333332</v>
      </c>
      <c r="E157" s="265">
        <v>16018.166666666664</v>
      </c>
      <c r="F157" s="265">
        <v>15922.433333333332</v>
      </c>
      <c r="G157" s="265">
        <v>15744.866666666665</v>
      </c>
      <c r="H157" s="265">
        <v>16291.466666666664</v>
      </c>
      <c r="I157" s="265">
        <v>16469.033333333333</v>
      </c>
      <c r="J157" s="265">
        <v>16564.766666666663</v>
      </c>
      <c r="K157" s="263">
        <v>16373.3</v>
      </c>
      <c r="L157" s="263">
        <v>16100</v>
      </c>
      <c r="M157" s="263">
        <v>1.8571299999999999</v>
      </c>
    </row>
    <row r="158" spans="1:13">
      <c r="A158" s="283">
        <v>149</v>
      </c>
      <c r="B158" s="263" t="s">
        <v>792</v>
      </c>
      <c r="C158" s="263">
        <v>340.6</v>
      </c>
      <c r="D158" s="265">
        <v>340.81666666666666</v>
      </c>
      <c r="E158" s="265">
        <v>335.83333333333331</v>
      </c>
      <c r="F158" s="265">
        <v>331.06666666666666</v>
      </c>
      <c r="G158" s="265">
        <v>326.08333333333331</v>
      </c>
      <c r="H158" s="265">
        <v>345.58333333333331</v>
      </c>
      <c r="I158" s="265">
        <v>350.56666666666666</v>
      </c>
      <c r="J158" s="265">
        <v>355.33333333333331</v>
      </c>
      <c r="K158" s="263">
        <v>345.8</v>
      </c>
      <c r="L158" s="263">
        <v>336.05</v>
      </c>
      <c r="M158" s="263">
        <v>8.9099299999999992</v>
      </c>
    </row>
    <row r="159" spans="1:13">
      <c r="A159" s="283">
        <v>150</v>
      </c>
      <c r="B159" s="263" t="s">
        <v>266</v>
      </c>
      <c r="C159" s="263">
        <v>553.25</v>
      </c>
      <c r="D159" s="265">
        <v>556.35</v>
      </c>
      <c r="E159" s="265">
        <v>543.20000000000005</v>
      </c>
      <c r="F159" s="265">
        <v>533.15</v>
      </c>
      <c r="G159" s="265">
        <v>520</v>
      </c>
      <c r="H159" s="265">
        <v>566.40000000000009</v>
      </c>
      <c r="I159" s="265">
        <v>579.54999999999995</v>
      </c>
      <c r="J159" s="265">
        <v>589.60000000000014</v>
      </c>
      <c r="K159" s="263">
        <v>569.5</v>
      </c>
      <c r="L159" s="263">
        <v>546.29999999999995</v>
      </c>
      <c r="M159" s="263">
        <v>16.635290000000001</v>
      </c>
    </row>
    <row r="160" spans="1:13">
      <c r="A160" s="283">
        <v>151</v>
      </c>
      <c r="B160" s="263" t="s">
        <v>155</v>
      </c>
      <c r="C160" s="263">
        <v>119.05</v>
      </c>
      <c r="D160" s="265">
        <v>118.3</v>
      </c>
      <c r="E160" s="265">
        <v>116.1</v>
      </c>
      <c r="F160" s="265">
        <v>113.14999999999999</v>
      </c>
      <c r="G160" s="265">
        <v>110.94999999999999</v>
      </c>
      <c r="H160" s="265">
        <v>121.25</v>
      </c>
      <c r="I160" s="265">
        <v>123.45000000000002</v>
      </c>
      <c r="J160" s="265">
        <v>126.4</v>
      </c>
      <c r="K160" s="263">
        <v>120.5</v>
      </c>
      <c r="L160" s="263">
        <v>115.35</v>
      </c>
      <c r="M160" s="263">
        <v>620.38881000000003</v>
      </c>
    </row>
    <row r="161" spans="1:13">
      <c r="A161" s="283">
        <v>152</v>
      </c>
      <c r="B161" s="263" t="s">
        <v>154</v>
      </c>
      <c r="C161" s="263">
        <v>127.8</v>
      </c>
      <c r="D161" s="265">
        <v>127.78333333333335</v>
      </c>
      <c r="E161" s="265">
        <v>126.01666666666668</v>
      </c>
      <c r="F161" s="265">
        <v>124.23333333333333</v>
      </c>
      <c r="G161" s="265">
        <v>122.46666666666667</v>
      </c>
      <c r="H161" s="265">
        <v>129.56666666666669</v>
      </c>
      <c r="I161" s="265">
        <v>131.33333333333337</v>
      </c>
      <c r="J161" s="265">
        <v>133.1166666666667</v>
      </c>
      <c r="K161" s="263">
        <v>129.55000000000001</v>
      </c>
      <c r="L161" s="263">
        <v>126</v>
      </c>
      <c r="M161" s="263">
        <v>39.007370000000002</v>
      </c>
    </row>
    <row r="162" spans="1:13">
      <c r="A162" s="283">
        <v>153</v>
      </c>
      <c r="B162" s="263" t="s">
        <v>267</v>
      </c>
      <c r="C162" s="263">
        <v>3018.95</v>
      </c>
      <c r="D162" s="265">
        <v>3058.0166666666664</v>
      </c>
      <c r="E162" s="265">
        <v>2966.0333333333328</v>
      </c>
      <c r="F162" s="265">
        <v>2913.1166666666663</v>
      </c>
      <c r="G162" s="265">
        <v>2821.1333333333328</v>
      </c>
      <c r="H162" s="265">
        <v>3110.9333333333329</v>
      </c>
      <c r="I162" s="265">
        <v>3202.9166666666665</v>
      </c>
      <c r="J162" s="265">
        <v>3255.833333333333</v>
      </c>
      <c r="K162" s="263">
        <v>3150</v>
      </c>
      <c r="L162" s="263">
        <v>3005.1</v>
      </c>
      <c r="M162" s="263">
        <v>1.3486199999999999</v>
      </c>
    </row>
    <row r="163" spans="1:13">
      <c r="A163" s="283">
        <v>154</v>
      </c>
      <c r="B163" s="263" t="s">
        <v>268</v>
      </c>
      <c r="C163" s="263">
        <v>2216.4499999999998</v>
      </c>
      <c r="D163" s="265">
        <v>2235.8166666666666</v>
      </c>
      <c r="E163" s="265">
        <v>2191.6333333333332</v>
      </c>
      <c r="F163" s="265">
        <v>2166.8166666666666</v>
      </c>
      <c r="G163" s="265">
        <v>2122.6333333333332</v>
      </c>
      <c r="H163" s="265">
        <v>2260.6333333333332</v>
      </c>
      <c r="I163" s="265">
        <v>2304.8166666666666</v>
      </c>
      <c r="J163" s="265">
        <v>2329.6333333333332</v>
      </c>
      <c r="K163" s="263">
        <v>2280</v>
      </c>
      <c r="L163" s="263">
        <v>2211</v>
      </c>
      <c r="M163" s="263">
        <v>3.9806599999999999</v>
      </c>
    </row>
    <row r="164" spans="1:13">
      <c r="A164" s="283">
        <v>155</v>
      </c>
      <c r="B164" s="263" t="s">
        <v>156</v>
      </c>
      <c r="C164" s="263">
        <v>28790.2</v>
      </c>
      <c r="D164" s="265">
        <v>28873.100000000002</v>
      </c>
      <c r="E164" s="265">
        <v>28517.250000000004</v>
      </c>
      <c r="F164" s="265">
        <v>28244.300000000003</v>
      </c>
      <c r="G164" s="265">
        <v>27888.450000000004</v>
      </c>
      <c r="H164" s="265">
        <v>29146.050000000003</v>
      </c>
      <c r="I164" s="265">
        <v>29501.9</v>
      </c>
      <c r="J164" s="265">
        <v>29774.850000000002</v>
      </c>
      <c r="K164" s="263">
        <v>29228.95</v>
      </c>
      <c r="L164" s="263">
        <v>28600.15</v>
      </c>
      <c r="M164" s="263">
        <v>0.42564000000000002</v>
      </c>
    </row>
    <row r="165" spans="1:13">
      <c r="A165" s="283">
        <v>156</v>
      </c>
      <c r="B165" s="263" t="s">
        <v>158</v>
      </c>
      <c r="C165" s="263">
        <v>258.7</v>
      </c>
      <c r="D165" s="265">
        <v>257.5</v>
      </c>
      <c r="E165" s="265">
        <v>254.05</v>
      </c>
      <c r="F165" s="265">
        <v>249.4</v>
      </c>
      <c r="G165" s="265">
        <v>245.95000000000002</v>
      </c>
      <c r="H165" s="265">
        <v>262.14999999999998</v>
      </c>
      <c r="I165" s="265">
        <v>265.60000000000002</v>
      </c>
      <c r="J165" s="265">
        <v>270.25</v>
      </c>
      <c r="K165" s="263">
        <v>260.95</v>
      </c>
      <c r="L165" s="263">
        <v>252.85</v>
      </c>
      <c r="M165" s="263">
        <v>93.27946</v>
      </c>
    </row>
    <row r="166" spans="1:13">
      <c r="A166" s="283">
        <v>157</v>
      </c>
      <c r="B166" s="263" t="s">
        <v>270</v>
      </c>
      <c r="C166" s="263">
        <v>4559.6000000000004</v>
      </c>
      <c r="D166" s="265">
        <v>4547.2</v>
      </c>
      <c r="E166" s="265">
        <v>4497.3999999999996</v>
      </c>
      <c r="F166" s="265">
        <v>4435.2</v>
      </c>
      <c r="G166" s="265">
        <v>4385.3999999999996</v>
      </c>
      <c r="H166" s="265">
        <v>4609.3999999999996</v>
      </c>
      <c r="I166" s="265">
        <v>4659.2000000000007</v>
      </c>
      <c r="J166" s="265">
        <v>4721.3999999999996</v>
      </c>
      <c r="K166" s="263">
        <v>4597</v>
      </c>
      <c r="L166" s="263">
        <v>4485</v>
      </c>
      <c r="M166" s="263">
        <v>0.84286000000000005</v>
      </c>
    </row>
    <row r="167" spans="1:13">
      <c r="A167" s="283">
        <v>158</v>
      </c>
      <c r="B167" s="263" t="s">
        <v>160</v>
      </c>
      <c r="C167" s="263">
        <v>1719.3</v>
      </c>
      <c r="D167" s="265">
        <v>1716.55</v>
      </c>
      <c r="E167" s="265">
        <v>1698.6999999999998</v>
      </c>
      <c r="F167" s="265">
        <v>1678.1</v>
      </c>
      <c r="G167" s="265">
        <v>1660.2499999999998</v>
      </c>
      <c r="H167" s="265">
        <v>1737.1499999999999</v>
      </c>
      <c r="I167" s="265">
        <v>1754.9999999999998</v>
      </c>
      <c r="J167" s="265">
        <v>1775.6</v>
      </c>
      <c r="K167" s="263">
        <v>1734.4</v>
      </c>
      <c r="L167" s="263">
        <v>1695.95</v>
      </c>
      <c r="M167" s="263">
        <v>15.541320000000001</v>
      </c>
    </row>
    <row r="168" spans="1:13">
      <c r="A168" s="283">
        <v>159</v>
      </c>
      <c r="B168" s="263" t="s">
        <v>157</v>
      </c>
      <c r="C168" s="263">
        <v>1949.65</v>
      </c>
      <c r="D168" s="265">
        <v>1927.2833333333335</v>
      </c>
      <c r="E168" s="265">
        <v>1890.5666666666671</v>
      </c>
      <c r="F168" s="265">
        <v>1831.4833333333336</v>
      </c>
      <c r="G168" s="265">
        <v>1794.7666666666671</v>
      </c>
      <c r="H168" s="265">
        <v>1986.366666666667</v>
      </c>
      <c r="I168" s="265">
        <v>2023.0833333333337</v>
      </c>
      <c r="J168" s="265">
        <v>2082.166666666667</v>
      </c>
      <c r="K168" s="263">
        <v>1964</v>
      </c>
      <c r="L168" s="263">
        <v>1868.2</v>
      </c>
      <c r="M168" s="263">
        <v>23.610389999999999</v>
      </c>
    </row>
    <row r="169" spans="1:13">
      <c r="A169" s="283">
        <v>160</v>
      </c>
      <c r="B169" s="263" t="s">
        <v>462</v>
      </c>
      <c r="C169" s="263">
        <v>1355.05</v>
      </c>
      <c r="D169" s="265">
        <v>1358.2166666666667</v>
      </c>
      <c r="E169" s="265">
        <v>1344.4333333333334</v>
      </c>
      <c r="F169" s="265">
        <v>1333.8166666666666</v>
      </c>
      <c r="G169" s="265">
        <v>1320.0333333333333</v>
      </c>
      <c r="H169" s="265">
        <v>1368.8333333333335</v>
      </c>
      <c r="I169" s="265">
        <v>1382.6166666666668</v>
      </c>
      <c r="J169" s="265">
        <v>1393.2333333333336</v>
      </c>
      <c r="K169" s="263">
        <v>1372</v>
      </c>
      <c r="L169" s="263">
        <v>1347.6</v>
      </c>
      <c r="M169" s="263">
        <v>4.8483499999999999</v>
      </c>
    </row>
    <row r="170" spans="1:13">
      <c r="A170" s="283">
        <v>161</v>
      </c>
      <c r="B170" s="263" t="s">
        <v>159</v>
      </c>
      <c r="C170" s="263">
        <v>129.75</v>
      </c>
      <c r="D170" s="265">
        <v>128.48333333333332</v>
      </c>
      <c r="E170" s="265">
        <v>126.01666666666665</v>
      </c>
      <c r="F170" s="265">
        <v>122.28333333333333</v>
      </c>
      <c r="G170" s="265">
        <v>119.81666666666666</v>
      </c>
      <c r="H170" s="265">
        <v>132.21666666666664</v>
      </c>
      <c r="I170" s="265">
        <v>134.68333333333328</v>
      </c>
      <c r="J170" s="265">
        <v>138.41666666666663</v>
      </c>
      <c r="K170" s="263">
        <v>130.94999999999999</v>
      </c>
      <c r="L170" s="263">
        <v>124.75</v>
      </c>
      <c r="M170" s="263">
        <v>108.42652</v>
      </c>
    </row>
    <row r="171" spans="1:13">
      <c r="A171" s="283">
        <v>162</v>
      </c>
      <c r="B171" s="263" t="s">
        <v>162</v>
      </c>
      <c r="C171" s="263">
        <v>227.55</v>
      </c>
      <c r="D171" s="265">
        <v>227.05000000000004</v>
      </c>
      <c r="E171" s="265">
        <v>221.30000000000007</v>
      </c>
      <c r="F171" s="265">
        <v>215.05000000000004</v>
      </c>
      <c r="G171" s="265">
        <v>209.30000000000007</v>
      </c>
      <c r="H171" s="265">
        <v>233.30000000000007</v>
      </c>
      <c r="I171" s="265">
        <v>239.05</v>
      </c>
      <c r="J171" s="265">
        <v>245.30000000000007</v>
      </c>
      <c r="K171" s="263">
        <v>232.8</v>
      </c>
      <c r="L171" s="263">
        <v>220.8</v>
      </c>
      <c r="M171" s="263">
        <v>172.66549000000001</v>
      </c>
    </row>
    <row r="172" spans="1:13">
      <c r="A172" s="283">
        <v>163</v>
      </c>
      <c r="B172" s="263" t="s">
        <v>271</v>
      </c>
      <c r="C172" s="263">
        <v>308.14999999999998</v>
      </c>
      <c r="D172" s="265">
        <v>307.03333333333336</v>
      </c>
      <c r="E172" s="265">
        <v>302.2166666666667</v>
      </c>
      <c r="F172" s="265">
        <v>296.28333333333336</v>
      </c>
      <c r="G172" s="265">
        <v>291.4666666666667</v>
      </c>
      <c r="H172" s="265">
        <v>312.9666666666667</v>
      </c>
      <c r="I172" s="265">
        <v>317.78333333333342</v>
      </c>
      <c r="J172" s="265">
        <v>323.7166666666667</v>
      </c>
      <c r="K172" s="263">
        <v>311.85000000000002</v>
      </c>
      <c r="L172" s="263">
        <v>301.10000000000002</v>
      </c>
      <c r="M172" s="263">
        <v>5.8288500000000001</v>
      </c>
    </row>
    <row r="173" spans="1:13">
      <c r="A173" s="283">
        <v>164</v>
      </c>
      <c r="B173" s="263" t="s">
        <v>272</v>
      </c>
      <c r="C173" s="263">
        <v>13028.55</v>
      </c>
      <c r="D173" s="265">
        <v>13013.599999999999</v>
      </c>
      <c r="E173" s="265">
        <v>12883.049999999997</v>
      </c>
      <c r="F173" s="265">
        <v>12737.55</v>
      </c>
      <c r="G173" s="265">
        <v>12606.999999999998</v>
      </c>
      <c r="H173" s="265">
        <v>13159.099999999997</v>
      </c>
      <c r="I173" s="265">
        <v>13289.65</v>
      </c>
      <c r="J173" s="265">
        <v>13435.149999999996</v>
      </c>
      <c r="K173" s="263">
        <v>13144.15</v>
      </c>
      <c r="L173" s="263">
        <v>12868.1</v>
      </c>
      <c r="M173" s="263">
        <v>5.9229999999999998E-2</v>
      </c>
    </row>
    <row r="174" spans="1:13">
      <c r="A174" s="283">
        <v>165</v>
      </c>
      <c r="B174" s="263" t="s">
        <v>161</v>
      </c>
      <c r="C174" s="263">
        <v>41.9</v>
      </c>
      <c r="D174" s="265">
        <v>42.1</v>
      </c>
      <c r="E174" s="265">
        <v>41.550000000000004</v>
      </c>
      <c r="F174" s="265">
        <v>41.2</v>
      </c>
      <c r="G174" s="265">
        <v>40.650000000000006</v>
      </c>
      <c r="H174" s="265">
        <v>42.45</v>
      </c>
      <c r="I174" s="265">
        <v>43</v>
      </c>
      <c r="J174" s="265">
        <v>43.35</v>
      </c>
      <c r="K174" s="263">
        <v>42.65</v>
      </c>
      <c r="L174" s="263">
        <v>41.75</v>
      </c>
      <c r="M174" s="263">
        <v>1332.93103</v>
      </c>
    </row>
    <row r="175" spans="1:13">
      <c r="A175" s="283">
        <v>166</v>
      </c>
      <c r="B175" s="263" t="s">
        <v>165</v>
      </c>
      <c r="C175" s="263">
        <v>248.95</v>
      </c>
      <c r="D175" s="265">
        <v>250.95000000000002</v>
      </c>
      <c r="E175" s="265">
        <v>245.10000000000002</v>
      </c>
      <c r="F175" s="265">
        <v>241.25</v>
      </c>
      <c r="G175" s="265">
        <v>235.4</v>
      </c>
      <c r="H175" s="265">
        <v>254.80000000000004</v>
      </c>
      <c r="I175" s="265">
        <v>260.64999999999998</v>
      </c>
      <c r="J175" s="265">
        <v>264.50000000000006</v>
      </c>
      <c r="K175" s="263">
        <v>256.8</v>
      </c>
      <c r="L175" s="263">
        <v>247.1</v>
      </c>
      <c r="M175" s="263">
        <v>195.98750999999999</v>
      </c>
    </row>
    <row r="176" spans="1:13">
      <c r="A176" s="283">
        <v>167</v>
      </c>
      <c r="B176" s="263" t="s">
        <v>166</v>
      </c>
      <c r="C176" s="263">
        <v>143.55000000000001</v>
      </c>
      <c r="D176" s="265">
        <v>141.75</v>
      </c>
      <c r="E176" s="265">
        <v>139</v>
      </c>
      <c r="F176" s="265">
        <v>134.44999999999999</v>
      </c>
      <c r="G176" s="265">
        <v>131.69999999999999</v>
      </c>
      <c r="H176" s="265">
        <v>146.30000000000001</v>
      </c>
      <c r="I176" s="265">
        <v>149.05000000000001</v>
      </c>
      <c r="J176" s="265">
        <v>153.60000000000002</v>
      </c>
      <c r="K176" s="263">
        <v>144.5</v>
      </c>
      <c r="L176" s="263">
        <v>137.19999999999999</v>
      </c>
      <c r="M176" s="263">
        <v>148.06989999999999</v>
      </c>
    </row>
    <row r="177" spans="1:13">
      <c r="A177" s="283">
        <v>168</v>
      </c>
      <c r="B177" s="263" t="s">
        <v>274</v>
      </c>
      <c r="C177" s="263">
        <v>501.55</v>
      </c>
      <c r="D177" s="265">
        <v>499.95</v>
      </c>
      <c r="E177" s="265">
        <v>493.59999999999997</v>
      </c>
      <c r="F177" s="265">
        <v>485.65</v>
      </c>
      <c r="G177" s="265">
        <v>479.29999999999995</v>
      </c>
      <c r="H177" s="265">
        <v>507.9</v>
      </c>
      <c r="I177" s="265">
        <v>514.25</v>
      </c>
      <c r="J177" s="265">
        <v>522.20000000000005</v>
      </c>
      <c r="K177" s="263">
        <v>506.3</v>
      </c>
      <c r="L177" s="263">
        <v>492</v>
      </c>
      <c r="M177" s="263">
        <v>2.10886</v>
      </c>
    </row>
    <row r="178" spans="1:13">
      <c r="A178" s="283">
        <v>169</v>
      </c>
      <c r="B178" s="263" t="s">
        <v>167</v>
      </c>
      <c r="C178" s="263">
        <v>2144.35</v>
      </c>
      <c r="D178" s="265">
        <v>2123.1166666666668</v>
      </c>
      <c r="E178" s="265">
        <v>2094.2333333333336</v>
      </c>
      <c r="F178" s="265">
        <v>2044.1166666666668</v>
      </c>
      <c r="G178" s="265">
        <v>2015.2333333333336</v>
      </c>
      <c r="H178" s="265">
        <v>2173.2333333333336</v>
      </c>
      <c r="I178" s="265">
        <v>2202.1166666666668</v>
      </c>
      <c r="J178" s="265">
        <v>2252.2333333333336</v>
      </c>
      <c r="K178" s="263">
        <v>2152</v>
      </c>
      <c r="L178" s="263">
        <v>2073</v>
      </c>
      <c r="M178" s="263">
        <v>160.85897</v>
      </c>
    </row>
    <row r="179" spans="1:13">
      <c r="A179" s="283">
        <v>170</v>
      </c>
      <c r="B179" s="263" t="s">
        <v>817</v>
      </c>
      <c r="C179" s="263">
        <v>1110.25</v>
      </c>
      <c r="D179" s="265">
        <v>1096.4833333333333</v>
      </c>
      <c r="E179" s="265">
        <v>1055.5166666666667</v>
      </c>
      <c r="F179" s="265">
        <v>1000.7833333333333</v>
      </c>
      <c r="G179" s="265">
        <v>959.81666666666661</v>
      </c>
      <c r="H179" s="265">
        <v>1151.2166666666667</v>
      </c>
      <c r="I179" s="265">
        <v>1192.1833333333334</v>
      </c>
      <c r="J179" s="265">
        <v>1246.9166666666667</v>
      </c>
      <c r="K179" s="263">
        <v>1137.45</v>
      </c>
      <c r="L179" s="263">
        <v>1041.75</v>
      </c>
      <c r="M179" s="263">
        <v>30.293140000000001</v>
      </c>
    </row>
    <row r="180" spans="1:13">
      <c r="A180" s="283">
        <v>171</v>
      </c>
      <c r="B180" s="263" t="s">
        <v>275</v>
      </c>
      <c r="C180" s="263">
        <v>872.4</v>
      </c>
      <c r="D180" s="265">
        <v>875</v>
      </c>
      <c r="E180" s="265">
        <v>867.1</v>
      </c>
      <c r="F180" s="265">
        <v>861.80000000000007</v>
      </c>
      <c r="G180" s="265">
        <v>853.90000000000009</v>
      </c>
      <c r="H180" s="265">
        <v>880.3</v>
      </c>
      <c r="I180" s="265">
        <v>888.2</v>
      </c>
      <c r="J180" s="265">
        <v>893.49999999999989</v>
      </c>
      <c r="K180" s="263">
        <v>882.9</v>
      </c>
      <c r="L180" s="263">
        <v>869.7</v>
      </c>
      <c r="M180" s="263">
        <v>18.852540000000001</v>
      </c>
    </row>
    <row r="181" spans="1:13">
      <c r="A181" s="283">
        <v>172</v>
      </c>
      <c r="B181" s="263" t="s">
        <v>172</v>
      </c>
      <c r="C181" s="263">
        <v>5540.35</v>
      </c>
      <c r="D181" s="265">
        <v>5511.7833333333328</v>
      </c>
      <c r="E181" s="265">
        <v>5428.5666666666657</v>
      </c>
      <c r="F181" s="265">
        <v>5316.7833333333328</v>
      </c>
      <c r="G181" s="265">
        <v>5233.5666666666657</v>
      </c>
      <c r="H181" s="265">
        <v>5623.5666666666657</v>
      </c>
      <c r="I181" s="265">
        <v>5706.7833333333328</v>
      </c>
      <c r="J181" s="265">
        <v>5818.5666666666657</v>
      </c>
      <c r="K181" s="263">
        <v>5595</v>
      </c>
      <c r="L181" s="263">
        <v>5400</v>
      </c>
      <c r="M181" s="263">
        <v>2.10737</v>
      </c>
    </row>
    <row r="182" spans="1:13">
      <c r="A182" s="283">
        <v>173</v>
      </c>
      <c r="B182" s="263" t="s">
        <v>479</v>
      </c>
      <c r="C182" s="263">
        <v>8144.1</v>
      </c>
      <c r="D182" s="265">
        <v>8172.2666666666664</v>
      </c>
      <c r="E182" s="265">
        <v>8094.5333333333328</v>
      </c>
      <c r="F182" s="265">
        <v>8044.9666666666662</v>
      </c>
      <c r="G182" s="265">
        <v>7967.2333333333327</v>
      </c>
      <c r="H182" s="265">
        <v>8221.8333333333321</v>
      </c>
      <c r="I182" s="265">
        <v>8299.5666666666657</v>
      </c>
      <c r="J182" s="265">
        <v>8349.1333333333332</v>
      </c>
      <c r="K182" s="263">
        <v>8250</v>
      </c>
      <c r="L182" s="263">
        <v>8122.7</v>
      </c>
      <c r="M182" s="263">
        <v>0.30393999999999999</v>
      </c>
    </row>
    <row r="183" spans="1:13">
      <c r="A183" s="283">
        <v>174</v>
      </c>
      <c r="B183" s="263" t="s">
        <v>170</v>
      </c>
      <c r="C183" s="263">
        <v>27450.9</v>
      </c>
      <c r="D183" s="265">
        <v>27523.033333333336</v>
      </c>
      <c r="E183" s="265">
        <v>27166.166666666672</v>
      </c>
      <c r="F183" s="265">
        <v>26881.433333333334</v>
      </c>
      <c r="G183" s="265">
        <v>26524.566666666669</v>
      </c>
      <c r="H183" s="265">
        <v>27807.766666666674</v>
      </c>
      <c r="I183" s="265">
        <v>28164.633333333335</v>
      </c>
      <c r="J183" s="265">
        <v>28449.366666666676</v>
      </c>
      <c r="K183" s="263">
        <v>27879.9</v>
      </c>
      <c r="L183" s="263">
        <v>27238.3</v>
      </c>
      <c r="M183" s="263">
        <v>0.52154</v>
      </c>
    </row>
    <row r="184" spans="1:13">
      <c r="A184" s="283">
        <v>175</v>
      </c>
      <c r="B184" s="263" t="s">
        <v>173</v>
      </c>
      <c r="C184" s="263">
        <v>1380.3</v>
      </c>
      <c r="D184" s="265">
        <v>1385.5333333333335</v>
      </c>
      <c r="E184" s="265">
        <v>1366.3166666666671</v>
      </c>
      <c r="F184" s="265">
        <v>1352.3333333333335</v>
      </c>
      <c r="G184" s="265">
        <v>1333.116666666667</v>
      </c>
      <c r="H184" s="265">
        <v>1399.5166666666671</v>
      </c>
      <c r="I184" s="265">
        <v>1418.7333333333338</v>
      </c>
      <c r="J184" s="265">
        <v>1432.7166666666672</v>
      </c>
      <c r="K184" s="263">
        <v>1404.75</v>
      </c>
      <c r="L184" s="263">
        <v>1371.55</v>
      </c>
      <c r="M184" s="263">
        <v>21.064959999999999</v>
      </c>
    </row>
    <row r="185" spans="1:13">
      <c r="A185" s="283">
        <v>176</v>
      </c>
      <c r="B185" s="263" t="s">
        <v>171</v>
      </c>
      <c r="C185" s="263">
        <v>1910</v>
      </c>
      <c r="D185" s="265">
        <v>1921.1333333333332</v>
      </c>
      <c r="E185" s="265">
        <v>1893.2666666666664</v>
      </c>
      <c r="F185" s="265">
        <v>1876.5333333333333</v>
      </c>
      <c r="G185" s="265">
        <v>1848.6666666666665</v>
      </c>
      <c r="H185" s="265">
        <v>1937.8666666666663</v>
      </c>
      <c r="I185" s="265">
        <v>1965.7333333333331</v>
      </c>
      <c r="J185" s="265">
        <v>1982.4666666666662</v>
      </c>
      <c r="K185" s="263">
        <v>1949</v>
      </c>
      <c r="L185" s="263">
        <v>1904.4</v>
      </c>
      <c r="M185" s="263">
        <v>6.4382999999999999</v>
      </c>
    </row>
    <row r="186" spans="1:13">
      <c r="A186" s="283">
        <v>177</v>
      </c>
      <c r="B186" s="263" t="s">
        <v>169</v>
      </c>
      <c r="C186" s="263">
        <v>407.25</v>
      </c>
      <c r="D186" s="265">
        <v>409.56666666666666</v>
      </c>
      <c r="E186" s="265">
        <v>404.23333333333335</v>
      </c>
      <c r="F186" s="265">
        <v>401.2166666666667</v>
      </c>
      <c r="G186" s="265">
        <v>395.88333333333338</v>
      </c>
      <c r="H186" s="265">
        <v>412.58333333333331</v>
      </c>
      <c r="I186" s="265">
        <v>417.91666666666669</v>
      </c>
      <c r="J186" s="265">
        <v>420.93333333333328</v>
      </c>
      <c r="K186" s="263">
        <v>414.9</v>
      </c>
      <c r="L186" s="263">
        <v>406.55</v>
      </c>
      <c r="M186" s="263">
        <v>469.88835999999998</v>
      </c>
    </row>
    <row r="187" spans="1:13">
      <c r="A187" s="283">
        <v>178</v>
      </c>
      <c r="B187" s="263" t="s">
        <v>168</v>
      </c>
      <c r="C187" s="263">
        <v>73.2</v>
      </c>
      <c r="D187" s="265">
        <v>73.050000000000011</v>
      </c>
      <c r="E187" s="265">
        <v>72.200000000000017</v>
      </c>
      <c r="F187" s="265">
        <v>71.2</v>
      </c>
      <c r="G187" s="265">
        <v>70.350000000000009</v>
      </c>
      <c r="H187" s="265">
        <v>74.050000000000026</v>
      </c>
      <c r="I187" s="265">
        <v>74.90000000000002</v>
      </c>
      <c r="J187" s="265">
        <v>75.900000000000034</v>
      </c>
      <c r="K187" s="263">
        <v>73.900000000000006</v>
      </c>
      <c r="L187" s="263">
        <v>72.05</v>
      </c>
      <c r="M187" s="263">
        <v>619.33208999999999</v>
      </c>
    </row>
    <row r="188" spans="1:13">
      <c r="A188" s="283">
        <v>179</v>
      </c>
      <c r="B188" s="263" t="s">
        <v>175</v>
      </c>
      <c r="C188" s="263">
        <v>609.54999999999995</v>
      </c>
      <c r="D188" s="265">
        <v>610.38333333333333</v>
      </c>
      <c r="E188" s="265">
        <v>601.86666666666667</v>
      </c>
      <c r="F188" s="265">
        <v>594.18333333333339</v>
      </c>
      <c r="G188" s="265">
        <v>585.66666666666674</v>
      </c>
      <c r="H188" s="265">
        <v>618.06666666666661</v>
      </c>
      <c r="I188" s="265">
        <v>626.58333333333326</v>
      </c>
      <c r="J188" s="265">
        <v>634.26666666666654</v>
      </c>
      <c r="K188" s="263">
        <v>618.9</v>
      </c>
      <c r="L188" s="263">
        <v>602.70000000000005</v>
      </c>
      <c r="M188" s="263">
        <v>62.617539999999998</v>
      </c>
    </row>
    <row r="189" spans="1:13">
      <c r="A189" s="283">
        <v>180</v>
      </c>
      <c r="B189" s="263" t="s">
        <v>176</v>
      </c>
      <c r="C189" s="263">
        <v>511.5</v>
      </c>
      <c r="D189" s="265">
        <v>510.7166666666667</v>
      </c>
      <c r="E189" s="265">
        <v>499.93333333333339</v>
      </c>
      <c r="F189" s="265">
        <v>488.36666666666667</v>
      </c>
      <c r="G189" s="265">
        <v>477.58333333333337</v>
      </c>
      <c r="H189" s="265">
        <v>522.28333333333342</v>
      </c>
      <c r="I189" s="265">
        <v>533.06666666666672</v>
      </c>
      <c r="J189" s="265">
        <v>544.63333333333344</v>
      </c>
      <c r="K189" s="263">
        <v>521.5</v>
      </c>
      <c r="L189" s="263">
        <v>499.15</v>
      </c>
      <c r="M189" s="263">
        <v>33.645339999999997</v>
      </c>
    </row>
    <row r="190" spans="1:13">
      <c r="A190" s="283">
        <v>181</v>
      </c>
      <c r="B190" s="263" t="s">
        <v>276</v>
      </c>
      <c r="C190" s="263">
        <v>562</v>
      </c>
      <c r="D190" s="265">
        <v>564.11666666666667</v>
      </c>
      <c r="E190" s="265">
        <v>555.93333333333339</v>
      </c>
      <c r="F190" s="265">
        <v>549.86666666666667</v>
      </c>
      <c r="G190" s="265">
        <v>541.68333333333339</v>
      </c>
      <c r="H190" s="265">
        <v>570.18333333333339</v>
      </c>
      <c r="I190" s="265">
        <v>578.36666666666656</v>
      </c>
      <c r="J190" s="265">
        <v>584.43333333333339</v>
      </c>
      <c r="K190" s="263">
        <v>572.29999999999995</v>
      </c>
      <c r="L190" s="263">
        <v>558.04999999999995</v>
      </c>
      <c r="M190" s="263">
        <v>3.3351999999999999</v>
      </c>
    </row>
    <row r="191" spans="1:13">
      <c r="A191" s="283">
        <v>182</v>
      </c>
      <c r="B191" s="263" t="s">
        <v>189</v>
      </c>
      <c r="C191" s="263">
        <v>596.1</v>
      </c>
      <c r="D191" s="265">
        <v>599.55000000000007</v>
      </c>
      <c r="E191" s="265">
        <v>589.40000000000009</v>
      </c>
      <c r="F191" s="265">
        <v>582.70000000000005</v>
      </c>
      <c r="G191" s="265">
        <v>572.55000000000007</v>
      </c>
      <c r="H191" s="265">
        <v>606.25000000000011</v>
      </c>
      <c r="I191" s="265">
        <v>616.4</v>
      </c>
      <c r="J191" s="265">
        <v>623.10000000000014</v>
      </c>
      <c r="K191" s="263">
        <v>609.70000000000005</v>
      </c>
      <c r="L191" s="263">
        <v>592.85</v>
      </c>
      <c r="M191" s="263">
        <v>21.132930000000002</v>
      </c>
    </row>
    <row r="192" spans="1:13">
      <c r="A192" s="283">
        <v>183</v>
      </c>
      <c r="B192" s="263" t="s">
        <v>178</v>
      </c>
      <c r="C192" s="263">
        <v>732.6</v>
      </c>
      <c r="D192" s="265">
        <v>715.44999999999993</v>
      </c>
      <c r="E192" s="265">
        <v>692.89999999999986</v>
      </c>
      <c r="F192" s="265">
        <v>653.19999999999993</v>
      </c>
      <c r="G192" s="265">
        <v>630.64999999999986</v>
      </c>
      <c r="H192" s="265">
        <v>755.14999999999986</v>
      </c>
      <c r="I192" s="265">
        <v>777.69999999999982</v>
      </c>
      <c r="J192" s="265">
        <v>817.39999999999986</v>
      </c>
      <c r="K192" s="263">
        <v>738</v>
      </c>
      <c r="L192" s="263">
        <v>675.75</v>
      </c>
      <c r="M192" s="263">
        <v>247.69311999999999</v>
      </c>
    </row>
    <row r="193" spans="1:13">
      <c r="A193" s="283">
        <v>184</v>
      </c>
      <c r="B193" s="263" t="s">
        <v>184</v>
      </c>
      <c r="C193" s="263">
        <v>2995.3</v>
      </c>
      <c r="D193" s="265">
        <v>2997.8833333333337</v>
      </c>
      <c r="E193" s="265">
        <v>2965.8666666666672</v>
      </c>
      <c r="F193" s="265">
        <v>2936.4333333333334</v>
      </c>
      <c r="G193" s="265">
        <v>2904.416666666667</v>
      </c>
      <c r="H193" s="265">
        <v>3027.3166666666675</v>
      </c>
      <c r="I193" s="265">
        <v>3059.3333333333339</v>
      </c>
      <c r="J193" s="265">
        <v>3088.7666666666678</v>
      </c>
      <c r="K193" s="263">
        <v>3029.9</v>
      </c>
      <c r="L193" s="263">
        <v>2968.45</v>
      </c>
      <c r="M193" s="263">
        <v>42.240729999999999</v>
      </c>
    </row>
    <row r="194" spans="1:13">
      <c r="A194" s="283">
        <v>185</v>
      </c>
      <c r="B194" s="263" t="s">
        <v>806</v>
      </c>
      <c r="C194" s="263">
        <v>628.5</v>
      </c>
      <c r="D194" s="265">
        <v>630.66666666666663</v>
      </c>
      <c r="E194" s="265">
        <v>622.18333333333328</v>
      </c>
      <c r="F194" s="265">
        <v>615.86666666666667</v>
      </c>
      <c r="G194" s="265">
        <v>607.38333333333333</v>
      </c>
      <c r="H194" s="265">
        <v>636.98333333333323</v>
      </c>
      <c r="I194" s="265">
        <v>645.46666666666658</v>
      </c>
      <c r="J194" s="265">
        <v>651.78333333333319</v>
      </c>
      <c r="K194" s="263">
        <v>639.15</v>
      </c>
      <c r="L194" s="263">
        <v>624.35</v>
      </c>
      <c r="M194" s="263">
        <v>49.773479999999999</v>
      </c>
    </row>
    <row r="195" spans="1:13">
      <c r="A195" s="283">
        <v>186</v>
      </c>
      <c r="B195" s="263" t="s">
        <v>180</v>
      </c>
      <c r="C195" s="263">
        <v>333.15</v>
      </c>
      <c r="D195" s="265">
        <v>330.36666666666662</v>
      </c>
      <c r="E195" s="265">
        <v>326.03333333333325</v>
      </c>
      <c r="F195" s="265">
        <v>318.91666666666663</v>
      </c>
      <c r="G195" s="265">
        <v>314.58333333333326</v>
      </c>
      <c r="H195" s="265">
        <v>337.48333333333323</v>
      </c>
      <c r="I195" s="265">
        <v>341.81666666666661</v>
      </c>
      <c r="J195" s="265">
        <v>348.93333333333322</v>
      </c>
      <c r="K195" s="263">
        <v>334.7</v>
      </c>
      <c r="L195" s="263">
        <v>323.25</v>
      </c>
      <c r="M195" s="263">
        <v>645.14912000000004</v>
      </c>
    </row>
    <row r="196" spans="1:13">
      <c r="A196" s="283">
        <v>187</v>
      </c>
      <c r="B196" s="254" t="s">
        <v>182</v>
      </c>
      <c r="C196" s="254">
        <v>96</v>
      </c>
      <c r="D196" s="290">
        <v>96</v>
      </c>
      <c r="E196" s="290">
        <v>94.35</v>
      </c>
      <c r="F196" s="290">
        <v>92.699999999999989</v>
      </c>
      <c r="G196" s="290">
        <v>91.049999999999983</v>
      </c>
      <c r="H196" s="290">
        <v>97.65</v>
      </c>
      <c r="I196" s="290">
        <v>99.300000000000011</v>
      </c>
      <c r="J196" s="290">
        <v>100.95000000000002</v>
      </c>
      <c r="K196" s="254">
        <v>97.65</v>
      </c>
      <c r="L196" s="254">
        <v>94.35</v>
      </c>
      <c r="M196" s="254">
        <v>709.38332000000003</v>
      </c>
    </row>
    <row r="197" spans="1:13">
      <c r="A197" s="283">
        <v>188</v>
      </c>
      <c r="B197" s="254" t="s">
        <v>183</v>
      </c>
      <c r="C197" s="254">
        <v>742.9</v>
      </c>
      <c r="D197" s="290">
        <v>742.61666666666679</v>
      </c>
      <c r="E197" s="290">
        <v>732.23333333333358</v>
      </c>
      <c r="F197" s="290">
        <v>721.56666666666683</v>
      </c>
      <c r="G197" s="290">
        <v>711.18333333333362</v>
      </c>
      <c r="H197" s="290">
        <v>753.28333333333353</v>
      </c>
      <c r="I197" s="290">
        <v>763.66666666666674</v>
      </c>
      <c r="J197" s="290">
        <v>774.33333333333348</v>
      </c>
      <c r="K197" s="254">
        <v>753</v>
      </c>
      <c r="L197" s="254">
        <v>731.95</v>
      </c>
      <c r="M197" s="254">
        <v>219.01596000000001</v>
      </c>
    </row>
    <row r="198" spans="1:13">
      <c r="A198" s="283">
        <v>189</v>
      </c>
      <c r="B198" s="254" t="s">
        <v>185</v>
      </c>
      <c r="C198" s="254">
        <v>957.8</v>
      </c>
      <c r="D198" s="290">
        <v>959.68333333333339</v>
      </c>
      <c r="E198" s="290">
        <v>950.36666666666679</v>
      </c>
      <c r="F198" s="290">
        <v>942.93333333333339</v>
      </c>
      <c r="G198" s="290">
        <v>933.61666666666679</v>
      </c>
      <c r="H198" s="290">
        <v>967.11666666666679</v>
      </c>
      <c r="I198" s="290">
        <v>976.43333333333339</v>
      </c>
      <c r="J198" s="290">
        <v>983.86666666666679</v>
      </c>
      <c r="K198" s="254">
        <v>969</v>
      </c>
      <c r="L198" s="254">
        <v>952.25</v>
      </c>
      <c r="M198" s="254">
        <v>36.827910000000003</v>
      </c>
    </row>
    <row r="199" spans="1:13">
      <c r="A199" s="283">
        <v>190</v>
      </c>
      <c r="B199" s="254" t="s">
        <v>164</v>
      </c>
      <c r="C199" s="254">
        <v>983.8</v>
      </c>
      <c r="D199" s="290">
        <v>978.65</v>
      </c>
      <c r="E199" s="290">
        <v>967.3</v>
      </c>
      <c r="F199" s="290">
        <v>950.8</v>
      </c>
      <c r="G199" s="290">
        <v>939.44999999999993</v>
      </c>
      <c r="H199" s="290">
        <v>995.15</v>
      </c>
      <c r="I199" s="290">
        <v>1006.5000000000001</v>
      </c>
      <c r="J199" s="290">
        <v>1023</v>
      </c>
      <c r="K199" s="254">
        <v>990</v>
      </c>
      <c r="L199" s="254">
        <v>962.15</v>
      </c>
      <c r="M199" s="254">
        <v>5.1336399999999998</v>
      </c>
    </row>
    <row r="200" spans="1:13">
      <c r="A200" s="283">
        <v>191</v>
      </c>
      <c r="B200" s="254" t="s">
        <v>186</v>
      </c>
      <c r="C200" s="254">
        <v>1434.45</v>
      </c>
      <c r="D200" s="290">
        <v>1442.6333333333332</v>
      </c>
      <c r="E200" s="290">
        <v>1422.3166666666664</v>
      </c>
      <c r="F200" s="290">
        <v>1410.1833333333332</v>
      </c>
      <c r="G200" s="290">
        <v>1389.8666666666663</v>
      </c>
      <c r="H200" s="290">
        <v>1454.7666666666664</v>
      </c>
      <c r="I200" s="290">
        <v>1475.083333333333</v>
      </c>
      <c r="J200" s="290">
        <v>1487.2166666666665</v>
      </c>
      <c r="K200" s="254">
        <v>1462.95</v>
      </c>
      <c r="L200" s="254">
        <v>1430.5</v>
      </c>
      <c r="M200" s="254">
        <v>19.673860000000001</v>
      </c>
    </row>
    <row r="201" spans="1:13">
      <c r="A201" s="283">
        <v>192</v>
      </c>
      <c r="B201" s="254" t="s">
        <v>187</v>
      </c>
      <c r="C201" s="254">
        <v>2467.5</v>
      </c>
      <c r="D201" s="290">
        <v>2484</v>
      </c>
      <c r="E201" s="290">
        <v>2445</v>
      </c>
      <c r="F201" s="290">
        <v>2422.5</v>
      </c>
      <c r="G201" s="290">
        <v>2383.5</v>
      </c>
      <c r="H201" s="290">
        <v>2506.5</v>
      </c>
      <c r="I201" s="290">
        <v>2545.5</v>
      </c>
      <c r="J201" s="290">
        <v>2568</v>
      </c>
      <c r="K201" s="254">
        <v>2523</v>
      </c>
      <c r="L201" s="254">
        <v>2461.5</v>
      </c>
      <c r="M201" s="254">
        <v>3.8548300000000002</v>
      </c>
    </row>
    <row r="202" spans="1:13">
      <c r="A202" s="283">
        <v>193</v>
      </c>
      <c r="B202" s="254" t="s">
        <v>188</v>
      </c>
      <c r="C202" s="254">
        <v>393.25</v>
      </c>
      <c r="D202" s="290">
        <v>384.93333333333334</v>
      </c>
      <c r="E202" s="290">
        <v>374.11666666666667</v>
      </c>
      <c r="F202" s="290">
        <v>354.98333333333335</v>
      </c>
      <c r="G202" s="290">
        <v>344.16666666666669</v>
      </c>
      <c r="H202" s="290">
        <v>404.06666666666666</v>
      </c>
      <c r="I202" s="290">
        <v>414.88333333333338</v>
      </c>
      <c r="J202" s="290">
        <v>434.01666666666665</v>
      </c>
      <c r="K202" s="254">
        <v>395.75</v>
      </c>
      <c r="L202" s="254">
        <v>365.8</v>
      </c>
      <c r="M202" s="254">
        <v>55.860509999999998</v>
      </c>
    </row>
    <row r="203" spans="1:13">
      <c r="A203" s="283">
        <v>194</v>
      </c>
      <c r="B203" s="254" t="s">
        <v>511</v>
      </c>
      <c r="C203" s="254">
        <v>819.25</v>
      </c>
      <c r="D203" s="290">
        <v>811</v>
      </c>
      <c r="E203" s="290">
        <v>797</v>
      </c>
      <c r="F203" s="290">
        <v>774.75</v>
      </c>
      <c r="G203" s="290">
        <v>760.75</v>
      </c>
      <c r="H203" s="290">
        <v>833.25</v>
      </c>
      <c r="I203" s="290">
        <v>847.25</v>
      </c>
      <c r="J203" s="290">
        <v>869.5</v>
      </c>
      <c r="K203" s="254">
        <v>825</v>
      </c>
      <c r="L203" s="254">
        <v>788.75</v>
      </c>
      <c r="M203" s="254">
        <v>7.2955300000000003</v>
      </c>
    </row>
    <row r="204" spans="1:13">
      <c r="A204" s="283">
        <v>195</v>
      </c>
      <c r="B204" s="254" t="s">
        <v>194</v>
      </c>
      <c r="C204" s="254">
        <v>593</v>
      </c>
      <c r="D204" s="290">
        <v>583</v>
      </c>
      <c r="E204" s="290">
        <v>569</v>
      </c>
      <c r="F204" s="290">
        <v>545</v>
      </c>
      <c r="G204" s="290">
        <v>531</v>
      </c>
      <c r="H204" s="290">
        <v>607</v>
      </c>
      <c r="I204" s="290">
        <v>621</v>
      </c>
      <c r="J204" s="290">
        <v>645</v>
      </c>
      <c r="K204" s="254">
        <v>597</v>
      </c>
      <c r="L204" s="254">
        <v>559</v>
      </c>
      <c r="M204" s="254">
        <v>167.64202</v>
      </c>
    </row>
    <row r="205" spans="1:13">
      <c r="A205" s="283">
        <v>196</v>
      </c>
      <c r="B205" s="254" t="s">
        <v>192</v>
      </c>
      <c r="C205" s="254">
        <v>6383.3</v>
      </c>
      <c r="D205" s="290">
        <v>6396.583333333333</v>
      </c>
      <c r="E205" s="290">
        <v>6325.1666666666661</v>
      </c>
      <c r="F205" s="290">
        <v>6267.0333333333328</v>
      </c>
      <c r="G205" s="290">
        <v>6195.6166666666659</v>
      </c>
      <c r="H205" s="290">
        <v>6454.7166666666662</v>
      </c>
      <c r="I205" s="290">
        <v>6526.1333333333323</v>
      </c>
      <c r="J205" s="290">
        <v>6584.2666666666664</v>
      </c>
      <c r="K205" s="254">
        <v>6468</v>
      </c>
      <c r="L205" s="254">
        <v>6338.45</v>
      </c>
      <c r="M205" s="254">
        <v>8.0307200000000005</v>
      </c>
    </row>
    <row r="206" spans="1:13">
      <c r="A206" s="283">
        <v>197</v>
      </c>
      <c r="B206" s="254" t="s">
        <v>193</v>
      </c>
      <c r="C206" s="254">
        <v>41.45</v>
      </c>
      <c r="D206" s="290">
        <v>41.666666666666671</v>
      </c>
      <c r="E206" s="290">
        <v>40.983333333333341</v>
      </c>
      <c r="F206" s="290">
        <v>40.516666666666673</v>
      </c>
      <c r="G206" s="290">
        <v>39.833333333333343</v>
      </c>
      <c r="H206" s="290">
        <v>42.13333333333334</v>
      </c>
      <c r="I206" s="290">
        <v>42.816666666666677</v>
      </c>
      <c r="J206" s="290">
        <v>43.283333333333339</v>
      </c>
      <c r="K206" s="254">
        <v>42.35</v>
      </c>
      <c r="L206" s="254">
        <v>41.2</v>
      </c>
      <c r="M206" s="254">
        <v>128.61967999999999</v>
      </c>
    </row>
    <row r="207" spans="1:13">
      <c r="A207" s="283">
        <v>198</v>
      </c>
      <c r="B207" s="254" t="s">
        <v>190</v>
      </c>
      <c r="C207" s="254">
        <v>1198.6500000000001</v>
      </c>
      <c r="D207" s="290">
        <v>1192.1000000000001</v>
      </c>
      <c r="E207" s="290">
        <v>1179.5500000000002</v>
      </c>
      <c r="F207" s="290">
        <v>1160.45</v>
      </c>
      <c r="G207" s="290">
        <v>1147.9000000000001</v>
      </c>
      <c r="H207" s="290">
        <v>1211.2000000000003</v>
      </c>
      <c r="I207" s="290">
        <v>1223.75</v>
      </c>
      <c r="J207" s="290">
        <v>1242.8500000000004</v>
      </c>
      <c r="K207" s="254">
        <v>1204.6500000000001</v>
      </c>
      <c r="L207" s="254">
        <v>1173</v>
      </c>
      <c r="M207" s="254">
        <v>5.4618700000000002</v>
      </c>
    </row>
    <row r="208" spans="1:13">
      <c r="A208" s="283">
        <v>199</v>
      </c>
      <c r="B208" s="254" t="s">
        <v>141</v>
      </c>
      <c r="C208" s="254">
        <v>544.4</v>
      </c>
      <c r="D208" s="290">
        <v>546.38333333333333</v>
      </c>
      <c r="E208" s="290">
        <v>541.31666666666661</v>
      </c>
      <c r="F208" s="290">
        <v>538.23333333333323</v>
      </c>
      <c r="G208" s="290">
        <v>533.16666666666652</v>
      </c>
      <c r="H208" s="290">
        <v>549.4666666666667</v>
      </c>
      <c r="I208" s="290">
        <v>554.53333333333353</v>
      </c>
      <c r="J208" s="290">
        <v>557.61666666666679</v>
      </c>
      <c r="K208" s="254">
        <v>551.45000000000005</v>
      </c>
      <c r="L208" s="254">
        <v>543.29999999999995</v>
      </c>
      <c r="M208" s="254">
        <v>25.499680000000001</v>
      </c>
    </row>
    <row r="209" spans="1:13">
      <c r="A209" s="283">
        <v>200</v>
      </c>
      <c r="B209" s="254" t="s">
        <v>278</v>
      </c>
      <c r="C209" s="254">
        <v>230.8</v>
      </c>
      <c r="D209" s="290">
        <v>232.25</v>
      </c>
      <c r="E209" s="290">
        <v>228.55</v>
      </c>
      <c r="F209" s="290">
        <v>226.3</v>
      </c>
      <c r="G209" s="290">
        <v>222.60000000000002</v>
      </c>
      <c r="H209" s="290">
        <v>234.5</v>
      </c>
      <c r="I209" s="290">
        <v>238.2</v>
      </c>
      <c r="J209" s="290">
        <v>240.45</v>
      </c>
      <c r="K209" s="254">
        <v>235.95</v>
      </c>
      <c r="L209" s="254">
        <v>230</v>
      </c>
      <c r="M209" s="254">
        <v>5.16188</v>
      </c>
    </row>
    <row r="210" spans="1:13">
      <c r="A210" s="283">
        <v>201</v>
      </c>
      <c r="B210" s="254" t="s">
        <v>523</v>
      </c>
      <c r="C210" s="254">
        <v>1042.5999999999999</v>
      </c>
      <c r="D210" s="290">
        <v>1040.2666666666667</v>
      </c>
      <c r="E210" s="290">
        <v>1022.9833333333333</v>
      </c>
      <c r="F210" s="290">
        <v>1003.3666666666667</v>
      </c>
      <c r="G210" s="290">
        <v>986.08333333333337</v>
      </c>
      <c r="H210" s="290">
        <v>1059.8833333333332</v>
      </c>
      <c r="I210" s="290">
        <v>1077.1666666666665</v>
      </c>
      <c r="J210" s="290">
        <v>1096.7833333333333</v>
      </c>
      <c r="K210" s="254">
        <v>1057.55</v>
      </c>
      <c r="L210" s="254">
        <v>1020.65</v>
      </c>
      <c r="M210" s="254">
        <v>4.12338</v>
      </c>
    </row>
    <row r="211" spans="1:13">
      <c r="A211" s="283">
        <v>202</v>
      </c>
      <c r="B211" s="254" t="s">
        <v>118</v>
      </c>
      <c r="C211" s="254">
        <v>11.65</v>
      </c>
      <c r="D211" s="290">
        <v>11.65</v>
      </c>
      <c r="E211" s="290">
        <v>11.450000000000001</v>
      </c>
      <c r="F211" s="290">
        <v>11.25</v>
      </c>
      <c r="G211" s="290">
        <v>11.05</v>
      </c>
      <c r="H211" s="290">
        <v>11.850000000000001</v>
      </c>
      <c r="I211" s="290">
        <v>12.05</v>
      </c>
      <c r="J211" s="290">
        <v>12.250000000000002</v>
      </c>
      <c r="K211" s="254">
        <v>11.85</v>
      </c>
      <c r="L211" s="254">
        <v>11.45</v>
      </c>
      <c r="M211" s="254">
        <v>2059.1744699999999</v>
      </c>
    </row>
    <row r="212" spans="1:13">
      <c r="A212" s="283">
        <v>203</v>
      </c>
      <c r="B212" s="254" t="s">
        <v>196</v>
      </c>
      <c r="C212" s="254">
        <v>1048.7</v>
      </c>
      <c r="D212" s="290">
        <v>1040.3333333333333</v>
      </c>
      <c r="E212" s="290">
        <v>1025.9666666666665</v>
      </c>
      <c r="F212" s="290">
        <v>1003.2333333333332</v>
      </c>
      <c r="G212" s="290">
        <v>988.86666666666645</v>
      </c>
      <c r="H212" s="290">
        <v>1063.0666666666666</v>
      </c>
      <c r="I212" s="290">
        <v>1077.4333333333334</v>
      </c>
      <c r="J212" s="290">
        <v>1100.1666666666665</v>
      </c>
      <c r="K212" s="254">
        <v>1054.7</v>
      </c>
      <c r="L212" s="254">
        <v>1017.6</v>
      </c>
      <c r="M212" s="254">
        <v>30.110019999999999</v>
      </c>
    </row>
    <row r="213" spans="1:13">
      <c r="A213" s="283">
        <v>204</v>
      </c>
      <c r="B213" s="254" t="s">
        <v>529</v>
      </c>
      <c r="C213" s="254">
        <v>2419.4</v>
      </c>
      <c r="D213" s="290">
        <v>2421.1666666666665</v>
      </c>
      <c r="E213" s="290">
        <v>2399.3833333333332</v>
      </c>
      <c r="F213" s="290">
        <v>2379.3666666666668</v>
      </c>
      <c r="G213" s="290">
        <v>2357.5833333333335</v>
      </c>
      <c r="H213" s="290">
        <v>2441.1833333333329</v>
      </c>
      <c r="I213" s="290">
        <v>2462.9666666666667</v>
      </c>
      <c r="J213" s="290">
        <v>2482.9833333333327</v>
      </c>
      <c r="K213" s="254">
        <v>2442.9499999999998</v>
      </c>
      <c r="L213" s="254">
        <v>2401.15</v>
      </c>
      <c r="M213" s="254">
        <v>1.2658499999999999</v>
      </c>
    </row>
    <row r="214" spans="1:13">
      <c r="A214" s="283">
        <v>205</v>
      </c>
      <c r="B214" s="254" t="s">
        <v>197</v>
      </c>
      <c r="C214" s="290">
        <v>421.3</v>
      </c>
      <c r="D214" s="290">
        <v>423.58333333333331</v>
      </c>
      <c r="E214" s="290">
        <v>418.16666666666663</v>
      </c>
      <c r="F214" s="290">
        <v>415.0333333333333</v>
      </c>
      <c r="G214" s="290">
        <v>409.61666666666662</v>
      </c>
      <c r="H214" s="290">
        <v>426.71666666666664</v>
      </c>
      <c r="I214" s="290">
        <v>432.13333333333327</v>
      </c>
      <c r="J214" s="290">
        <v>435.26666666666665</v>
      </c>
      <c r="K214" s="290">
        <v>429</v>
      </c>
      <c r="L214" s="290">
        <v>420.45</v>
      </c>
      <c r="M214" s="290">
        <v>91.103920000000002</v>
      </c>
    </row>
    <row r="215" spans="1:13">
      <c r="A215" s="283">
        <v>206</v>
      </c>
      <c r="B215" s="254" t="s">
        <v>198</v>
      </c>
      <c r="C215" s="290">
        <v>16.100000000000001</v>
      </c>
      <c r="D215" s="290">
        <v>16.166666666666668</v>
      </c>
      <c r="E215" s="290">
        <v>15.983333333333334</v>
      </c>
      <c r="F215" s="290">
        <v>15.866666666666667</v>
      </c>
      <c r="G215" s="290">
        <v>15.683333333333334</v>
      </c>
      <c r="H215" s="290">
        <v>16.283333333333335</v>
      </c>
      <c r="I215" s="290">
        <v>16.466666666666665</v>
      </c>
      <c r="J215" s="290">
        <v>16.583333333333336</v>
      </c>
      <c r="K215" s="290">
        <v>16.350000000000001</v>
      </c>
      <c r="L215" s="290">
        <v>16.05</v>
      </c>
      <c r="M215" s="290">
        <v>692.77130999999997</v>
      </c>
    </row>
    <row r="216" spans="1:13">
      <c r="A216" s="283">
        <v>207</v>
      </c>
      <c r="B216" s="254" t="s">
        <v>199</v>
      </c>
      <c r="C216" s="290">
        <v>208.6</v>
      </c>
      <c r="D216" s="290">
        <v>208.56666666666669</v>
      </c>
      <c r="E216" s="290">
        <v>206.33333333333337</v>
      </c>
      <c r="F216" s="290">
        <v>204.06666666666669</v>
      </c>
      <c r="G216" s="290">
        <v>201.83333333333337</v>
      </c>
      <c r="H216" s="290">
        <v>210.83333333333337</v>
      </c>
      <c r="I216" s="290">
        <v>213.06666666666666</v>
      </c>
      <c r="J216" s="290">
        <v>215.33333333333337</v>
      </c>
      <c r="K216" s="290">
        <v>210.8</v>
      </c>
      <c r="L216" s="290">
        <v>206.3</v>
      </c>
      <c r="M216" s="290">
        <v>140.98285000000001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600"/>
      <c r="B1" s="60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44253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260"/>
      <c r="L9" s="267"/>
      <c r="M9" s="268"/>
    </row>
    <row r="10" spans="1:15" ht="42.75" customHeight="1">
      <c r="A10" s="592"/>
      <c r="B10" s="594"/>
      <c r="C10" s="599" t="s">
        <v>23</v>
      </c>
      <c r="D10" s="59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566" t="s">
        <v>285</v>
      </c>
      <c r="C11" s="539">
        <v>22361.05</v>
      </c>
      <c r="D11" s="540">
        <v>22125.866666666669</v>
      </c>
      <c r="E11" s="540">
        <v>21751.733333333337</v>
      </c>
      <c r="F11" s="540">
        <v>21142.416666666668</v>
      </c>
      <c r="G11" s="540">
        <v>20768.283333333336</v>
      </c>
      <c r="H11" s="540">
        <v>22735.183333333338</v>
      </c>
      <c r="I11" s="540">
        <v>23109.316666666669</v>
      </c>
      <c r="J11" s="540">
        <v>23718.633333333339</v>
      </c>
      <c r="K11" s="539">
        <v>22500</v>
      </c>
      <c r="L11" s="539">
        <v>21516.55</v>
      </c>
      <c r="M11" s="539">
        <v>8.7760000000000005E-2</v>
      </c>
    </row>
    <row r="12" spans="1:15" ht="12" customHeight="1">
      <c r="A12" s="254">
        <v>2</v>
      </c>
      <c r="B12" s="566" t="s">
        <v>787</v>
      </c>
      <c r="C12" s="539">
        <v>1537.9</v>
      </c>
      <c r="D12" s="540">
        <v>1546.6833333333332</v>
      </c>
      <c r="E12" s="540">
        <v>1502.5666666666664</v>
      </c>
      <c r="F12" s="540">
        <v>1467.2333333333331</v>
      </c>
      <c r="G12" s="540">
        <v>1423.1166666666663</v>
      </c>
      <c r="H12" s="540">
        <v>1582.0166666666664</v>
      </c>
      <c r="I12" s="540">
        <v>1626.1333333333332</v>
      </c>
      <c r="J12" s="540">
        <v>1661.4666666666665</v>
      </c>
      <c r="K12" s="539">
        <v>1590.8</v>
      </c>
      <c r="L12" s="539">
        <v>1511.35</v>
      </c>
      <c r="M12" s="539">
        <v>1.8468899999999999</v>
      </c>
    </row>
    <row r="13" spans="1:15" ht="12" customHeight="1">
      <c r="A13" s="254">
        <v>3</v>
      </c>
      <c r="B13" s="566" t="s">
        <v>818</v>
      </c>
      <c r="C13" s="539">
        <v>1619.15</v>
      </c>
      <c r="D13" s="540">
        <v>1592</v>
      </c>
      <c r="E13" s="540">
        <v>1555</v>
      </c>
      <c r="F13" s="540">
        <v>1490.85</v>
      </c>
      <c r="G13" s="540">
        <v>1453.85</v>
      </c>
      <c r="H13" s="540">
        <v>1656.15</v>
      </c>
      <c r="I13" s="540">
        <v>1693.15</v>
      </c>
      <c r="J13" s="540">
        <v>1757.3000000000002</v>
      </c>
      <c r="K13" s="539">
        <v>1629</v>
      </c>
      <c r="L13" s="539">
        <v>1527.85</v>
      </c>
      <c r="M13" s="539">
        <v>0.71231999999999995</v>
      </c>
    </row>
    <row r="14" spans="1:15" ht="12" customHeight="1">
      <c r="A14" s="254">
        <v>4</v>
      </c>
      <c r="B14" s="566" t="s">
        <v>38</v>
      </c>
      <c r="C14" s="539">
        <v>1801.25</v>
      </c>
      <c r="D14" s="540">
        <v>1780.45</v>
      </c>
      <c r="E14" s="540">
        <v>1750.9</v>
      </c>
      <c r="F14" s="540">
        <v>1700.55</v>
      </c>
      <c r="G14" s="540">
        <v>1671</v>
      </c>
      <c r="H14" s="540">
        <v>1830.8000000000002</v>
      </c>
      <c r="I14" s="540">
        <v>1860.35</v>
      </c>
      <c r="J14" s="540">
        <v>1910.7000000000003</v>
      </c>
      <c r="K14" s="539">
        <v>1810</v>
      </c>
      <c r="L14" s="539">
        <v>1730.1</v>
      </c>
      <c r="M14" s="539">
        <v>11.141439999999999</v>
      </c>
    </row>
    <row r="15" spans="1:15" ht="12" customHeight="1">
      <c r="A15" s="254">
        <v>5</v>
      </c>
      <c r="B15" s="566" t="s">
        <v>286</v>
      </c>
      <c r="C15" s="539">
        <v>1818.75</v>
      </c>
      <c r="D15" s="540">
        <v>1813.4333333333334</v>
      </c>
      <c r="E15" s="540">
        <v>1791.7666666666669</v>
      </c>
      <c r="F15" s="540">
        <v>1764.7833333333335</v>
      </c>
      <c r="G15" s="540">
        <v>1743.116666666667</v>
      </c>
      <c r="H15" s="540">
        <v>1840.4166666666667</v>
      </c>
      <c r="I15" s="540">
        <v>1862.0833333333333</v>
      </c>
      <c r="J15" s="540">
        <v>1889.0666666666666</v>
      </c>
      <c r="K15" s="539">
        <v>1835.1</v>
      </c>
      <c r="L15" s="539">
        <v>1786.45</v>
      </c>
      <c r="M15" s="539">
        <v>1.1697200000000001</v>
      </c>
    </row>
    <row r="16" spans="1:15" ht="12" customHeight="1">
      <c r="A16" s="254">
        <v>6</v>
      </c>
      <c r="B16" s="566" t="s">
        <v>287</v>
      </c>
      <c r="C16" s="539">
        <v>1062.75</v>
      </c>
      <c r="D16" s="540">
        <v>1055.6499999999999</v>
      </c>
      <c r="E16" s="540">
        <v>1037.3999999999996</v>
      </c>
      <c r="F16" s="540">
        <v>1012.0499999999997</v>
      </c>
      <c r="G16" s="540">
        <v>993.7999999999995</v>
      </c>
      <c r="H16" s="540">
        <v>1080.9999999999998</v>
      </c>
      <c r="I16" s="540">
        <v>1099.2500000000002</v>
      </c>
      <c r="J16" s="540">
        <v>1124.5999999999999</v>
      </c>
      <c r="K16" s="539">
        <v>1073.9000000000001</v>
      </c>
      <c r="L16" s="539">
        <v>1030.3</v>
      </c>
      <c r="M16" s="539">
        <v>3.95797</v>
      </c>
    </row>
    <row r="17" spans="1:13" ht="12" customHeight="1">
      <c r="A17" s="254">
        <v>7</v>
      </c>
      <c r="B17" s="566" t="s">
        <v>223</v>
      </c>
      <c r="C17" s="539">
        <v>1166.7</v>
      </c>
      <c r="D17" s="540">
        <v>1177.25</v>
      </c>
      <c r="E17" s="540">
        <v>1147.5</v>
      </c>
      <c r="F17" s="540">
        <v>1128.3</v>
      </c>
      <c r="G17" s="540">
        <v>1098.55</v>
      </c>
      <c r="H17" s="540">
        <v>1196.45</v>
      </c>
      <c r="I17" s="540">
        <v>1226.2</v>
      </c>
      <c r="J17" s="540">
        <v>1245.4000000000001</v>
      </c>
      <c r="K17" s="539">
        <v>1207</v>
      </c>
      <c r="L17" s="539">
        <v>1158.05</v>
      </c>
      <c r="M17" s="539">
        <v>6.3628400000000003</v>
      </c>
    </row>
    <row r="18" spans="1:13" ht="12" customHeight="1">
      <c r="A18" s="254">
        <v>8</v>
      </c>
      <c r="B18" s="566" t="s">
        <v>735</v>
      </c>
      <c r="C18" s="539">
        <v>635.54999999999995</v>
      </c>
      <c r="D18" s="540">
        <v>637.81666666666672</v>
      </c>
      <c r="E18" s="540">
        <v>632.28333333333342</v>
      </c>
      <c r="F18" s="540">
        <v>629.01666666666665</v>
      </c>
      <c r="G18" s="540">
        <v>623.48333333333335</v>
      </c>
      <c r="H18" s="540">
        <v>641.08333333333348</v>
      </c>
      <c r="I18" s="540">
        <v>646.61666666666679</v>
      </c>
      <c r="J18" s="540">
        <v>649.88333333333355</v>
      </c>
      <c r="K18" s="539">
        <v>643.35</v>
      </c>
      <c r="L18" s="539">
        <v>634.54999999999995</v>
      </c>
      <c r="M18" s="539">
        <v>2.0290300000000001</v>
      </c>
    </row>
    <row r="19" spans="1:13" ht="12" customHeight="1">
      <c r="A19" s="254">
        <v>9</v>
      </c>
      <c r="B19" s="566" t="s">
        <v>736</v>
      </c>
      <c r="C19" s="539">
        <v>1235.6500000000001</v>
      </c>
      <c r="D19" s="540">
        <v>1233.0333333333335</v>
      </c>
      <c r="E19" s="540">
        <v>1223.0666666666671</v>
      </c>
      <c r="F19" s="540">
        <v>1210.4833333333336</v>
      </c>
      <c r="G19" s="540">
        <v>1200.5166666666671</v>
      </c>
      <c r="H19" s="540">
        <v>1245.616666666667</v>
      </c>
      <c r="I19" s="540">
        <v>1255.5833333333337</v>
      </c>
      <c r="J19" s="540">
        <v>1268.166666666667</v>
      </c>
      <c r="K19" s="539">
        <v>1243</v>
      </c>
      <c r="L19" s="539">
        <v>1220.45</v>
      </c>
      <c r="M19" s="539">
        <v>1.9737899999999999</v>
      </c>
    </row>
    <row r="20" spans="1:13" ht="12" customHeight="1">
      <c r="A20" s="254">
        <v>10</v>
      </c>
      <c r="B20" s="566" t="s">
        <v>288</v>
      </c>
      <c r="C20" s="539">
        <v>2253.6999999999998</v>
      </c>
      <c r="D20" s="540">
        <v>2248.4666666666667</v>
      </c>
      <c r="E20" s="540">
        <v>2206.9333333333334</v>
      </c>
      <c r="F20" s="540">
        <v>2160.1666666666665</v>
      </c>
      <c r="G20" s="540">
        <v>2118.6333333333332</v>
      </c>
      <c r="H20" s="540">
        <v>2295.2333333333336</v>
      </c>
      <c r="I20" s="540">
        <v>2336.7666666666673</v>
      </c>
      <c r="J20" s="540">
        <v>2383.5333333333338</v>
      </c>
      <c r="K20" s="539">
        <v>2290</v>
      </c>
      <c r="L20" s="539">
        <v>2201.6999999999998</v>
      </c>
      <c r="M20" s="539">
        <v>1.37948</v>
      </c>
    </row>
    <row r="21" spans="1:13" ht="12" customHeight="1">
      <c r="A21" s="254">
        <v>11</v>
      </c>
      <c r="B21" s="566" t="s">
        <v>289</v>
      </c>
      <c r="C21" s="539">
        <v>14352.55</v>
      </c>
      <c r="D21" s="540">
        <v>14437.016666666668</v>
      </c>
      <c r="E21" s="540">
        <v>14185.583333333336</v>
      </c>
      <c r="F21" s="540">
        <v>14018.616666666667</v>
      </c>
      <c r="G21" s="540">
        <v>13767.183333333334</v>
      </c>
      <c r="H21" s="540">
        <v>14603.983333333337</v>
      </c>
      <c r="I21" s="540">
        <v>14855.416666666668</v>
      </c>
      <c r="J21" s="540">
        <v>15022.383333333339</v>
      </c>
      <c r="K21" s="539">
        <v>14688.45</v>
      </c>
      <c r="L21" s="539">
        <v>14270.05</v>
      </c>
      <c r="M21" s="539">
        <v>0.249</v>
      </c>
    </row>
    <row r="22" spans="1:13" ht="12" customHeight="1">
      <c r="A22" s="254">
        <v>12</v>
      </c>
      <c r="B22" s="566" t="s">
        <v>40</v>
      </c>
      <c r="C22" s="539">
        <v>843.5</v>
      </c>
      <c r="D22" s="540">
        <v>838.30000000000007</v>
      </c>
      <c r="E22" s="540">
        <v>814.20000000000016</v>
      </c>
      <c r="F22" s="540">
        <v>784.90000000000009</v>
      </c>
      <c r="G22" s="540">
        <v>760.80000000000018</v>
      </c>
      <c r="H22" s="540">
        <v>867.60000000000014</v>
      </c>
      <c r="I22" s="540">
        <v>891.7</v>
      </c>
      <c r="J22" s="540">
        <v>921.00000000000011</v>
      </c>
      <c r="K22" s="539">
        <v>862.4</v>
      </c>
      <c r="L22" s="539">
        <v>809</v>
      </c>
      <c r="M22" s="539">
        <v>121.18095</v>
      </c>
    </row>
    <row r="23" spans="1:13">
      <c r="A23" s="254">
        <v>13</v>
      </c>
      <c r="B23" s="566" t="s">
        <v>290</v>
      </c>
      <c r="C23" s="539">
        <v>1128.55</v>
      </c>
      <c r="D23" s="540">
        <v>1146</v>
      </c>
      <c r="E23" s="540">
        <v>1100</v>
      </c>
      <c r="F23" s="540">
        <v>1071.45</v>
      </c>
      <c r="G23" s="540">
        <v>1025.45</v>
      </c>
      <c r="H23" s="540">
        <v>1174.55</v>
      </c>
      <c r="I23" s="540">
        <v>1220.55</v>
      </c>
      <c r="J23" s="540">
        <v>1249.0999999999999</v>
      </c>
      <c r="K23" s="539">
        <v>1192</v>
      </c>
      <c r="L23" s="539">
        <v>1117.45</v>
      </c>
      <c r="M23" s="539">
        <v>6.78592</v>
      </c>
    </row>
    <row r="24" spans="1:13">
      <c r="A24" s="254">
        <v>14</v>
      </c>
      <c r="B24" s="566" t="s">
        <v>41</v>
      </c>
      <c r="C24" s="539">
        <v>704.3</v>
      </c>
      <c r="D24" s="540">
        <v>694.26666666666677</v>
      </c>
      <c r="E24" s="540">
        <v>677.18333333333351</v>
      </c>
      <c r="F24" s="540">
        <v>650.06666666666672</v>
      </c>
      <c r="G24" s="540">
        <v>632.98333333333346</v>
      </c>
      <c r="H24" s="540">
        <v>721.38333333333355</v>
      </c>
      <c r="I24" s="540">
        <v>738.46666666666681</v>
      </c>
      <c r="J24" s="540">
        <v>765.5833333333336</v>
      </c>
      <c r="K24" s="539">
        <v>711.35</v>
      </c>
      <c r="L24" s="539">
        <v>667.15</v>
      </c>
      <c r="M24" s="539">
        <v>185.96690000000001</v>
      </c>
    </row>
    <row r="25" spans="1:13">
      <c r="A25" s="254">
        <v>15</v>
      </c>
      <c r="B25" s="566" t="s">
        <v>837</v>
      </c>
      <c r="C25" s="539">
        <v>500.4</v>
      </c>
      <c r="D25" s="540">
        <v>501.25</v>
      </c>
      <c r="E25" s="540">
        <v>494.25</v>
      </c>
      <c r="F25" s="540">
        <v>488.1</v>
      </c>
      <c r="G25" s="540">
        <v>481.1</v>
      </c>
      <c r="H25" s="540">
        <v>507.4</v>
      </c>
      <c r="I25" s="540">
        <v>514.4</v>
      </c>
      <c r="J25" s="540">
        <v>520.54999999999995</v>
      </c>
      <c r="K25" s="539">
        <v>508.25</v>
      </c>
      <c r="L25" s="539">
        <v>495.1</v>
      </c>
      <c r="M25" s="539">
        <v>11.89419</v>
      </c>
    </row>
    <row r="26" spans="1:13">
      <c r="A26" s="254">
        <v>16</v>
      </c>
      <c r="B26" s="566" t="s">
        <v>291</v>
      </c>
      <c r="C26" s="539">
        <v>739.6</v>
      </c>
      <c r="D26" s="540">
        <v>744.36666666666667</v>
      </c>
      <c r="E26" s="540">
        <v>730.73333333333335</v>
      </c>
      <c r="F26" s="540">
        <v>721.86666666666667</v>
      </c>
      <c r="G26" s="540">
        <v>708.23333333333335</v>
      </c>
      <c r="H26" s="540">
        <v>753.23333333333335</v>
      </c>
      <c r="I26" s="540">
        <v>766.86666666666679</v>
      </c>
      <c r="J26" s="540">
        <v>775.73333333333335</v>
      </c>
      <c r="K26" s="539">
        <v>758</v>
      </c>
      <c r="L26" s="539">
        <v>735.5</v>
      </c>
      <c r="M26" s="539">
        <v>5.0549900000000001</v>
      </c>
    </row>
    <row r="27" spans="1:13">
      <c r="A27" s="254">
        <v>17</v>
      </c>
      <c r="B27" s="566" t="s">
        <v>224</v>
      </c>
      <c r="C27" s="539">
        <v>120.8</v>
      </c>
      <c r="D27" s="540">
        <v>122.16666666666667</v>
      </c>
      <c r="E27" s="540">
        <v>116.98333333333335</v>
      </c>
      <c r="F27" s="540">
        <v>113.16666666666667</v>
      </c>
      <c r="G27" s="540">
        <v>107.98333333333335</v>
      </c>
      <c r="H27" s="540">
        <v>125.98333333333335</v>
      </c>
      <c r="I27" s="540">
        <v>131.16666666666666</v>
      </c>
      <c r="J27" s="540">
        <v>134.98333333333335</v>
      </c>
      <c r="K27" s="539">
        <v>127.35</v>
      </c>
      <c r="L27" s="539">
        <v>118.35</v>
      </c>
      <c r="M27" s="539">
        <v>137.09277</v>
      </c>
    </row>
    <row r="28" spans="1:13">
      <c r="A28" s="254">
        <v>18</v>
      </c>
      <c r="B28" s="566" t="s">
        <v>225</v>
      </c>
      <c r="C28" s="539">
        <v>182.35</v>
      </c>
      <c r="D28" s="540">
        <v>181.23333333333335</v>
      </c>
      <c r="E28" s="540">
        <v>177.4666666666667</v>
      </c>
      <c r="F28" s="540">
        <v>172.58333333333334</v>
      </c>
      <c r="G28" s="540">
        <v>168.81666666666669</v>
      </c>
      <c r="H28" s="540">
        <v>186.1166666666667</v>
      </c>
      <c r="I28" s="540">
        <v>189.88333333333335</v>
      </c>
      <c r="J28" s="540">
        <v>194.76666666666671</v>
      </c>
      <c r="K28" s="539">
        <v>185</v>
      </c>
      <c r="L28" s="539">
        <v>176.35</v>
      </c>
      <c r="M28" s="539">
        <v>56.189140000000002</v>
      </c>
    </row>
    <row r="29" spans="1:13">
      <c r="A29" s="254">
        <v>19</v>
      </c>
      <c r="B29" s="566" t="s">
        <v>292</v>
      </c>
      <c r="C29" s="539">
        <v>360.3</v>
      </c>
      <c r="D29" s="540">
        <v>365.43333333333334</v>
      </c>
      <c r="E29" s="540">
        <v>353.86666666666667</v>
      </c>
      <c r="F29" s="540">
        <v>347.43333333333334</v>
      </c>
      <c r="G29" s="540">
        <v>335.86666666666667</v>
      </c>
      <c r="H29" s="540">
        <v>371.86666666666667</v>
      </c>
      <c r="I29" s="540">
        <v>383.43333333333339</v>
      </c>
      <c r="J29" s="540">
        <v>389.86666666666667</v>
      </c>
      <c r="K29" s="539">
        <v>377</v>
      </c>
      <c r="L29" s="539">
        <v>359</v>
      </c>
      <c r="M29" s="539">
        <v>2.38524</v>
      </c>
    </row>
    <row r="30" spans="1:13">
      <c r="A30" s="254">
        <v>20</v>
      </c>
      <c r="B30" s="566" t="s">
        <v>293</v>
      </c>
      <c r="C30" s="539">
        <v>303.75</v>
      </c>
      <c r="D30" s="540">
        <v>297.36666666666667</v>
      </c>
      <c r="E30" s="540">
        <v>288.48333333333335</v>
      </c>
      <c r="F30" s="540">
        <v>273.2166666666667</v>
      </c>
      <c r="G30" s="540">
        <v>264.33333333333337</v>
      </c>
      <c r="H30" s="540">
        <v>312.63333333333333</v>
      </c>
      <c r="I30" s="540">
        <v>321.51666666666665</v>
      </c>
      <c r="J30" s="540">
        <v>336.7833333333333</v>
      </c>
      <c r="K30" s="539">
        <v>306.25</v>
      </c>
      <c r="L30" s="539">
        <v>282.10000000000002</v>
      </c>
      <c r="M30" s="539">
        <v>5.3129200000000001</v>
      </c>
    </row>
    <row r="31" spans="1:13">
      <c r="A31" s="254">
        <v>21</v>
      </c>
      <c r="B31" s="566" t="s">
        <v>737</v>
      </c>
      <c r="C31" s="539">
        <v>5196.2</v>
      </c>
      <c r="D31" s="540">
        <v>5248.55</v>
      </c>
      <c r="E31" s="540">
        <v>5107.1000000000004</v>
      </c>
      <c r="F31" s="540">
        <v>5018</v>
      </c>
      <c r="G31" s="540">
        <v>4876.55</v>
      </c>
      <c r="H31" s="540">
        <v>5337.6500000000005</v>
      </c>
      <c r="I31" s="540">
        <v>5479.0999999999995</v>
      </c>
      <c r="J31" s="540">
        <v>5568.2000000000007</v>
      </c>
      <c r="K31" s="539">
        <v>5390</v>
      </c>
      <c r="L31" s="539">
        <v>5159.45</v>
      </c>
      <c r="M31" s="539">
        <v>0.90651999999999999</v>
      </c>
    </row>
    <row r="32" spans="1:13">
      <c r="A32" s="254">
        <v>22</v>
      </c>
      <c r="B32" s="566" t="s">
        <v>226</v>
      </c>
      <c r="C32" s="539">
        <v>1750.05</v>
      </c>
      <c r="D32" s="540">
        <v>1748.1000000000001</v>
      </c>
      <c r="E32" s="540">
        <v>1736.2000000000003</v>
      </c>
      <c r="F32" s="540">
        <v>1722.3500000000001</v>
      </c>
      <c r="G32" s="540">
        <v>1710.4500000000003</v>
      </c>
      <c r="H32" s="540">
        <v>1761.9500000000003</v>
      </c>
      <c r="I32" s="540">
        <v>1773.8500000000004</v>
      </c>
      <c r="J32" s="540">
        <v>1787.7000000000003</v>
      </c>
      <c r="K32" s="539">
        <v>1760</v>
      </c>
      <c r="L32" s="539">
        <v>1734.25</v>
      </c>
      <c r="M32" s="539">
        <v>1.9585699999999999</v>
      </c>
    </row>
    <row r="33" spans="1:13">
      <c r="A33" s="254">
        <v>23</v>
      </c>
      <c r="B33" s="566" t="s">
        <v>294</v>
      </c>
      <c r="C33" s="539">
        <v>2154.65</v>
      </c>
      <c r="D33" s="540">
        <v>2159.8333333333335</v>
      </c>
      <c r="E33" s="540">
        <v>2129.666666666667</v>
      </c>
      <c r="F33" s="540">
        <v>2104.6833333333334</v>
      </c>
      <c r="G33" s="540">
        <v>2074.5166666666669</v>
      </c>
      <c r="H33" s="540">
        <v>2184.8166666666671</v>
      </c>
      <c r="I33" s="540">
        <v>2214.983333333334</v>
      </c>
      <c r="J33" s="540">
        <v>2239.9666666666672</v>
      </c>
      <c r="K33" s="539">
        <v>2190</v>
      </c>
      <c r="L33" s="539">
        <v>2134.85</v>
      </c>
      <c r="M33" s="539">
        <v>0.55635999999999997</v>
      </c>
    </row>
    <row r="34" spans="1:13">
      <c r="A34" s="254">
        <v>24</v>
      </c>
      <c r="B34" s="566" t="s">
        <v>738</v>
      </c>
      <c r="C34" s="539">
        <v>102.65</v>
      </c>
      <c r="D34" s="540">
        <v>103.16666666666667</v>
      </c>
      <c r="E34" s="540">
        <v>101.63333333333334</v>
      </c>
      <c r="F34" s="540">
        <v>100.61666666666667</v>
      </c>
      <c r="G34" s="540">
        <v>99.083333333333343</v>
      </c>
      <c r="H34" s="540">
        <v>104.18333333333334</v>
      </c>
      <c r="I34" s="540">
        <v>105.71666666666667</v>
      </c>
      <c r="J34" s="540">
        <v>106.73333333333333</v>
      </c>
      <c r="K34" s="539">
        <v>104.7</v>
      </c>
      <c r="L34" s="539">
        <v>102.15</v>
      </c>
      <c r="M34" s="539">
        <v>3.20357</v>
      </c>
    </row>
    <row r="35" spans="1:13">
      <c r="A35" s="254">
        <v>25</v>
      </c>
      <c r="B35" s="566" t="s">
        <v>295</v>
      </c>
      <c r="C35" s="539">
        <v>897.35</v>
      </c>
      <c r="D35" s="540">
        <v>893.9</v>
      </c>
      <c r="E35" s="540">
        <v>884.44999999999993</v>
      </c>
      <c r="F35" s="540">
        <v>871.55</v>
      </c>
      <c r="G35" s="540">
        <v>862.09999999999991</v>
      </c>
      <c r="H35" s="540">
        <v>906.8</v>
      </c>
      <c r="I35" s="540">
        <v>916.25</v>
      </c>
      <c r="J35" s="540">
        <v>929.15</v>
      </c>
      <c r="K35" s="539">
        <v>903.35</v>
      </c>
      <c r="L35" s="539">
        <v>881</v>
      </c>
      <c r="M35" s="539">
        <v>3.1251799999999998</v>
      </c>
    </row>
    <row r="36" spans="1:13">
      <c r="A36" s="254">
        <v>26</v>
      </c>
      <c r="B36" s="566" t="s">
        <v>227</v>
      </c>
      <c r="C36" s="539">
        <v>2733.5</v>
      </c>
      <c r="D36" s="540">
        <v>2747.35</v>
      </c>
      <c r="E36" s="540">
        <v>2706.2</v>
      </c>
      <c r="F36" s="540">
        <v>2678.9</v>
      </c>
      <c r="G36" s="540">
        <v>2637.75</v>
      </c>
      <c r="H36" s="540">
        <v>2774.6499999999996</v>
      </c>
      <c r="I36" s="540">
        <v>2815.8</v>
      </c>
      <c r="J36" s="540">
        <v>2843.0999999999995</v>
      </c>
      <c r="K36" s="539">
        <v>2788.5</v>
      </c>
      <c r="L36" s="539">
        <v>2720.05</v>
      </c>
      <c r="M36" s="539">
        <v>1.3504799999999999</v>
      </c>
    </row>
    <row r="37" spans="1:13">
      <c r="A37" s="254">
        <v>27</v>
      </c>
      <c r="B37" s="566" t="s">
        <v>739</v>
      </c>
      <c r="C37" s="539">
        <v>5132.05</v>
      </c>
      <c r="D37" s="540">
        <v>5095.7166666666672</v>
      </c>
      <c r="E37" s="540">
        <v>5049.3333333333339</v>
      </c>
      <c r="F37" s="540">
        <v>4966.6166666666668</v>
      </c>
      <c r="G37" s="540">
        <v>4920.2333333333336</v>
      </c>
      <c r="H37" s="540">
        <v>5178.4333333333343</v>
      </c>
      <c r="I37" s="540">
        <v>5224.8166666666675</v>
      </c>
      <c r="J37" s="540">
        <v>5307.5333333333347</v>
      </c>
      <c r="K37" s="539">
        <v>5142.1000000000004</v>
      </c>
      <c r="L37" s="539">
        <v>5013</v>
      </c>
      <c r="M37" s="539">
        <v>0.26266</v>
      </c>
    </row>
    <row r="38" spans="1:13">
      <c r="A38" s="254">
        <v>28</v>
      </c>
      <c r="B38" s="566" t="s">
        <v>802</v>
      </c>
      <c r="C38" s="539">
        <v>20.05</v>
      </c>
      <c r="D38" s="540">
        <v>20.099999999999998</v>
      </c>
      <c r="E38" s="540">
        <v>19.899999999999995</v>
      </c>
      <c r="F38" s="540">
        <v>19.749999999999996</v>
      </c>
      <c r="G38" s="540">
        <v>19.549999999999994</v>
      </c>
      <c r="H38" s="540">
        <v>20.249999999999996</v>
      </c>
      <c r="I38" s="540">
        <v>20.45</v>
      </c>
      <c r="J38" s="540">
        <v>20.599999999999998</v>
      </c>
      <c r="K38" s="539">
        <v>20.3</v>
      </c>
      <c r="L38" s="539">
        <v>19.95</v>
      </c>
      <c r="M38" s="539">
        <v>67.995559999999998</v>
      </c>
    </row>
    <row r="39" spans="1:13">
      <c r="A39" s="254">
        <v>29</v>
      </c>
      <c r="B39" s="566" t="s">
        <v>44</v>
      </c>
      <c r="C39" s="539">
        <v>890.35</v>
      </c>
      <c r="D39" s="540">
        <v>889.61666666666667</v>
      </c>
      <c r="E39" s="540">
        <v>879.58333333333337</v>
      </c>
      <c r="F39" s="540">
        <v>868.81666666666672</v>
      </c>
      <c r="G39" s="540">
        <v>858.78333333333342</v>
      </c>
      <c r="H39" s="540">
        <v>900.38333333333333</v>
      </c>
      <c r="I39" s="540">
        <v>910.41666666666663</v>
      </c>
      <c r="J39" s="540">
        <v>921.18333333333328</v>
      </c>
      <c r="K39" s="539">
        <v>899.65</v>
      </c>
      <c r="L39" s="539">
        <v>878.85</v>
      </c>
      <c r="M39" s="539">
        <v>15.08314</v>
      </c>
    </row>
    <row r="40" spans="1:13">
      <c r="A40" s="254">
        <v>30</v>
      </c>
      <c r="B40" s="566" t="s">
        <v>297</v>
      </c>
      <c r="C40" s="539">
        <v>3235.85</v>
      </c>
      <c r="D40" s="540">
        <v>3221.9500000000003</v>
      </c>
      <c r="E40" s="540">
        <v>3173.9000000000005</v>
      </c>
      <c r="F40" s="540">
        <v>3111.9500000000003</v>
      </c>
      <c r="G40" s="540">
        <v>3063.9000000000005</v>
      </c>
      <c r="H40" s="540">
        <v>3283.9000000000005</v>
      </c>
      <c r="I40" s="540">
        <v>3331.9500000000007</v>
      </c>
      <c r="J40" s="540">
        <v>3393.9000000000005</v>
      </c>
      <c r="K40" s="539">
        <v>3270</v>
      </c>
      <c r="L40" s="539">
        <v>3160</v>
      </c>
      <c r="M40" s="539">
        <v>1.0871999999999999</v>
      </c>
    </row>
    <row r="41" spans="1:13">
      <c r="A41" s="254">
        <v>31</v>
      </c>
      <c r="B41" s="566" t="s">
        <v>45</v>
      </c>
      <c r="C41" s="539">
        <v>279.7</v>
      </c>
      <c r="D41" s="540">
        <v>277.48333333333329</v>
      </c>
      <c r="E41" s="540">
        <v>273.36666666666656</v>
      </c>
      <c r="F41" s="540">
        <v>267.03333333333325</v>
      </c>
      <c r="G41" s="540">
        <v>262.91666666666652</v>
      </c>
      <c r="H41" s="540">
        <v>283.81666666666661</v>
      </c>
      <c r="I41" s="540">
        <v>287.93333333333328</v>
      </c>
      <c r="J41" s="540">
        <v>294.26666666666665</v>
      </c>
      <c r="K41" s="539">
        <v>281.60000000000002</v>
      </c>
      <c r="L41" s="539">
        <v>271.14999999999998</v>
      </c>
      <c r="M41" s="539">
        <v>94.363389999999995</v>
      </c>
    </row>
    <row r="42" spans="1:13">
      <c r="A42" s="254">
        <v>32</v>
      </c>
      <c r="B42" s="566" t="s">
        <v>46</v>
      </c>
      <c r="C42" s="539">
        <v>3091.35</v>
      </c>
      <c r="D42" s="540">
        <v>3096.3999999999996</v>
      </c>
      <c r="E42" s="540">
        <v>3052.8499999999995</v>
      </c>
      <c r="F42" s="540">
        <v>3014.35</v>
      </c>
      <c r="G42" s="540">
        <v>2970.7999999999997</v>
      </c>
      <c r="H42" s="540">
        <v>3134.8999999999992</v>
      </c>
      <c r="I42" s="540">
        <v>3178.4499999999994</v>
      </c>
      <c r="J42" s="540">
        <v>3216.9499999999989</v>
      </c>
      <c r="K42" s="539">
        <v>3139.95</v>
      </c>
      <c r="L42" s="539">
        <v>3057.9</v>
      </c>
      <c r="M42" s="539">
        <v>8.1963899999999992</v>
      </c>
    </row>
    <row r="43" spans="1:13">
      <c r="A43" s="254">
        <v>33</v>
      </c>
      <c r="B43" s="566" t="s">
        <v>47</v>
      </c>
      <c r="C43" s="539">
        <v>241.35</v>
      </c>
      <c r="D43" s="540">
        <v>241.53333333333333</v>
      </c>
      <c r="E43" s="540">
        <v>239.31666666666666</v>
      </c>
      <c r="F43" s="540">
        <v>237.28333333333333</v>
      </c>
      <c r="G43" s="540">
        <v>235.06666666666666</v>
      </c>
      <c r="H43" s="540">
        <v>243.56666666666666</v>
      </c>
      <c r="I43" s="540">
        <v>245.7833333333333</v>
      </c>
      <c r="J43" s="540">
        <v>247.81666666666666</v>
      </c>
      <c r="K43" s="539">
        <v>243.75</v>
      </c>
      <c r="L43" s="539">
        <v>239.5</v>
      </c>
      <c r="M43" s="539">
        <v>66.786900000000003</v>
      </c>
    </row>
    <row r="44" spans="1:13">
      <c r="A44" s="254">
        <v>34</v>
      </c>
      <c r="B44" s="566" t="s">
        <v>48</v>
      </c>
      <c r="C44" s="539">
        <v>131.15</v>
      </c>
      <c r="D44" s="540">
        <v>130.05000000000001</v>
      </c>
      <c r="E44" s="540">
        <v>128.40000000000003</v>
      </c>
      <c r="F44" s="540">
        <v>125.65000000000002</v>
      </c>
      <c r="G44" s="540">
        <v>124.00000000000004</v>
      </c>
      <c r="H44" s="540">
        <v>132.80000000000001</v>
      </c>
      <c r="I44" s="540">
        <v>134.44999999999999</v>
      </c>
      <c r="J44" s="540">
        <v>137.20000000000002</v>
      </c>
      <c r="K44" s="539">
        <v>131.69999999999999</v>
      </c>
      <c r="L44" s="539">
        <v>127.3</v>
      </c>
      <c r="M44" s="539">
        <v>240.88432</v>
      </c>
    </row>
    <row r="45" spans="1:13">
      <c r="A45" s="254">
        <v>35</v>
      </c>
      <c r="B45" s="566" t="s">
        <v>298</v>
      </c>
      <c r="C45" s="539">
        <v>113.3</v>
      </c>
      <c r="D45" s="540">
        <v>113.36666666666667</v>
      </c>
      <c r="E45" s="540">
        <v>110.93333333333335</v>
      </c>
      <c r="F45" s="540">
        <v>108.56666666666668</v>
      </c>
      <c r="G45" s="540">
        <v>106.13333333333335</v>
      </c>
      <c r="H45" s="540">
        <v>115.73333333333335</v>
      </c>
      <c r="I45" s="540">
        <v>118.16666666666669</v>
      </c>
      <c r="J45" s="540">
        <v>120.53333333333335</v>
      </c>
      <c r="K45" s="539">
        <v>115.8</v>
      </c>
      <c r="L45" s="539">
        <v>111</v>
      </c>
      <c r="M45" s="539">
        <v>8.9498700000000007</v>
      </c>
    </row>
    <row r="46" spans="1:13">
      <c r="A46" s="254">
        <v>36</v>
      </c>
      <c r="B46" s="566" t="s">
        <v>50</v>
      </c>
      <c r="C46" s="539">
        <v>2373.75</v>
      </c>
      <c r="D46" s="540">
        <v>2365.4</v>
      </c>
      <c r="E46" s="540">
        <v>2344.5500000000002</v>
      </c>
      <c r="F46" s="540">
        <v>2315.35</v>
      </c>
      <c r="G46" s="540">
        <v>2294.5</v>
      </c>
      <c r="H46" s="540">
        <v>2394.6000000000004</v>
      </c>
      <c r="I46" s="540">
        <v>2415.4499999999998</v>
      </c>
      <c r="J46" s="540">
        <v>2444.6500000000005</v>
      </c>
      <c r="K46" s="539">
        <v>2386.25</v>
      </c>
      <c r="L46" s="539">
        <v>2336.1999999999998</v>
      </c>
      <c r="M46" s="539">
        <v>28.395150000000001</v>
      </c>
    </row>
    <row r="47" spans="1:13">
      <c r="A47" s="254">
        <v>37</v>
      </c>
      <c r="B47" s="566" t="s">
        <v>299</v>
      </c>
      <c r="C47" s="539">
        <v>149.35</v>
      </c>
      <c r="D47" s="540">
        <v>150.28333333333333</v>
      </c>
      <c r="E47" s="540">
        <v>146.56666666666666</v>
      </c>
      <c r="F47" s="540">
        <v>143.78333333333333</v>
      </c>
      <c r="G47" s="540">
        <v>140.06666666666666</v>
      </c>
      <c r="H47" s="540">
        <v>153.06666666666666</v>
      </c>
      <c r="I47" s="540">
        <v>156.7833333333333</v>
      </c>
      <c r="J47" s="540">
        <v>159.56666666666666</v>
      </c>
      <c r="K47" s="539">
        <v>154</v>
      </c>
      <c r="L47" s="539">
        <v>147.5</v>
      </c>
      <c r="M47" s="539">
        <v>7.2987700000000002</v>
      </c>
    </row>
    <row r="48" spans="1:13">
      <c r="A48" s="254">
        <v>38</v>
      </c>
      <c r="B48" s="566" t="s">
        <v>300</v>
      </c>
      <c r="C48" s="539">
        <v>3505.6</v>
      </c>
      <c r="D48" s="540">
        <v>3513.8166666666671</v>
      </c>
      <c r="E48" s="540">
        <v>3491.7833333333342</v>
      </c>
      <c r="F48" s="540">
        <v>3477.9666666666672</v>
      </c>
      <c r="G48" s="540">
        <v>3455.9333333333343</v>
      </c>
      <c r="H48" s="540">
        <v>3527.6333333333341</v>
      </c>
      <c r="I48" s="540">
        <v>3549.666666666667</v>
      </c>
      <c r="J48" s="540">
        <v>3563.483333333334</v>
      </c>
      <c r="K48" s="539">
        <v>3535.85</v>
      </c>
      <c r="L48" s="539">
        <v>3500</v>
      </c>
      <c r="M48" s="539">
        <v>0.15028</v>
      </c>
    </row>
    <row r="49" spans="1:13">
      <c r="A49" s="254">
        <v>39</v>
      </c>
      <c r="B49" s="566" t="s">
        <v>301</v>
      </c>
      <c r="C49" s="539">
        <v>2116.75</v>
      </c>
      <c r="D49" s="540">
        <v>2108.9166666666665</v>
      </c>
      <c r="E49" s="540">
        <v>2087.833333333333</v>
      </c>
      <c r="F49" s="540">
        <v>2058.9166666666665</v>
      </c>
      <c r="G49" s="540">
        <v>2037.833333333333</v>
      </c>
      <c r="H49" s="540">
        <v>2137.833333333333</v>
      </c>
      <c r="I49" s="540">
        <v>2158.9166666666661</v>
      </c>
      <c r="J49" s="540">
        <v>2187.833333333333</v>
      </c>
      <c r="K49" s="539">
        <v>2130</v>
      </c>
      <c r="L49" s="539">
        <v>2080</v>
      </c>
      <c r="M49" s="539">
        <v>1.9925200000000001</v>
      </c>
    </row>
    <row r="50" spans="1:13">
      <c r="A50" s="254">
        <v>40</v>
      </c>
      <c r="B50" s="566" t="s">
        <v>302</v>
      </c>
      <c r="C50" s="539">
        <v>6605.75</v>
      </c>
      <c r="D50" s="540">
        <v>6619.166666666667</v>
      </c>
      <c r="E50" s="540">
        <v>6511.7333333333336</v>
      </c>
      <c r="F50" s="540">
        <v>6417.7166666666662</v>
      </c>
      <c r="G50" s="540">
        <v>6310.2833333333328</v>
      </c>
      <c r="H50" s="540">
        <v>6713.1833333333343</v>
      </c>
      <c r="I50" s="540">
        <v>6820.6166666666668</v>
      </c>
      <c r="J50" s="540">
        <v>6914.633333333335</v>
      </c>
      <c r="K50" s="539">
        <v>6726.6</v>
      </c>
      <c r="L50" s="539">
        <v>6525.15</v>
      </c>
      <c r="M50" s="539">
        <v>0.29414000000000001</v>
      </c>
    </row>
    <row r="51" spans="1:13">
      <c r="A51" s="254">
        <v>41</v>
      </c>
      <c r="B51" s="566" t="s">
        <v>52</v>
      </c>
      <c r="C51" s="539">
        <v>863.25</v>
      </c>
      <c r="D51" s="540">
        <v>864.93333333333339</v>
      </c>
      <c r="E51" s="540">
        <v>854.66666666666674</v>
      </c>
      <c r="F51" s="540">
        <v>846.08333333333337</v>
      </c>
      <c r="G51" s="540">
        <v>835.81666666666672</v>
      </c>
      <c r="H51" s="540">
        <v>873.51666666666677</v>
      </c>
      <c r="I51" s="540">
        <v>883.78333333333342</v>
      </c>
      <c r="J51" s="540">
        <v>892.36666666666679</v>
      </c>
      <c r="K51" s="539">
        <v>875.2</v>
      </c>
      <c r="L51" s="539">
        <v>856.35</v>
      </c>
      <c r="M51" s="539">
        <v>25.795120000000001</v>
      </c>
    </row>
    <row r="52" spans="1:13">
      <c r="A52" s="254">
        <v>42</v>
      </c>
      <c r="B52" s="566" t="s">
        <v>303</v>
      </c>
      <c r="C52" s="539">
        <v>474.3</v>
      </c>
      <c r="D52" s="540">
        <v>478.40000000000003</v>
      </c>
      <c r="E52" s="540">
        <v>467.90000000000009</v>
      </c>
      <c r="F52" s="540">
        <v>461.50000000000006</v>
      </c>
      <c r="G52" s="540">
        <v>451.00000000000011</v>
      </c>
      <c r="H52" s="540">
        <v>484.80000000000007</v>
      </c>
      <c r="I52" s="540">
        <v>495.29999999999995</v>
      </c>
      <c r="J52" s="540">
        <v>501.70000000000005</v>
      </c>
      <c r="K52" s="539">
        <v>488.9</v>
      </c>
      <c r="L52" s="539">
        <v>472</v>
      </c>
      <c r="M52" s="539">
        <v>3.2759499999999999</v>
      </c>
    </row>
    <row r="53" spans="1:13">
      <c r="A53" s="254">
        <v>43</v>
      </c>
      <c r="B53" s="566" t="s">
        <v>228</v>
      </c>
      <c r="C53" s="539">
        <v>3089.2</v>
      </c>
      <c r="D53" s="540">
        <v>3111.6833333333329</v>
      </c>
      <c r="E53" s="540">
        <v>3047.516666666666</v>
      </c>
      <c r="F53" s="540">
        <v>3005.833333333333</v>
      </c>
      <c r="G53" s="540">
        <v>2941.6666666666661</v>
      </c>
      <c r="H53" s="540">
        <v>3153.3666666666659</v>
      </c>
      <c r="I53" s="540">
        <v>3217.5333333333328</v>
      </c>
      <c r="J53" s="540">
        <v>3259.2166666666658</v>
      </c>
      <c r="K53" s="539">
        <v>3175.85</v>
      </c>
      <c r="L53" s="539">
        <v>3070</v>
      </c>
      <c r="M53" s="539">
        <v>4.0566399999999998</v>
      </c>
    </row>
    <row r="54" spans="1:13">
      <c r="A54" s="254">
        <v>44</v>
      </c>
      <c r="B54" s="566" t="s">
        <v>54</v>
      </c>
      <c r="C54" s="539">
        <v>770.65</v>
      </c>
      <c r="D54" s="540">
        <v>772.1</v>
      </c>
      <c r="E54" s="540">
        <v>760.7</v>
      </c>
      <c r="F54" s="540">
        <v>750.75</v>
      </c>
      <c r="G54" s="540">
        <v>739.35</v>
      </c>
      <c r="H54" s="540">
        <v>782.05000000000007</v>
      </c>
      <c r="I54" s="540">
        <v>793.44999999999993</v>
      </c>
      <c r="J54" s="540">
        <v>803.40000000000009</v>
      </c>
      <c r="K54" s="539">
        <v>783.5</v>
      </c>
      <c r="L54" s="539">
        <v>762.15</v>
      </c>
      <c r="M54" s="539">
        <v>266.35118999999997</v>
      </c>
    </row>
    <row r="55" spans="1:13">
      <c r="A55" s="254">
        <v>45</v>
      </c>
      <c r="B55" s="566" t="s">
        <v>304</v>
      </c>
      <c r="C55" s="539">
        <v>2005.85</v>
      </c>
      <c r="D55" s="540">
        <v>2003.0333333333335</v>
      </c>
      <c r="E55" s="540">
        <v>1981.0666666666671</v>
      </c>
      <c r="F55" s="540">
        <v>1956.2833333333335</v>
      </c>
      <c r="G55" s="540">
        <v>1934.3166666666671</v>
      </c>
      <c r="H55" s="540">
        <v>2027.8166666666671</v>
      </c>
      <c r="I55" s="540">
        <v>2049.7833333333338</v>
      </c>
      <c r="J55" s="540">
        <v>2074.5666666666671</v>
      </c>
      <c r="K55" s="539">
        <v>2025</v>
      </c>
      <c r="L55" s="539">
        <v>1978.25</v>
      </c>
      <c r="M55" s="539">
        <v>0.20104</v>
      </c>
    </row>
    <row r="56" spans="1:13">
      <c r="A56" s="254">
        <v>46</v>
      </c>
      <c r="B56" s="566" t="s">
        <v>305</v>
      </c>
      <c r="C56" s="539">
        <v>1070.3</v>
      </c>
      <c r="D56" s="540">
        <v>1051.9333333333334</v>
      </c>
      <c r="E56" s="540">
        <v>1013.8666666666668</v>
      </c>
      <c r="F56" s="540">
        <v>957.43333333333339</v>
      </c>
      <c r="G56" s="540">
        <v>919.36666666666679</v>
      </c>
      <c r="H56" s="540">
        <v>1108.3666666666668</v>
      </c>
      <c r="I56" s="540">
        <v>1146.4333333333334</v>
      </c>
      <c r="J56" s="540">
        <v>1202.8666666666668</v>
      </c>
      <c r="K56" s="539">
        <v>1090</v>
      </c>
      <c r="L56" s="539">
        <v>995.5</v>
      </c>
      <c r="M56" s="539">
        <v>28.25075</v>
      </c>
    </row>
    <row r="57" spans="1:13">
      <c r="A57" s="254">
        <v>47</v>
      </c>
      <c r="B57" s="566" t="s">
        <v>306</v>
      </c>
      <c r="C57" s="539">
        <v>581.5</v>
      </c>
      <c r="D57" s="540">
        <v>584.55000000000007</v>
      </c>
      <c r="E57" s="540">
        <v>577.05000000000018</v>
      </c>
      <c r="F57" s="540">
        <v>572.60000000000014</v>
      </c>
      <c r="G57" s="540">
        <v>565.10000000000025</v>
      </c>
      <c r="H57" s="540">
        <v>589.00000000000011</v>
      </c>
      <c r="I57" s="540">
        <v>596.49999999999989</v>
      </c>
      <c r="J57" s="540">
        <v>600.95000000000005</v>
      </c>
      <c r="K57" s="539">
        <v>592.04999999999995</v>
      </c>
      <c r="L57" s="539">
        <v>580.1</v>
      </c>
      <c r="M57" s="539">
        <v>2.88713</v>
      </c>
    </row>
    <row r="58" spans="1:13">
      <c r="A58" s="254">
        <v>48</v>
      </c>
      <c r="B58" s="566" t="s">
        <v>55</v>
      </c>
      <c r="C58" s="539">
        <v>3944.8</v>
      </c>
      <c r="D58" s="540">
        <v>3944.9500000000003</v>
      </c>
      <c r="E58" s="540">
        <v>3909.9000000000005</v>
      </c>
      <c r="F58" s="540">
        <v>3875.0000000000005</v>
      </c>
      <c r="G58" s="540">
        <v>3839.9500000000007</v>
      </c>
      <c r="H58" s="540">
        <v>3979.8500000000004</v>
      </c>
      <c r="I58" s="540">
        <v>4014.9000000000005</v>
      </c>
      <c r="J58" s="540">
        <v>4049.8</v>
      </c>
      <c r="K58" s="539">
        <v>3980</v>
      </c>
      <c r="L58" s="539">
        <v>3910.05</v>
      </c>
      <c r="M58" s="539">
        <v>6.3297299999999996</v>
      </c>
    </row>
    <row r="59" spans="1:13">
      <c r="A59" s="254">
        <v>49</v>
      </c>
      <c r="B59" s="566" t="s">
        <v>307</v>
      </c>
      <c r="C59" s="539">
        <v>253.6</v>
      </c>
      <c r="D59" s="540">
        <v>254.08333333333334</v>
      </c>
      <c r="E59" s="540">
        <v>249.51666666666671</v>
      </c>
      <c r="F59" s="540">
        <v>245.43333333333337</v>
      </c>
      <c r="G59" s="540">
        <v>240.86666666666673</v>
      </c>
      <c r="H59" s="540">
        <v>258.16666666666669</v>
      </c>
      <c r="I59" s="540">
        <v>262.73333333333335</v>
      </c>
      <c r="J59" s="540">
        <v>266.81666666666666</v>
      </c>
      <c r="K59" s="539">
        <v>258.64999999999998</v>
      </c>
      <c r="L59" s="539">
        <v>250</v>
      </c>
      <c r="M59" s="539">
        <v>14.686680000000001</v>
      </c>
    </row>
    <row r="60" spans="1:13" ht="12" customHeight="1">
      <c r="A60" s="254">
        <v>50</v>
      </c>
      <c r="B60" s="566" t="s">
        <v>308</v>
      </c>
      <c r="C60" s="539">
        <v>992.55</v>
      </c>
      <c r="D60" s="540">
        <v>994.25</v>
      </c>
      <c r="E60" s="540">
        <v>963.5</v>
      </c>
      <c r="F60" s="540">
        <v>934.45</v>
      </c>
      <c r="G60" s="540">
        <v>903.7</v>
      </c>
      <c r="H60" s="540">
        <v>1023.3</v>
      </c>
      <c r="I60" s="540">
        <v>1054.05</v>
      </c>
      <c r="J60" s="540">
        <v>1083.0999999999999</v>
      </c>
      <c r="K60" s="539">
        <v>1025</v>
      </c>
      <c r="L60" s="539">
        <v>965.2</v>
      </c>
      <c r="M60" s="539">
        <v>4.15435</v>
      </c>
    </row>
    <row r="61" spans="1:13">
      <c r="A61" s="254">
        <v>51</v>
      </c>
      <c r="B61" s="566" t="s">
        <v>58</v>
      </c>
      <c r="C61" s="539">
        <v>5529.95</v>
      </c>
      <c r="D61" s="540">
        <v>5553.75</v>
      </c>
      <c r="E61" s="540">
        <v>5487.55</v>
      </c>
      <c r="F61" s="540">
        <v>5445.1500000000005</v>
      </c>
      <c r="G61" s="540">
        <v>5378.9500000000007</v>
      </c>
      <c r="H61" s="540">
        <v>5596.15</v>
      </c>
      <c r="I61" s="540">
        <v>5662.35</v>
      </c>
      <c r="J61" s="540">
        <v>5704.7499999999991</v>
      </c>
      <c r="K61" s="539">
        <v>5619.95</v>
      </c>
      <c r="L61" s="539">
        <v>5511.35</v>
      </c>
      <c r="M61" s="539">
        <v>15.84595</v>
      </c>
    </row>
    <row r="62" spans="1:13">
      <c r="A62" s="254">
        <v>52</v>
      </c>
      <c r="B62" s="566" t="s">
        <v>57</v>
      </c>
      <c r="C62" s="539">
        <v>10264.450000000001</v>
      </c>
      <c r="D62" s="540">
        <v>10258</v>
      </c>
      <c r="E62" s="540">
        <v>10138.049999999999</v>
      </c>
      <c r="F62" s="540">
        <v>10011.65</v>
      </c>
      <c r="G62" s="540">
        <v>9891.6999999999989</v>
      </c>
      <c r="H62" s="540">
        <v>10384.4</v>
      </c>
      <c r="I62" s="540">
        <v>10504.35</v>
      </c>
      <c r="J62" s="540">
        <v>10630.75</v>
      </c>
      <c r="K62" s="539">
        <v>10377.950000000001</v>
      </c>
      <c r="L62" s="539">
        <v>10131.6</v>
      </c>
      <c r="M62" s="539">
        <v>3.5480200000000002</v>
      </c>
    </row>
    <row r="63" spans="1:13">
      <c r="A63" s="254">
        <v>53</v>
      </c>
      <c r="B63" s="566" t="s">
        <v>229</v>
      </c>
      <c r="C63" s="539">
        <v>3718.2</v>
      </c>
      <c r="D63" s="540">
        <v>3705.4500000000003</v>
      </c>
      <c r="E63" s="540">
        <v>3653.7500000000005</v>
      </c>
      <c r="F63" s="540">
        <v>3589.3</v>
      </c>
      <c r="G63" s="540">
        <v>3537.6000000000004</v>
      </c>
      <c r="H63" s="540">
        <v>3769.9000000000005</v>
      </c>
      <c r="I63" s="540">
        <v>3821.6000000000004</v>
      </c>
      <c r="J63" s="540">
        <v>3886.0500000000006</v>
      </c>
      <c r="K63" s="539">
        <v>3757.15</v>
      </c>
      <c r="L63" s="539">
        <v>3641</v>
      </c>
      <c r="M63" s="539">
        <v>0.51595000000000002</v>
      </c>
    </row>
    <row r="64" spans="1:13">
      <c r="A64" s="254">
        <v>54</v>
      </c>
      <c r="B64" s="566" t="s">
        <v>59</v>
      </c>
      <c r="C64" s="539">
        <v>1580.35</v>
      </c>
      <c r="D64" s="540">
        <v>1588.1000000000001</v>
      </c>
      <c r="E64" s="540">
        <v>1566.2500000000002</v>
      </c>
      <c r="F64" s="540">
        <v>1552.15</v>
      </c>
      <c r="G64" s="540">
        <v>1530.3000000000002</v>
      </c>
      <c r="H64" s="540">
        <v>1602.2000000000003</v>
      </c>
      <c r="I64" s="540">
        <v>1624.0500000000002</v>
      </c>
      <c r="J64" s="540">
        <v>1638.1500000000003</v>
      </c>
      <c r="K64" s="539">
        <v>1609.95</v>
      </c>
      <c r="L64" s="539">
        <v>1574</v>
      </c>
      <c r="M64" s="539">
        <v>6.9753400000000001</v>
      </c>
    </row>
    <row r="65" spans="1:13">
      <c r="A65" s="254">
        <v>55</v>
      </c>
      <c r="B65" s="566" t="s">
        <v>309</v>
      </c>
      <c r="C65" s="539">
        <v>122.6</v>
      </c>
      <c r="D65" s="540">
        <v>121.5</v>
      </c>
      <c r="E65" s="540">
        <v>118.6</v>
      </c>
      <c r="F65" s="540">
        <v>114.6</v>
      </c>
      <c r="G65" s="540">
        <v>111.69999999999999</v>
      </c>
      <c r="H65" s="540">
        <v>125.5</v>
      </c>
      <c r="I65" s="540">
        <v>128.4</v>
      </c>
      <c r="J65" s="540">
        <v>132.4</v>
      </c>
      <c r="K65" s="539">
        <v>124.4</v>
      </c>
      <c r="L65" s="539">
        <v>117.5</v>
      </c>
      <c r="M65" s="539">
        <v>15.759650000000001</v>
      </c>
    </row>
    <row r="66" spans="1:13">
      <c r="A66" s="254">
        <v>56</v>
      </c>
      <c r="B66" s="566" t="s">
        <v>310</v>
      </c>
      <c r="C66" s="539">
        <v>177.2</v>
      </c>
      <c r="D66" s="540">
        <v>178.73333333333335</v>
      </c>
      <c r="E66" s="540">
        <v>175.4666666666667</v>
      </c>
      <c r="F66" s="540">
        <v>173.73333333333335</v>
      </c>
      <c r="G66" s="540">
        <v>170.4666666666667</v>
      </c>
      <c r="H66" s="540">
        <v>180.4666666666667</v>
      </c>
      <c r="I66" s="540">
        <v>183.73333333333335</v>
      </c>
      <c r="J66" s="540">
        <v>185.4666666666667</v>
      </c>
      <c r="K66" s="539">
        <v>182</v>
      </c>
      <c r="L66" s="539">
        <v>177</v>
      </c>
      <c r="M66" s="539">
        <v>8.8612699999999993</v>
      </c>
    </row>
    <row r="67" spans="1:13">
      <c r="A67" s="254">
        <v>57</v>
      </c>
      <c r="B67" s="566" t="s">
        <v>230</v>
      </c>
      <c r="C67" s="539">
        <v>342.2</v>
      </c>
      <c r="D67" s="540">
        <v>342.15000000000003</v>
      </c>
      <c r="E67" s="540">
        <v>337.55000000000007</v>
      </c>
      <c r="F67" s="540">
        <v>332.90000000000003</v>
      </c>
      <c r="G67" s="540">
        <v>328.30000000000007</v>
      </c>
      <c r="H67" s="540">
        <v>346.80000000000007</v>
      </c>
      <c r="I67" s="540">
        <v>351.40000000000009</v>
      </c>
      <c r="J67" s="540">
        <v>356.05000000000007</v>
      </c>
      <c r="K67" s="539">
        <v>346.75</v>
      </c>
      <c r="L67" s="539">
        <v>337.5</v>
      </c>
      <c r="M67" s="539">
        <v>76.418130000000005</v>
      </c>
    </row>
    <row r="68" spans="1:13">
      <c r="A68" s="254">
        <v>58</v>
      </c>
      <c r="B68" s="566" t="s">
        <v>60</v>
      </c>
      <c r="C68" s="539">
        <v>89.95</v>
      </c>
      <c r="D68" s="540">
        <v>89.866666666666674</v>
      </c>
      <c r="E68" s="540">
        <v>89.083333333333343</v>
      </c>
      <c r="F68" s="540">
        <v>88.216666666666669</v>
      </c>
      <c r="G68" s="540">
        <v>87.433333333333337</v>
      </c>
      <c r="H68" s="540">
        <v>90.733333333333348</v>
      </c>
      <c r="I68" s="540">
        <v>91.51666666666668</v>
      </c>
      <c r="J68" s="540">
        <v>92.383333333333354</v>
      </c>
      <c r="K68" s="539">
        <v>90.65</v>
      </c>
      <c r="L68" s="539">
        <v>89</v>
      </c>
      <c r="M68" s="539">
        <v>525.00067999999999</v>
      </c>
    </row>
    <row r="69" spans="1:13">
      <c r="A69" s="254">
        <v>59</v>
      </c>
      <c r="B69" s="566" t="s">
        <v>61</v>
      </c>
      <c r="C69" s="539">
        <v>86.5</v>
      </c>
      <c r="D69" s="540">
        <v>87.416666666666671</v>
      </c>
      <c r="E69" s="540">
        <v>85.13333333333334</v>
      </c>
      <c r="F69" s="540">
        <v>83.766666666666666</v>
      </c>
      <c r="G69" s="540">
        <v>81.483333333333334</v>
      </c>
      <c r="H69" s="540">
        <v>88.783333333333346</v>
      </c>
      <c r="I69" s="540">
        <v>91.066666666666677</v>
      </c>
      <c r="J69" s="540">
        <v>92.433333333333351</v>
      </c>
      <c r="K69" s="539">
        <v>89.7</v>
      </c>
      <c r="L69" s="539">
        <v>86.05</v>
      </c>
      <c r="M69" s="539">
        <v>98.565110000000004</v>
      </c>
    </row>
    <row r="70" spans="1:13">
      <c r="A70" s="254">
        <v>60</v>
      </c>
      <c r="B70" s="566" t="s">
        <v>311</v>
      </c>
      <c r="C70" s="539">
        <v>25.75</v>
      </c>
      <c r="D70" s="540">
        <v>25.333333333333332</v>
      </c>
      <c r="E70" s="540">
        <v>24.916666666666664</v>
      </c>
      <c r="F70" s="540">
        <v>24.083333333333332</v>
      </c>
      <c r="G70" s="540">
        <v>23.666666666666664</v>
      </c>
      <c r="H70" s="540">
        <v>26.166666666666664</v>
      </c>
      <c r="I70" s="540">
        <v>26.583333333333329</v>
      </c>
      <c r="J70" s="540">
        <v>27.416666666666664</v>
      </c>
      <c r="K70" s="539">
        <v>25.75</v>
      </c>
      <c r="L70" s="539">
        <v>24.5</v>
      </c>
      <c r="M70" s="539">
        <v>310.66050999999999</v>
      </c>
    </row>
    <row r="71" spans="1:13">
      <c r="A71" s="254">
        <v>61</v>
      </c>
      <c r="B71" s="566" t="s">
        <v>62</v>
      </c>
      <c r="C71" s="539">
        <v>1482.6</v>
      </c>
      <c r="D71" s="540">
        <v>1482.3999999999999</v>
      </c>
      <c r="E71" s="540">
        <v>1470.1999999999998</v>
      </c>
      <c r="F71" s="540">
        <v>1457.8</v>
      </c>
      <c r="G71" s="540">
        <v>1445.6</v>
      </c>
      <c r="H71" s="540">
        <v>1494.7999999999997</v>
      </c>
      <c r="I71" s="540">
        <v>1507</v>
      </c>
      <c r="J71" s="540">
        <v>1519.3999999999996</v>
      </c>
      <c r="K71" s="539">
        <v>1494.6</v>
      </c>
      <c r="L71" s="539">
        <v>1470</v>
      </c>
      <c r="M71" s="539">
        <v>5.3188300000000002</v>
      </c>
    </row>
    <row r="72" spans="1:13">
      <c r="A72" s="254">
        <v>62</v>
      </c>
      <c r="B72" s="566" t="s">
        <v>312</v>
      </c>
      <c r="C72" s="539">
        <v>5138.6000000000004</v>
      </c>
      <c r="D72" s="540">
        <v>5155.5666666666666</v>
      </c>
      <c r="E72" s="540">
        <v>5074.1333333333332</v>
      </c>
      <c r="F72" s="540">
        <v>5009.666666666667</v>
      </c>
      <c r="G72" s="540">
        <v>4928.2333333333336</v>
      </c>
      <c r="H72" s="540">
        <v>5220.0333333333328</v>
      </c>
      <c r="I72" s="540">
        <v>5301.4666666666653</v>
      </c>
      <c r="J72" s="540">
        <v>5365.9333333333325</v>
      </c>
      <c r="K72" s="539">
        <v>5237</v>
      </c>
      <c r="L72" s="539">
        <v>5091.1000000000004</v>
      </c>
      <c r="M72" s="539">
        <v>0.31916</v>
      </c>
    </row>
    <row r="73" spans="1:13">
      <c r="A73" s="254">
        <v>63</v>
      </c>
      <c r="B73" s="566" t="s">
        <v>65</v>
      </c>
      <c r="C73" s="539">
        <v>722.9</v>
      </c>
      <c r="D73" s="540">
        <v>723.23333333333323</v>
      </c>
      <c r="E73" s="540">
        <v>715.36666666666645</v>
      </c>
      <c r="F73" s="540">
        <v>707.83333333333326</v>
      </c>
      <c r="G73" s="540">
        <v>699.96666666666647</v>
      </c>
      <c r="H73" s="540">
        <v>730.76666666666642</v>
      </c>
      <c r="I73" s="540">
        <v>738.63333333333321</v>
      </c>
      <c r="J73" s="540">
        <v>746.1666666666664</v>
      </c>
      <c r="K73" s="539">
        <v>731.1</v>
      </c>
      <c r="L73" s="539">
        <v>715.7</v>
      </c>
      <c r="M73" s="539">
        <v>12.190329999999999</v>
      </c>
    </row>
    <row r="74" spans="1:13">
      <c r="A74" s="254">
        <v>64</v>
      </c>
      <c r="B74" s="566" t="s">
        <v>313</v>
      </c>
      <c r="C74" s="539">
        <v>356.4</v>
      </c>
      <c r="D74" s="540">
        <v>355.3</v>
      </c>
      <c r="E74" s="540">
        <v>350.6</v>
      </c>
      <c r="F74" s="540">
        <v>344.8</v>
      </c>
      <c r="G74" s="540">
        <v>340.1</v>
      </c>
      <c r="H74" s="540">
        <v>361.1</v>
      </c>
      <c r="I74" s="540">
        <v>365.79999999999995</v>
      </c>
      <c r="J74" s="540">
        <v>371.6</v>
      </c>
      <c r="K74" s="539">
        <v>360</v>
      </c>
      <c r="L74" s="539">
        <v>349.5</v>
      </c>
      <c r="M74" s="539">
        <v>4.9266199999999998</v>
      </c>
    </row>
    <row r="75" spans="1:13">
      <c r="A75" s="254">
        <v>65</v>
      </c>
      <c r="B75" s="566" t="s">
        <v>64</v>
      </c>
      <c r="C75" s="539">
        <v>141.69999999999999</v>
      </c>
      <c r="D75" s="540">
        <v>140.58333333333334</v>
      </c>
      <c r="E75" s="540">
        <v>138.16666666666669</v>
      </c>
      <c r="F75" s="540">
        <v>134.63333333333335</v>
      </c>
      <c r="G75" s="540">
        <v>132.2166666666667</v>
      </c>
      <c r="H75" s="540">
        <v>144.11666666666667</v>
      </c>
      <c r="I75" s="540">
        <v>146.53333333333336</v>
      </c>
      <c r="J75" s="540">
        <v>150.06666666666666</v>
      </c>
      <c r="K75" s="539">
        <v>143</v>
      </c>
      <c r="L75" s="539">
        <v>137.05000000000001</v>
      </c>
      <c r="M75" s="539">
        <v>197.7534</v>
      </c>
    </row>
    <row r="76" spans="1:13" s="13" customFormat="1">
      <c r="A76" s="254">
        <v>66</v>
      </c>
      <c r="B76" s="566" t="s">
        <v>66</v>
      </c>
      <c r="C76" s="539">
        <v>620.85</v>
      </c>
      <c r="D76" s="540">
        <v>616.28333333333342</v>
      </c>
      <c r="E76" s="540">
        <v>608.86666666666679</v>
      </c>
      <c r="F76" s="540">
        <v>596.88333333333333</v>
      </c>
      <c r="G76" s="540">
        <v>589.4666666666667</v>
      </c>
      <c r="H76" s="540">
        <v>628.26666666666688</v>
      </c>
      <c r="I76" s="540">
        <v>635.68333333333362</v>
      </c>
      <c r="J76" s="540">
        <v>647.66666666666697</v>
      </c>
      <c r="K76" s="539">
        <v>623.70000000000005</v>
      </c>
      <c r="L76" s="539">
        <v>604.29999999999995</v>
      </c>
      <c r="M76" s="539">
        <v>23.84168</v>
      </c>
    </row>
    <row r="77" spans="1:13" s="13" customFormat="1">
      <c r="A77" s="254">
        <v>67</v>
      </c>
      <c r="B77" s="566" t="s">
        <v>69</v>
      </c>
      <c r="C77" s="539">
        <v>47.15</v>
      </c>
      <c r="D77" s="540">
        <v>46.183333333333337</v>
      </c>
      <c r="E77" s="540">
        <v>44.366666666666674</v>
      </c>
      <c r="F77" s="540">
        <v>41.583333333333336</v>
      </c>
      <c r="G77" s="540">
        <v>39.766666666666673</v>
      </c>
      <c r="H77" s="540">
        <v>48.966666666666676</v>
      </c>
      <c r="I77" s="540">
        <v>50.783333333333339</v>
      </c>
      <c r="J77" s="540">
        <v>53.566666666666677</v>
      </c>
      <c r="K77" s="539">
        <v>48</v>
      </c>
      <c r="L77" s="539">
        <v>43.4</v>
      </c>
      <c r="M77" s="539">
        <v>3286.1612500000001</v>
      </c>
    </row>
    <row r="78" spans="1:13" s="13" customFormat="1">
      <c r="A78" s="254">
        <v>68</v>
      </c>
      <c r="B78" s="566" t="s">
        <v>73</v>
      </c>
      <c r="C78" s="539">
        <v>461.55</v>
      </c>
      <c r="D78" s="540">
        <v>457.06666666666666</v>
      </c>
      <c r="E78" s="540">
        <v>446.33333333333331</v>
      </c>
      <c r="F78" s="540">
        <v>431.11666666666667</v>
      </c>
      <c r="G78" s="540">
        <v>420.38333333333333</v>
      </c>
      <c r="H78" s="540">
        <v>472.2833333333333</v>
      </c>
      <c r="I78" s="540">
        <v>483.01666666666665</v>
      </c>
      <c r="J78" s="540">
        <v>498.23333333333329</v>
      </c>
      <c r="K78" s="539">
        <v>467.8</v>
      </c>
      <c r="L78" s="539">
        <v>441.85</v>
      </c>
      <c r="M78" s="539">
        <v>188.10829000000001</v>
      </c>
    </row>
    <row r="79" spans="1:13" s="13" customFormat="1">
      <c r="A79" s="254">
        <v>69</v>
      </c>
      <c r="B79" s="566" t="s">
        <v>740</v>
      </c>
      <c r="C79" s="539">
        <v>9991.2999999999993</v>
      </c>
      <c r="D79" s="540">
        <v>9960.2666666666664</v>
      </c>
      <c r="E79" s="540">
        <v>9920.2833333333328</v>
      </c>
      <c r="F79" s="540">
        <v>9849.2666666666664</v>
      </c>
      <c r="G79" s="540">
        <v>9809.2833333333328</v>
      </c>
      <c r="H79" s="540">
        <v>10031.283333333333</v>
      </c>
      <c r="I79" s="540">
        <v>10071.266666666666</v>
      </c>
      <c r="J79" s="540">
        <v>10142.283333333333</v>
      </c>
      <c r="K79" s="539">
        <v>10000.25</v>
      </c>
      <c r="L79" s="539">
        <v>9889.25</v>
      </c>
      <c r="M79" s="539">
        <v>3.1440000000000003E-2</v>
      </c>
    </row>
    <row r="80" spans="1:13" s="13" customFormat="1">
      <c r="A80" s="254">
        <v>70</v>
      </c>
      <c r="B80" s="566" t="s">
        <v>68</v>
      </c>
      <c r="C80" s="539">
        <v>579.15</v>
      </c>
      <c r="D80" s="540">
        <v>580.21666666666658</v>
      </c>
      <c r="E80" s="540">
        <v>575.98333333333312</v>
      </c>
      <c r="F80" s="540">
        <v>572.81666666666649</v>
      </c>
      <c r="G80" s="540">
        <v>568.58333333333303</v>
      </c>
      <c r="H80" s="540">
        <v>583.38333333333321</v>
      </c>
      <c r="I80" s="540">
        <v>587.61666666666656</v>
      </c>
      <c r="J80" s="540">
        <v>590.7833333333333</v>
      </c>
      <c r="K80" s="539">
        <v>584.45000000000005</v>
      </c>
      <c r="L80" s="539">
        <v>577.04999999999995</v>
      </c>
      <c r="M80" s="539">
        <v>159.31134</v>
      </c>
    </row>
    <row r="81" spans="1:13" s="13" customFormat="1">
      <c r="A81" s="254">
        <v>71</v>
      </c>
      <c r="B81" s="566" t="s">
        <v>70</v>
      </c>
      <c r="C81" s="539">
        <v>397.8</v>
      </c>
      <c r="D81" s="540">
        <v>396.34999999999997</v>
      </c>
      <c r="E81" s="540">
        <v>391.99999999999994</v>
      </c>
      <c r="F81" s="540">
        <v>386.2</v>
      </c>
      <c r="G81" s="540">
        <v>381.84999999999997</v>
      </c>
      <c r="H81" s="540">
        <v>402.14999999999992</v>
      </c>
      <c r="I81" s="540">
        <v>406.49999999999994</v>
      </c>
      <c r="J81" s="540">
        <v>412.2999999999999</v>
      </c>
      <c r="K81" s="539">
        <v>400.7</v>
      </c>
      <c r="L81" s="539">
        <v>390.55</v>
      </c>
      <c r="M81" s="539">
        <v>43.500599999999999</v>
      </c>
    </row>
    <row r="82" spans="1:13" s="13" customFormat="1">
      <c r="A82" s="254">
        <v>72</v>
      </c>
      <c r="B82" s="566" t="s">
        <v>314</v>
      </c>
      <c r="C82" s="539">
        <v>863.8</v>
      </c>
      <c r="D82" s="540">
        <v>864.58333333333337</v>
      </c>
      <c r="E82" s="540">
        <v>857.2166666666667</v>
      </c>
      <c r="F82" s="540">
        <v>850.63333333333333</v>
      </c>
      <c r="G82" s="540">
        <v>843.26666666666665</v>
      </c>
      <c r="H82" s="540">
        <v>871.16666666666674</v>
      </c>
      <c r="I82" s="540">
        <v>878.5333333333333</v>
      </c>
      <c r="J82" s="540">
        <v>885.11666666666679</v>
      </c>
      <c r="K82" s="539">
        <v>871.95</v>
      </c>
      <c r="L82" s="539">
        <v>858</v>
      </c>
      <c r="M82" s="539">
        <v>0.76156999999999997</v>
      </c>
    </row>
    <row r="83" spans="1:13" s="13" customFormat="1">
      <c r="A83" s="254">
        <v>73</v>
      </c>
      <c r="B83" s="566" t="s">
        <v>315</v>
      </c>
      <c r="C83" s="539">
        <v>231.95</v>
      </c>
      <c r="D83" s="540">
        <v>233.81666666666669</v>
      </c>
      <c r="E83" s="540">
        <v>229.13333333333338</v>
      </c>
      <c r="F83" s="540">
        <v>226.31666666666669</v>
      </c>
      <c r="G83" s="540">
        <v>221.63333333333338</v>
      </c>
      <c r="H83" s="540">
        <v>236.63333333333338</v>
      </c>
      <c r="I83" s="540">
        <v>241.31666666666672</v>
      </c>
      <c r="J83" s="540">
        <v>244.13333333333338</v>
      </c>
      <c r="K83" s="539">
        <v>238.5</v>
      </c>
      <c r="L83" s="539">
        <v>231</v>
      </c>
      <c r="M83" s="539">
        <v>7.3771599999999999</v>
      </c>
    </row>
    <row r="84" spans="1:13" s="13" customFormat="1">
      <c r="A84" s="254">
        <v>74</v>
      </c>
      <c r="B84" s="566" t="s">
        <v>316</v>
      </c>
      <c r="C84" s="539">
        <v>174.4</v>
      </c>
      <c r="D84" s="540">
        <v>175.35</v>
      </c>
      <c r="E84" s="540">
        <v>173.04999999999998</v>
      </c>
      <c r="F84" s="540">
        <v>171.7</v>
      </c>
      <c r="G84" s="540">
        <v>169.39999999999998</v>
      </c>
      <c r="H84" s="540">
        <v>176.7</v>
      </c>
      <c r="I84" s="540">
        <v>179</v>
      </c>
      <c r="J84" s="540">
        <v>180.35</v>
      </c>
      <c r="K84" s="539">
        <v>177.65</v>
      </c>
      <c r="L84" s="539">
        <v>174</v>
      </c>
      <c r="M84" s="539">
        <v>6.9113199999999999</v>
      </c>
    </row>
    <row r="85" spans="1:13" s="13" customFormat="1">
      <c r="A85" s="254">
        <v>75</v>
      </c>
      <c r="B85" s="566" t="s">
        <v>317</v>
      </c>
      <c r="C85" s="539">
        <v>4722.6499999999996</v>
      </c>
      <c r="D85" s="540">
        <v>4726.9833333333336</v>
      </c>
      <c r="E85" s="540">
        <v>4679.3666666666668</v>
      </c>
      <c r="F85" s="540">
        <v>4636.083333333333</v>
      </c>
      <c r="G85" s="540">
        <v>4588.4666666666662</v>
      </c>
      <c r="H85" s="540">
        <v>4770.2666666666673</v>
      </c>
      <c r="I85" s="540">
        <v>4817.8833333333341</v>
      </c>
      <c r="J85" s="540">
        <v>4861.1666666666679</v>
      </c>
      <c r="K85" s="539">
        <v>4774.6000000000004</v>
      </c>
      <c r="L85" s="539">
        <v>4683.7</v>
      </c>
      <c r="M85" s="539">
        <v>0.17832000000000001</v>
      </c>
    </row>
    <row r="86" spans="1:13" s="13" customFormat="1">
      <c r="A86" s="254">
        <v>76</v>
      </c>
      <c r="B86" s="566" t="s">
        <v>318</v>
      </c>
      <c r="C86" s="539">
        <v>840.05</v>
      </c>
      <c r="D86" s="540">
        <v>835.7166666666667</v>
      </c>
      <c r="E86" s="540">
        <v>827.33333333333337</v>
      </c>
      <c r="F86" s="540">
        <v>814.61666666666667</v>
      </c>
      <c r="G86" s="540">
        <v>806.23333333333335</v>
      </c>
      <c r="H86" s="540">
        <v>848.43333333333339</v>
      </c>
      <c r="I86" s="540">
        <v>856.81666666666661</v>
      </c>
      <c r="J86" s="540">
        <v>869.53333333333342</v>
      </c>
      <c r="K86" s="539">
        <v>844.1</v>
      </c>
      <c r="L86" s="539">
        <v>823</v>
      </c>
      <c r="M86" s="539">
        <v>1.3292299999999999</v>
      </c>
    </row>
    <row r="87" spans="1:13" s="13" customFormat="1">
      <c r="A87" s="254">
        <v>77</v>
      </c>
      <c r="B87" s="566" t="s">
        <v>231</v>
      </c>
      <c r="C87" s="539">
        <v>1178.2</v>
      </c>
      <c r="D87" s="540">
        <v>1181.3833333333334</v>
      </c>
      <c r="E87" s="540">
        <v>1162.8166666666668</v>
      </c>
      <c r="F87" s="540">
        <v>1147.4333333333334</v>
      </c>
      <c r="G87" s="540">
        <v>1128.8666666666668</v>
      </c>
      <c r="H87" s="540">
        <v>1196.7666666666669</v>
      </c>
      <c r="I87" s="540">
        <v>1215.3333333333335</v>
      </c>
      <c r="J87" s="540">
        <v>1230.7166666666669</v>
      </c>
      <c r="K87" s="539">
        <v>1199.95</v>
      </c>
      <c r="L87" s="539">
        <v>1166</v>
      </c>
      <c r="M87" s="539">
        <v>0.44159999999999999</v>
      </c>
    </row>
    <row r="88" spans="1:13" s="13" customFormat="1">
      <c r="A88" s="254">
        <v>78</v>
      </c>
      <c r="B88" s="566" t="s">
        <v>319</v>
      </c>
      <c r="C88" s="539">
        <v>76.150000000000006</v>
      </c>
      <c r="D88" s="540">
        <v>76.300000000000011</v>
      </c>
      <c r="E88" s="540">
        <v>75.15000000000002</v>
      </c>
      <c r="F88" s="540">
        <v>74.150000000000006</v>
      </c>
      <c r="G88" s="540">
        <v>73.000000000000014</v>
      </c>
      <c r="H88" s="540">
        <v>77.300000000000026</v>
      </c>
      <c r="I88" s="540">
        <v>78.45</v>
      </c>
      <c r="J88" s="540">
        <v>79.450000000000031</v>
      </c>
      <c r="K88" s="539">
        <v>77.45</v>
      </c>
      <c r="L88" s="539">
        <v>75.3</v>
      </c>
      <c r="M88" s="539">
        <v>20.68169</v>
      </c>
    </row>
    <row r="89" spans="1:13" s="13" customFormat="1">
      <c r="A89" s="254">
        <v>79</v>
      </c>
      <c r="B89" s="566" t="s">
        <v>71</v>
      </c>
      <c r="C89" s="539">
        <v>15109.05</v>
      </c>
      <c r="D89" s="540">
        <v>15105.35</v>
      </c>
      <c r="E89" s="540">
        <v>14923.7</v>
      </c>
      <c r="F89" s="540">
        <v>14738.35</v>
      </c>
      <c r="G89" s="540">
        <v>14556.7</v>
      </c>
      <c r="H89" s="540">
        <v>15290.7</v>
      </c>
      <c r="I89" s="540">
        <v>15472.349999999999</v>
      </c>
      <c r="J89" s="540">
        <v>15657.7</v>
      </c>
      <c r="K89" s="539">
        <v>15287</v>
      </c>
      <c r="L89" s="539">
        <v>14920</v>
      </c>
      <c r="M89" s="539">
        <v>0.86192000000000002</v>
      </c>
    </row>
    <row r="90" spans="1:13" s="13" customFormat="1">
      <c r="A90" s="254">
        <v>80</v>
      </c>
      <c r="B90" s="566" t="s">
        <v>320</v>
      </c>
      <c r="C90" s="539">
        <v>292</v>
      </c>
      <c r="D90" s="540">
        <v>292.23333333333335</v>
      </c>
      <c r="E90" s="540">
        <v>288.9666666666667</v>
      </c>
      <c r="F90" s="540">
        <v>285.93333333333334</v>
      </c>
      <c r="G90" s="540">
        <v>282.66666666666669</v>
      </c>
      <c r="H90" s="540">
        <v>295.26666666666671</v>
      </c>
      <c r="I90" s="540">
        <v>298.53333333333336</v>
      </c>
      <c r="J90" s="540">
        <v>301.56666666666672</v>
      </c>
      <c r="K90" s="539">
        <v>295.5</v>
      </c>
      <c r="L90" s="539">
        <v>289.2</v>
      </c>
      <c r="M90" s="539">
        <v>2.1516600000000001</v>
      </c>
    </row>
    <row r="91" spans="1:13" s="13" customFormat="1">
      <c r="A91" s="254">
        <v>81</v>
      </c>
      <c r="B91" s="566" t="s">
        <v>74</v>
      </c>
      <c r="C91" s="539">
        <v>3405</v>
      </c>
      <c r="D91" s="540">
        <v>3401.7666666666664</v>
      </c>
      <c r="E91" s="540">
        <v>3377.833333333333</v>
      </c>
      <c r="F91" s="540">
        <v>3350.6666666666665</v>
      </c>
      <c r="G91" s="540">
        <v>3326.7333333333331</v>
      </c>
      <c r="H91" s="540">
        <v>3428.9333333333329</v>
      </c>
      <c r="I91" s="540">
        <v>3452.8666666666663</v>
      </c>
      <c r="J91" s="540">
        <v>3480.0333333333328</v>
      </c>
      <c r="K91" s="539">
        <v>3425.7</v>
      </c>
      <c r="L91" s="539">
        <v>3374.6</v>
      </c>
      <c r="M91" s="539">
        <v>5.8635700000000002</v>
      </c>
    </row>
    <row r="92" spans="1:13" s="13" customFormat="1">
      <c r="A92" s="254">
        <v>82</v>
      </c>
      <c r="B92" s="566" t="s">
        <v>321</v>
      </c>
      <c r="C92" s="539">
        <v>474.85</v>
      </c>
      <c r="D92" s="540">
        <v>475.48333333333335</v>
      </c>
      <c r="E92" s="540">
        <v>471.9666666666667</v>
      </c>
      <c r="F92" s="540">
        <v>469.08333333333337</v>
      </c>
      <c r="G92" s="540">
        <v>465.56666666666672</v>
      </c>
      <c r="H92" s="540">
        <v>478.36666666666667</v>
      </c>
      <c r="I92" s="540">
        <v>481.88333333333333</v>
      </c>
      <c r="J92" s="540">
        <v>484.76666666666665</v>
      </c>
      <c r="K92" s="539">
        <v>479</v>
      </c>
      <c r="L92" s="539">
        <v>472.6</v>
      </c>
      <c r="M92" s="539">
        <v>1.24752</v>
      </c>
    </row>
    <row r="93" spans="1:13" s="13" customFormat="1">
      <c r="A93" s="254">
        <v>83</v>
      </c>
      <c r="B93" s="566" t="s">
        <v>322</v>
      </c>
      <c r="C93" s="539">
        <v>238.8</v>
      </c>
      <c r="D93" s="540">
        <v>239.29999999999998</v>
      </c>
      <c r="E93" s="540">
        <v>236.89999999999998</v>
      </c>
      <c r="F93" s="540">
        <v>235</v>
      </c>
      <c r="G93" s="540">
        <v>232.6</v>
      </c>
      <c r="H93" s="540">
        <v>241.19999999999996</v>
      </c>
      <c r="I93" s="540">
        <v>243.6</v>
      </c>
      <c r="J93" s="540">
        <v>245.49999999999994</v>
      </c>
      <c r="K93" s="539">
        <v>241.7</v>
      </c>
      <c r="L93" s="539">
        <v>237.4</v>
      </c>
      <c r="M93" s="539">
        <v>2.1808700000000001</v>
      </c>
    </row>
    <row r="94" spans="1:13" s="13" customFormat="1">
      <c r="A94" s="254">
        <v>84</v>
      </c>
      <c r="B94" s="566" t="s">
        <v>80</v>
      </c>
      <c r="C94" s="539">
        <v>613.4</v>
      </c>
      <c r="D94" s="540">
        <v>610.93333333333328</v>
      </c>
      <c r="E94" s="540">
        <v>603.91666666666652</v>
      </c>
      <c r="F94" s="540">
        <v>594.43333333333328</v>
      </c>
      <c r="G94" s="540">
        <v>587.41666666666652</v>
      </c>
      <c r="H94" s="540">
        <v>620.41666666666652</v>
      </c>
      <c r="I94" s="540">
        <v>627.43333333333317</v>
      </c>
      <c r="J94" s="540">
        <v>636.91666666666652</v>
      </c>
      <c r="K94" s="539">
        <v>617.95000000000005</v>
      </c>
      <c r="L94" s="539">
        <v>601.45000000000005</v>
      </c>
      <c r="M94" s="539">
        <v>3.8058999999999998</v>
      </c>
    </row>
    <row r="95" spans="1:13" s="13" customFormat="1">
      <c r="A95" s="254">
        <v>85</v>
      </c>
      <c r="B95" s="566" t="s">
        <v>323</v>
      </c>
      <c r="C95" s="539">
        <v>1966.7</v>
      </c>
      <c r="D95" s="540">
        <v>1966.0166666666664</v>
      </c>
      <c r="E95" s="540">
        <v>1952.0333333333328</v>
      </c>
      <c r="F95" s="540">
        <v>1937.3666666666663</v>
      </c>
      <c r="G95" s="540">
        <v>1923.3833333333328</v>
      </c>
      <c r="H95" s="540">
        <v>1980.6833333333329</v>
      </c>
      <c r="I95" s="540">
        <v>1994.6666666666665</v>
      </c>
      <c r="J95" s="540">
        <v>2009.333333333333</v>
      </c>
      <c r="K95" s="539">
        <v>1980</v>
      </c>
      <c r="L95" s="539">
        <v>1951.35</v>
      </c>
      <c r="M95" s="539">
        <v>0.24540000000000001</v>
      </c>
    </row>
    <row r="96" spans="1:13" s="13" customFormat="1">
      <c r="A96" s="254">
        <v>86</v>
      </c>
      <c r="B96" s="566" t="s">
        <v>785</v>
      </c>
      <c r="C96" s="539">
        <v>227.85</v>
      </c>
      <c r="D96" s="540">
        <v>228.98333333333335</v>
      </c>
      <c r="E96" s="540">
        <v>226.4666666666667</v>
      </c>
      <c r="F96" s="540">
        <v>225.08333333333334</v>
      </c>
      <c r="G96" s="540">
        <v>222.56666666666669</v>
      </c>
      <c r="H96" s="540">
        <v>230.3666666666667</v>
      </c>
      <c r="I96" s="540">
        <v>232.88333333333335</v>
      </c>
      <c r="J96" s="540">
        <v>234.26666666666671</v>
      </c>
      <c r="K96" s="539">
        <v>231.5</v>
      </c>
      <c r="L96" s="539">
        <v>227.6</v>
      </c>
      <c r="M96" s="539">
        <v>2.16696</v>
      </c>
    </row>
    <row r="97" spans="1:13" s="13" customFormat="1">
      <c r="A97" s="254">
        <v>87</v>
      </c>
      <c r="B97" s="566" t="s">
        <v>75</v>
      </c>
      <c r="C97" s="539">
        <v>438.05</v>
      </c>
      <c r="D97" s="540">
        <v>439.5333333333333</v>
      </c>
      <c r="E97" s="540">
        <v>434.66666666666663</v>
      </c>
      <c r="F97" s="540">
        <v>431.2833333333333</v>
      </c>
      <c r="G97" s="540">
        <v>426.41666666666663</v>
      </c>
      <c r="H97" s="540">
        <v>442.91666666666663</v>
      </c>
      <c r="I97" s="540">
        <v>447.7833333333333</v>
      </c>
      <c r="J97" s="540">
        <v>451.16666666666663</v>
      </c>
      <c r="K97" s="539">
        <v>444.4</v>
      </c>
      <c r="L97" s="539">
        <v>436.15</v>
      </c>
      <c r="M97" s="539">
        <v>31.410029999999999</v>
      </c>
    </row>
    <row r="98" spans="1:13" s="13" customFormat="1">
      <c r="A98" s="254">
        <v>88</v>
      </c>
      <c r="B98" s="566" t="s">
        <v>324</v>
      </c>
      <c r="C98" s="539">
        <v>489.3</v>
      </c>
      <c r="D98" s="540">
        <v>496.9666666666667</v>
      </c>
      <c r="E98" s="540">
        <v>480.68333333333339</v>
      </c>
      <c r="F98" s="540">
        <v>472.06666666666672</v>
      </c>
      <c r="G98" s="540">
        <v>455.78333333333342</v>
      </c>
      <c r="H98" s="540">
        <v>505.58333333333337</v>
      </c>
      <c r="I98" s="540">
        <v>521.86666666666667</v>
      </c>
      <c r="J98" s="540">
        <v>530.48333333333335</v>
      </c>
      <c r="K98" s="539">
        <v>513.25</v>
      </c>
      <c r="L98" s="539">
        <v>488.35</v>
      </c>
      <c r="M98" s="539">
        <v>5.99512</v>
      </c>
    </row>
    <row r="99" spans="1:13" s="13" customFormat="1">
      <c r="A99" s="254">
        <v>89</v>
      </c>
      <c r="B99" s="566" t="s">
        <v>76</v>
      </c>
      <c r="C99" s="539">
        <v>163.5</v>
      </c>
      <c r="D99" s="540">
        <v>163.93333333333331</v>
      </c>
      <c r="E99" s="540">
        <v>161.96666666666661</v>
      </c>
      <c r="F99" s="540">
        <v>160.43333333333331</v>
      </c>
      <c r="G99" s="540">
        <v>158.46666666666661</v>
      </c>
      <c r="H99" s="540">
        <v>165.46666666666661</v>
      </c>
      <c r="I99" s="540">
        <v>167.43333333333331</v>
      </c>
      <c r="J99" s="540">
        <v>168.96666666666661</v>
      </c>
      <c r="K99" s="539">
        <v>165.9</v>
      </c>
      <c r="L99" s="539">
        <v>162.4</v>
      </c>
      <c r="M99" s="539">
        <v>168.49603999999999</v>
      </c>
    </row>
    <row r="100" spans="1:13" s="13" customFormat="1">
      <c r="A100" s="254">
        <v>90</v>
      </c>
      <c r="B100" s="566" t="s">
        <v>325</v>
      </c>
      <c r="C100" s="539">
        <v>465.45</v>
      </c>
      <c r="D100" s="540">
        <v>467.26666666666665</v>
      </c>
      <c r="E100" s="540">
        <v>461.43333333333328</v>
      </c>
      <c r="F100" s="540">
        <v>457.41666666666663</v>
      </c>
      <c r="G100" s="540">
        <v>451.58333333333326</v>
      </c>
      <c r="H100" s="540">
        <v>471.2833333333333</v>
      </c>
      <c r="I100" s="540">
        <v>477.11666666666667</v>
      </c>
      <c r="J100" s="540">
        <v>481.13333333333333</v>
      </c>
      <c r="K100" s="539">
        <v>473.1</v>
      </c>
      <c r="L100" s="539">
        <v>463.25</v>
      </c>
      <c r="M100" s="539">
        <v>1.0312399999999999</v>
      </c>
    </row>
    <row r="101" spans="1:13">
      <c r="A101" s="254">
        <v>91</v>
      </c>
      <c r="B101" s="566" t="s">
        <v>326</v>
      </c>
      <c r="C101" s="539">
        <v>366.1</v>
      </c>
      <c r="D101" s="540">
        <v>360.08333333333331</v>
      </c>
      <c r="E101" s="540">
        <v>350.06666666666661</v>
      </c>
      <c r="F101" s="540">
        <v>334.0333333333333</v>
      </c>
      <c r="G101" s="540">
        <v>324.01666666666659</v>
      </c>
      <c r="H101" s="540">
        <v>376.11666666666662</v>
      </c>
      <c r="I101" s="540">
        <v>386.13333333333338</v>
      </c>
      <c r="J101" s="540">
        <v>402.16666666666663</v>
      </c>
      <c r="K101" s="539">
        <v>370.1</v>
      </c>
      <c r="L101" s="539">
        <v>344.05</v>
      </c>
      <c r="M101" s="539">
        <v>2.1506699999999999</v>
      </c>
    </row>
    <row r="102" spans="1:13">
      <c r="A102" s="254">
        <v>92</v>
      </c>
      <c r="B102" s="566" t="s">
        <v>327</v>
      </c>
      <c r="C102" s="539">
        <v>505.65</v>
      </c>
      <c r="D102" s="540">
        <v>510.70000000000005</v>
      </c>
      <c r="E102" s="540">
        <v>497.90000000000009</v>
      </c>
      <c r="F102" s="540">
        <v>490.15000000000003</v>
      </c>
      <c r="G102" s="540">
        <v>477.35000000000008</v>
      </c>
      <c r="H102" s="540">
        <v>518.45000000000005</v>
      </c>
      <c r="I102" s="540">
        <v>531.25</v>
      </c>
      <c r="J102" s="540">
        <v>539.00000000000011</v>
      </c>
      <c r="K102" s="539">
        <v>523.5</v>
      </c>
      <c r="L102" s="539">
        <v>502.95</v>
      </c>
      <c r="M102" s="539">
        <v>2.4685299999999999</v>
      </c>
    </row>
    <row r="103" spans="1:13">
      <c r="A103" s="254">
        <v>93</v>
      </c>
      <c r="B103" s="566" t="s">
        <v>77</v>
      </c>
      <c r="C103" s="539">
        <v>128.25</v>
      </c>
      <c r="D103" s="540">
        <v>127.41666666666667</v>
      </c>
      <c r="E103" s="540">
        <v>126.33333333333334</v>
      </c>
      <c r="F103" s="540">
        <v>124.41666666666667</v>
      </c>
      <c r="G103" s="540">
        <v>123.33333333333334</v>
      </c>
      <c r="H103" s="540">
        <v>129.33333333333334</v>
      </c>
      <c r="I103" s="540">
        <v>130.41666666666669</v>
      </c>
      <c r="J103" s="540">
        <v>132.33333333333334</v>
      </c>
      <c r="K103" s="539">
        <v>128.5</v>
      </c>
      <c r="L103" s="539">
        <v>125.5</v>
      </c>
      <c r="M103" s="539">
        <v>14.42915</v>
      </c>
    </row>
    <row r="104" spans="1:13">
      <c r="A104" s="254">
        <v>94</v>
      </c>
      <c r="B104" s="566" t="s">
        <v>328</v>
      </c>
      <c r="C104" s="539">
        <v>1657</v>
      </c>
      <c r="D104" s="540">
        <v>1636.6666666666667</v>
      </c>
      <c r="E104" s="540">
        <v>1606.3333333333335</v>
      </c>
      <c r="F104" s="540">
        <v>1555.6666666666667</v>
      </c>
      <c r="G104" s="540">
        <v>1525.3333333333335</v>
      </c>
      <c r="H104" s="540">
        <v>1687.3333333333335</v>
      </c>
      <c r="I104" s="540">
        <v>1717.666666666667</v>
      </c>
      <c r="J104" s="540">
        <v>1768.3333333333335</v>
      </c>
      <c r="K104" s="539">
        <v>1667</v>
      </c>
      <c r="L104" s="539">
        <v>1586</v>
      </c>
      <c r="M104" s="539">
        <v>3.6562800000000002</v>
      </c>
    </row>
    <row r="105" spans="1:13">
      <c r="A105" s="254">
        <v>95</v>
      </c>
      <c r="B105" s="566" t="s">
        <v>329</v>
      </c>
      <c r="C105" s="539">
        <v>19.649999999999999</v>
      </c>
      <c r="D105" s="540">
        <v>19.516666666666666</v>
      </c>
      <c r="E105" s="540">
        <v>19.383333333333333</v>
      </c>
      <c r="F105" s="540">
        <v>19.116666666666667</v>
      </c>
      <c r="G105" s="540">
        <v>18.983333333333334</v>
      </c>
      <c r="H105" s="540">
        <v>19.783333333333331</v>
      </c>
      <c r="I105" s="540">
        <v>19.916666666666664</v>
      </c>
      <c r="J105" s="540">
        <v>20.18333333333333</v>
      </c>
      <c r="K105" s="539">
        <v>19.649999999999999</v>
      </c>
      <c r="L105" s="539">
        <v>19.25</v>
      </c>
      <c r="M105" s="539">
        <v>44.601610000000001</v>
      </c>
    </row>
    <row r="106" spans="1:13">
      <c r="A106" s="254">
        <v>96</v>
      </c>
      <c r="B106" s="566" t="s">
        <v>330</v>
      </c>
      <c r="C106" s="539">
        <v>619.45000000000005</v>
      </c>
      <c r="D106" s="540">
        <v>622.7166666666667</v>
      </c>
      <c r="E106" s="540">
        <v>612.93333333333339</v>
      </c>
      <c r="F106" s="540">
        <v>606.41666666666674</v>
      </c>
      <c r="G106" s="540">
        <v>596.63333333333344</v>
      </c>
      <c r="H106" s="540">
        <v>629.23333333333335</v>
      </c>
      <c r="I106" s="540">
        <v>639.01666666666665</v>
      </c>
      <c r="J106" s="540">
        <v>645.5333333333333</v>
      </c>
      <c r="K106" s="539">
        <v>632.5</v>
      </c>
      <c r="L106" s="539">
        <v>616.20000000000005</v>
      </c>
      <c r="M106" s="539">
        <v>12.015280000000001</v>
      </c>
    </row>
    <row r="107" spans="1:13">
      <c r="A107" s="254">
        <v>97</v>
      </c>
      <c r="B107" s="566" t="s">
        <v>331</v>
      </c>
      <c r="C107" s="539">
        <v>308.89999999999998</v>
      </c>
      <c r="D107" s="540">
        <v>307.93333333333334</v>
      </c>
      <c r="E107" s="540">
        <v>305.86666666666667</v>
      </c>
      <c r="F107" s="540">
        <v>302.83333333333331</v>
      </c>
      <c r="G107" s="540">
        <v>300.76666666666665</v>
      </c>
      <c r="H107" s="540">
        <v>310.9666666666667</v>
      </c>
      <c r="I107" s="540">
        <v>313.03333333333342</v>
      </c>
      <c r="J107" s="540">
        <v>316.06666666666672</v>
      </c>
      <c r="K107" s="539">
        <v>310</v>
      </c>
      <c r="L107" s="539">
        <v>304.89999999999998</v>
      </c>
      <c r="M107" s="539">
        <v>1.5878699999999999</v>
      </c>
    </row>
    <row r="108" spans="1:13">
      <c r="A108" s="254">
        <v>98</v>
      </c>
      <c r="B108" s="566" t="s">
        <v>79</v>
      </c>
      <c r="C108" s="539">
        <v>494.3</v>
      </c>
      <c r="D108" s="540">
        <v>492.73333333333335</v>
      </c>
      <c r="E108" s="540">
        <v>487.56666666666672</v>
      </c>
      <c r="F108" s="540">
        <v>480.83333333333337</v>
      </c>
      <c r="G108" s="540">
        <v>475.66666666666674</v>
      </c>
      <c r="H108" s="540">
        <v>499.4666666666667</v>
      </c>
      <c r="I108" s="540">
        <v>504.63333333333333</v>
      </c>
      <c r="J108" s="540">
        <v>511.36666666666667</v>
      </c>
      <c r="K108" s="539">
        <v>497.9</v>
      </c>
      <c r="L108" s="539">
        <v>486</v>
      </c>
      <c r="M108" s="539">
        <v>6.1172800000000001</v>
      </c>
    </row>
    <row r="109" spans="1:13">
      <c r="A109" s="254">
        <v>99</v>
      </c>
      <c r="B109" s="566" t="s">
        <v>332</v>
      </c>
      <c r="C109" s="539">
        <v>3954.55</v>
      </c>
      <c r="D109" s="540">
        <v>3953.8500000000004</v>
      </c>
      <c r="E109" s="540">
        <v>3907.8000000000006</v>
      </c>
      <c r="F109" s="540">
        <v>3861.05</v>
      </c>
      <c r="G109" s="540">
        <v>3815.0000000000005</v>
      </c>
      <c r="H109" s="540">
        <v>4000.6000000000008</v>
      </c>
      <c r="I109" s="540">
        <v>4046.65</v>
      </c>
      <c r="J109" s="540">
        <v>4093.400000000001</v>
      </c>
      <c r="K109" s="539">
        <v>3999.9</v>
      </c>
      <c r="L109" s="539">
        <v>3907.1</v>
      </c>
      <c r="M109" s="539">
        <v>3.9579999999999997E-2</v>
      </c>
    </row>
    <row r="110" spans="1:13">
      <c r="A110" s="254">
        <v>100</v>
      </c>
      <c r="B110" s="566" t="s">
        <v>333</v>
      </c>
      <c r="C110" s="539">
        <v>166.1</v>
      </c>
      <c r="D110" s="540">
        <v>167.18333333333334</v>
      </c>
      <c r="E110" s="540">
        <v>164.36666666666667</v>
      </c>
      <c r="F110" s="540">
        <v>162.63333333333333</v>
      </c>
      <c r="G110" s="540">
        <v>159.81666666666666</v>
      </c>
      <c r="H110" s="540">
        <v>168.91666666666669</v>
      </c>
      <c r="I110" s="540">
        <v>171.73333333333335</v>
      </c>
      <c r="J110" s="540">
        <v>173.4666666666667</v>
      </c>
      <c r="K110" s="539">
        <v>170</v>
      </c>
      <c r="L110" s="539">
        <v>165.45</v>
      </c>
      <c r="M110" s="539">
        <v>7.7790699999999999</v>
      </c>
    </row>
    <row r="111" spans="1:13">
      <c r="A111" s="254">
        <v>101</v>
      </c>
      <c r="B111" s="566" t="s">
        <v>334</v>
      </c>
      <c r="C111" s="539">
        <v>244.1</v>
      </c>
      <c r="D111" s="540">
        <v>241.56666666666669</v>
      </c>
      <c r="E111" s="540">
        <v>234.78333333333339</v>
      </c>
      <c r="F111" s="540">
        <v>225.4666666666667</v>
      </c>
      <c r="G111" s="540">
        <v>218.68333333333339</v>
      </c>
      <c r="H111" s="540">
        <v>250.88333333333338</v>
      </c>
      <c r="I111" s="540">
        <v>257.66666666666669</v>
      </c>
      <c r="J111" s="540">
        <v>266.98333333333335</v>
      </c>
      <c r="K111" s="539">
        <v>248.35</v>
      </c>
      <c r="L111" s="539">
        <v>232.25</v>
      </c>
      <c r="M111" s="539">
        <v>21.165199999999999</v>
      </c>
    </row>
    <row r="112" spans="1:13">
      <c r="A112" s="254">
        <v>102</v>
      </c>
      <c r="B112" s="566" t="s">
        <v>335</v>
      </c>
      <c r="C112" s="539">
        <v>99.65</v>
      </c>
      <c r="D112" s="540">
        <v>99.933333333333337</v>
      </c>
      <c r="E112" s="540">
        <v>96.966666666666669</v>
      </c>
      <c r="F112" s="540">
        <v>94.283333333333331</v>
      </c>
      <c r="G112" s="540">
        <v>91.316666666666663</v>
      </c>
      <c r="H112" s="540">
        <v>102.61666666666667</v>
      </c>
      <c r="I112" s="540">
        <v>105.58333333333334</v>
      </c>
      <c r="J112" s="540">
        <v>108.26666666666668</v>
      </c>
      <c r="K112" s="539">
        <v>102.9</v>
      </c>
      <c r="L112" s="539">
        <v>97.25</v>
      </c>
      <c r="M112" s="539">
        <v>21.79806</v>
      </c>
    </row>
    <row r="113" spans="1:13">
      <c r="A113" s="254">
        <v>103</v>
      </c>
      <c r="B113" s="566" t="s">
        <v>336</v>
      </c>
      <c r="C113" s="539">
        <v>607.1</v>
      </c>
      <c r="D113" s="540">
        <v>603.41666666666674</v>
      </c>
      <c r="E113" s="540">
        <v>591.88333333333344</v>
      </c>
      <c r="F113" s="540">
        <v>576.66666666666674</v>
      </c>
      <c r="G113" s="540">
        <v>565.13333333333344</v>
      </c>
      <c r="H113" s="540">
        <v>618.63333333333344</v>
      </c>
      <c r="I113" s="540">
        <v>630.16666666666674</v>
      </c>
      <c r="J113" s="540">
        <v>645.38333333333344</v>
      </c>
      <c r="K113" s="539">
        <v>614.95000000000005</v>
      </c>
      <c r="L113" s="539">
        <v>588.20000000000005</v>
      </c>
      <c r="M113" s="539">
        <v>1.4777100000000001</v>
      </c>
    </row>
    <row r="114" spans="1:13">
      <c r="A114" s="254">
        <v>104</v>
      </c>
      <c r="B114" s="566" t="s">
        <v>81</v>
      </c>
      <c r="C114" s="539">
        <v>526.04999999999995</v>
      </c>
      <c r="D114" s="540">
        <v>524.68333333333328</v>
      </c>
      <c r="E114" s="540">
        <v>511.36666666666656</v>
      </c>
      <c r="F114" s="540">
        <v>496.68333333333328</v>
      </c>
      <c r="G114" s="540">
        <v>483.36666666666656</v>
      </c>
      <c r="H114" s="540">
        <v>539.36666666666656</v>
      </c>
      <c r="I114" s="540">
        <v>552.68333333333339</v>
      </c>
      <c r="J114" s="540">
        <v>567.36666666666656</v>
      </c>
      <c r="K114" s="539">
        <v>538</v>
      </c>
      <c r="L114" s="539">
        <v>510</v>
      </c>
      <c r="M114" s="539">
        <v>62.246029999999998</v>
      </c>
    </row>
    <row r="115" spans="1:13">
      <c r="A115" s="254">
        <v>105</v>
      </c>
      <c r="B115" s="566" t="s">
        <v>82</v>
      </c>
      <c r="C115" s="539">
        <v>809.15</v>
      </c>
      <c r="D115" s="540">
        <v>804.53333333333342</v>
      </c>
      <c r="E115" s="540">
        <v>795.06666666666683</v>
      </c>
      <c r="F115" s="540">
        <v>780.98333333333346</v>
      </c>
      <c r="G115" s="540">
        <v>771.51666666666688</v>
      </c>
      <c r="H115" s="540">
        <v>818.61666666666679</v>
      </c>
      <c r="I115" s="540">
        <v>828.08333333333326</v>
      </c>
      <c r="J115" s="540">
        <v>842.16666666666674</v>
      </c>
      <c r="K115" s="539">
        <v>814</v>
      </c>
      <c r="L115" s="539">
        <v>790.45</v>
      </c>
      <c r="M115" s="539">
        <v>54.781689999999998</v>
      </c>
    </row>
    <row r="116" spans="1:13">
      <c r="A116" s="254">
        <v>106</v>
      </c>
      <c r="B116" s="566" t="s">
        <v>232</v>
      </c>
      <c r="C116" s="539">
        <v>167.5</v>
      </c>
      <c r="D116" s="540">
        <v>168.18333333333334</v>
      </c>
      <c r="E116" s="540">
        <v>166.06666666666666</v>
      </c>
      <c r="F116" s="540">
        <v>164.63333333333333</v>
      </c>
      <c r="G116" s="540">
        <v>162.51666666666665</v>
      </c>
      <c r="H116" s="540">
        <v>169.61666666666667</v>
      </c>
      <c r="I116" s="540">
        <v>171.73333333333335</v>
      </c>
      <c r="J116" s="540">
        <v>173.16666666666669</v>
      </c>
      <c r="K116" s="539">
        <v>170.3</v>
      </c>
      <c r="L116" s="539">
        <v>166.75</v>
      </c>
      <c r="M116" s="539">
        <v>55.659700000000001</v>
      </c>
    </row>
    <row r="117" spans="1:13">
      <c r="A117" s="254">
        <v>107</v>
      </c>
      <c r="B117" s="566" t="s">
        <v>83</v>
      </c>
      <c r="C117" s="539">
        <v>156.1</v>
      </c>
      <c r="D117" s="540">
        <v>153.18333333333331</v>
      </c>
      <c r="E117" s="540">
        <v>148.66666666666663</v>
      </c>
      <c r="F117" s="540">
        <v>141.23333333333332</v>
      </c>
      <c r="G117" s="540">
        <v>136.71666666666664</v>
      </c>
      <c r="H117" s="540">
        <v>160.61666666666662</v>
      </c>
      <c r="I117" s="540">
        <v>165.13333333333333</v>
      </c>
      <c r="J117" s="540">
        <v>172.56666666666661</v>
      </c>
      <c r="K117" s="539">
        <v>157.69999999999999</v>
      </c>
      <c r="L117" s="539">
        <v>145.75</v>
      </c>
      <c r="M117" s="539">
        <v>855.80476999999996</v>
      </c>
    </row>
    <row r="118" spans="1:13">
      <c r="A118" s="254">
        <v>108</v>
      </c>
      <c r="B118" s="566" t="s">
        <v>337</v>
      </c>
      <c r="C118" s="539">
        <v>382.3</v>
      </c>
      <c r="D118" s="540">
        <v>381.5</v>
      </c>
      <c r="E118" s="540">
        <v>376.2</v>
      </c>
      <c r="F118" s="540">
        <v>370.09999999999997</v>
      </c>
      <c r="G118" s="540">
        <v>364.79999999999995</v>
      </c>
      <c r="H118" s="540">
        <v>387.6</v>
      </c>
      <c r="I118" s="540">
        <v>392.9</v>
      </c>
      <c r="J118" s="540">
        <v>399.00000000000006</v>
      </c>
      <c r="K118" s="539">
        <v>386.8</v>
      </c>
      <c r="L118" s="539">
        <v>375.4</v>
      </c>
      <c r="M118" s="539">
        <v>7.5787199999999997</v>
      </c>
    </row>
    <row r="119" spans="1:13">
      <c r="A119" s="254">
        <v>109</v>
      </c>
      <c r="B119" s="566" t="s">
        <v>825</v>
      </c>
      <c r="C119" s="539">
        <v>2516.9</v>
      </c>
      <c r="D119" s="540">
        <v>2528.2999999999997</v>
      </c>
      <c r="E119" s="540">
        <v>2495.5999999999995</v>
      </c>
      <c r="F119" s="540">
        <v>2474.2999999999997</v>
      </c>
      <c r="G119" s="540">
        <v>2441.5999999999995</v>
      </c>
      <c r="H119" s="540">
        <v>2549.5999999999995</v>
      </c>
      <c r="I119" s="540">
        <v>2582.2999999999993</v>
      </c>
      <c r="J119" s="540">
        <v>2603.5999999999995</v>
      </c>
      <c r="K119" s="539">
        <v>2561</v>
      </c>
      <c r="L119" s="539">
        <v>2507</v>
      </c>
      <c r="M119" s="539">
        <v>1.3241099999999999</v>
      </c>
    </row>
    <row r="120" spans="1:13">
      <c r="A120" s="254">
        <v>110</v>
      </c>
      <c r="B120" s="566" t="s">
        <v>84</v>
      </c>
      <c r="C120" s="539">
        <v>1570.9</v>
      </c>
      <c r="D120" s="540">
        <v>1563.5333333333335</v>
      </c>
      <c r="E120" s="540">
        <v>1550.4666666666672</v>
      </c>
      <c r="F120" s="540">
        <v>1530.0333333333335</v>
      </c>
      <c r="G120" s="540">
        <v>1516.9666666666672</v>
      </c>
      <c r="H120" s="540">
        <v>1583.9666666666672</v>
      </c>
      <c r="I120" s="540">
        <v>1597.0333333333333</v>
      </c>
      <c r="J120" s="540">
        <v>1617.4666666666672</v>
      </c>
      <c r="K120" s="539">
        <v>1576.6</v>
      </c>
      <c r="L120" s="539">
        <v>1543.1</v>
      </c>
      <c r="M120" s="539">
        <v>7.5892600000000003</v>
      </c>
    </row>
    <row r="121" spans="1:13">
      <c r="A121" s="254">
        <v>111</v>
      </c>
      <c r="B121" s="566" t="s">
        <v>85</v>
      </c>
      <c r="C121" s="539">
        <v>575.20000000000005</v>
      </c>
      <c r="D121" s="540">
        <v>581.2166666666667</v>
      </c>
      <c r="E121" s="540">
        <v>565.43333333333339</v>
      </c>
      <c r="F121" s="540">
        <v>555.66666666666674</v>
      </c>
      <c r="G121" s="540">
        <v>539.88333333333344</v>
      </c>
      <c r="H121" s="540">
        <v>590.98333333333335</v>
      </c>
      <c r="I121" s="540">
        <v>606.76666666666665</v>
      </c>
      <c r="J121" s="540">
        <v>616.5333333333333</v>
      </c>
      <c r="K121" s="539">
        <v>597</v>
      </c>
      <c r="L121" s="539">
        <v>571.45000000000005</v>
      </c>
      <c r="M121" s="539">
        <v>42.004150000000003</v>
      </c>
    </row>
    <row r="122" spans="1:13">
      <c r="A122" s="254">
        <v>112</v>
      </c>
      <c r="B122" s="566" t="s">
        <v>233</v>
      </c>
      <c r="C122" s="539">
        <v>779.1</v>
      </c>
      <c r="D122" s="540">
        <v>776.83333333333337</v>
      </c>
      <c r="E122" s="540">
        <v>766.66666666666674</v>
      </c>
      <c r="F122" s="540">
        <v>754.23333333333335</v>
      </c>
      <c r="G122" s="540">
        <v>744.06666666666672</v>
      </c>
      <c r="H122" s="540">
        <v>789.26666666666677</v>
      </c>
      <c r="I122" s="540">
        <v>799.43333333333351</v>
      </c>
      <c r="J122" s="540">
        <v>811.86666666666679</v>
      </c>
      <c r="K122" s="539">
        <v>787</v>
      </c>
      <c r="L122" s="539">
        <v>764.4</v>
      </c>
      <c r="M122" s="539">
        <v>3.56962</v>
      </c>
    </row>
    <row r="123" spans="1:13">
      <c r="A123" s="254">
        <v>113</v>
      </c>
      <c r="B123" s="566" t="s">
        <v>338</v>
      </c>
      <c r="C123" s="539">
        <v>694.25</v>
      </c>
      <c r="D123" s="540">
        <v>696.08333333333337</v>
      </c>
      <c r="E123" s="540">
        <v>689.16666666666674</v>
      </c>
      <c r="F123" s="540">
        <v>684.08333333333337</v>
      </c>
      <c r="G123" s="540">
        <v>677.16666666666674</v>
      </c>
      <c r="H123" s="540">
        <v>701.16666666666674</v>
      </c>
      <c r="I123" s="540">
        <v>708.08333333333348</v>
      </c>
      <c r="J123" s="540">
        <v>713.16666666666674</v>
      </c>
      <c r="K123" s="539">
        <v>703</v>
      </c>
      <c r="L123" s="539">
        <v>691</v>
      </c>
      <c r="M123" s="539">
        <v>0.52146999999999999</v>
      </c>
    </row>
    <row r="124" spans="1:13">
      <c r="A124" s="254">
        <v>114</v>
      </c>
      <c r="B124" s="566" t="s">
        <v>234</v>
      </c>
      <c r="C124" s="539">
        <v>383.6</v>
      </c>
      <c r="D124" s="540">
        <v>384.08333333333331</v>
      </c>
      <c r="E124" s="540">
        <v>379.51666666666665</v>
      </c>
      <c r="F124" s="540">
        <v>375.43333333333334</v>
      </c>
      <c r="G124" s="540">
        <v>370.86666666666667</v>
      </c>
      <c r="H124" s="540">
        <v>388.16666666666663</v>
      </c>
      <c r="I124" s="540">
        <v>392.73333333333335</v>
      </c>
      <c r="J124" s="540">
        <v>396.81666666666661</v>
      </c>
      <c r="K124" s="539">
        <v>388.65</v>
      </c>
      <c r="L124" s="539">
        <v>380</v>
      </c>
      <c r="M124" s="539">
        <v>24.361609999999999</v>
      </c>
    </row>
    <row r="125" spans="1:13">
      <c r="A125" s="254">
        <v>115</v>
      </c>
      <c r="B125" s="566" t="s">
        <v>86</v>
      </c>
      <c r="C125" s="539">
        <v>805.1</v>
      </c>
      <c r="D125" s="540">
        <v>806.36666666666667</v>
      </c>
      <c r="E125" s="540">
        <v>790.73333333333335</v>
      </c>
      <c r="F125" s="540">
        <v>776.36666666666667</v>
      </c>
      <c r="G125" s="540">
        <v>760.73333333333335</v>
      </c>
      <c r="H125" s="540">
        <v>820.73333333333335</v>
      </c>
      <c r="I125" s="540">
        <v>836.36666666666679</v>
      </c>
      <c r="J125" s="540">
        <v>850.73333333333335</v>
      </c>
      <c r="K125" s="539">
        <v>822</v>
      </c>
      <c r="L125" s="539">
        <v>792</v>
      </c>
      <c r="M125" s="539">
        <v>25.07715</v>
      </c>
    </row>
    <row r="126" spans="1:13">
      <c r="A126" s="254">
        <v>116</v>
      </c>
      <c r="B126" s="566" t="s">
        <v>339</v>
      </c>
      <c r="C126" s="539">
        <v>656.7</v>
      </c>
      <c r="D126" s="540">
        <v>657.16666666666663</v>
      </c>
      <c r="E126" s="540">
        <v>650.7833333333333</v>
      </c>
      <c r="F126" s="540">
        <v>644.86666666666667</v>
      </c>
      <c r="G126" s="540">
        <v>638.48333333333335</v>
      </c>
      <c r="H126" s="540">
        <v>663.08333333333326</v>
      </c>
      <c r="I126" s="540">
        <v>669.4666666666667</v>
      </c>
      <c r="J126" s="540">
        <v>675.38333333333321</v>
      </c>
      <c r="K126" s="539">
        <v>663.55</v>
      </c>
      <c r="L126" s="539">
        <v>651.25</v>
      </c>
      <c r="M126" s="539">
        <v>4.5500600000000002</v>
      </c>
    </row>
    <row r="127" spans="1:13">
      <c r="A127" s="254">
        <v>117</v>
      </c>
      <c r="B127" s="566" t="s">
        <v>340</v>
      </c>
      <c r="C127" s="539">
        <v>97.85</v>
      </c>
      <c r="D127" s="540">
        <v>97.983333333333334</v>
      </c>
      <c r="E127" s="540">
        <v>96.466666666666669</v>
      </c>
      <c r="F127" s="540">
        <v>95.083333333333329</v>
      </c>
      <c r="G127" s="540">
        <v>93.566666666666663</v>
      </c>
      <c r="H127" s="540">
        <v>99.366666666666674</v>
      </c>
      <c r="I127" s="540">
        <v>100.88333333333335</v>
      </c>
      <c r="J127" s="540">
        <v>102.26666666666668</v>
      </c>
      <c r="K127" s="539">
        <v>99.5</v>
      </c>
      <c r="L127" s="539">
        <v>96.6</v>
      </c>
      <c r="M127" s="539">
        <v>3.3061699999999998</v>
      </c>
    </row>
    <row r="128" spans="1:13">
      <c r="A128" s="254">
        <v>118</v>
      </c>
      <c r="B128" s="566" t="s">
        <v>341</v>
      </c>
      <c r="C128" s="539">
        <v>117.8</v>
      </c>
      <c r="D128" s="540">
        <v>117.39999999999999</v>
      </c>
      <c r="E128" s="540">
        <v>115.89999999999998</v>
      </c>
      <c r="F128" s="540">
        <v>113.99999999999999</v>
      </c>
      <c r="G128" s="540">
        <v>112.49999999999997</v>
      </c>
      <c r="H128" s="540">
        <v>119.29999999999998</v>
      </c>
      <c r="I128" s="540">
        <v>120.80000000000001</v>
      </c>
      <c r="J128" s="540">
        <v>122.69999999999999</v>
      </c>
      <c r="K128" s="539">
        <v>118.9</v>
      </c>
      <c r="L128" s="539">
        <v>115.5</v>
      </c>
      <c r="M128" s="539">
        <v>23.440059999999999</v>
      </c>
    </row>
    <row r="129" spans="1:13">
      <c r="A129" s="254">
        <v>119</v>
      </c>
      <c r="B129" s="566" t="s">
        <v>342</v>
      </c>
      <c r="C129" s="539">
        <v>472.35</v>
      </c>
      <c r="D129" s="540">
        <v>474.3</v>
      </c>
      <c r="E129" s="540">
        <v>466.05</v>
      </c>
      <c r="F129" s="540">
        <v>459.75</v>
      </c>
      <c r="G129" s="540">
        <v>451.5</v>
      </c>
      <c r="H129" s="540">
        <v>480.6</v>
      </c>
      <c r="I129" s="540">
        <v>488.85</v>
      </c>
      <c r="J129" s="540">
        <v>495.15000000000003</v>
      </c>
      <c r="K129" s="539">
        <v>482.55</v>
      </c>
      <c r="L129" s="539">
        <v>468</v>
      </c>
      <c r="M129" s="539">
        <v>1.31064</v>
      </c>
    </row>
    <row r="130" spans="1:13">
      <c r="A130" s="254">
        <v>120</v>
      </c>
      <c r="B130" s="566" t="s">
        <v>92</v>
      </c>
      <c r="C130" s="539">
        <v>314.7</v>
      </c>
      <c r="D130" s="540">
        <v>315.68333333333334</v>
      </c>
      <c r="E130" s="540">
        <v>312.36666666666667</v>
      </c>
      <c r="F130" s="540">
        <v>310.03333333333336</v>
      </c>
      <c r="G130" s="540">
        <v>306.7166666666667</v>
      </c>
      <c r="H130" s="540">
        <v>318.01666666666665</v>
      </c>
      <c r="I130" s="540">
        <v>321.33333333333337</v>
      </c>
      <c r="J130" s="540">
        <v>323.66666666666663</v>
      </c>
      <c r="K130" s="539">
        <v>319</v>
      </c>
      <c r="L130" s="539">
        <v>313.35000000000002</v>
      </c>
      <c r="M130" s="539">
        <v>100.43934</v>
      </c>
    </row>
    <row r="131" spans="1:13">
      <c r="A131" s="254">
        <v>121</v>
      </c>
      <c r="B131" s="566" t="s">
        <v>87</v>
      </c>
      <c r="C131" s="539">
        <v>509.05</v>
      </c>
      <c r="D131" s="540">
        <v>508.2166666666667</v>
      </c>
      <c r="E131" s="540">
        <v>505.88333333333338</v>
      </c>
      <c r="F131" s="540">
        <v>502.7166666666667</v>
      </c>
      <c r="G131" s="540">
        <v>500.38333333333338</v>
      </c>
      <c r="H131" s="540">
        <v>511.38333333333338</v>
      </c>
      <c r="I131" s="540">
        <v>513.7166666666667</v>
      </c>
      <c r="J131" s="540">
        <v>516.88333333333344</v>
      </c>
      <c r="K131" s="539">
        <v>510.55</v>
      </c>
      <c r="L131" s="539">
        <v>505.05</v>
      </c>
      <c r="M131" s="539">
        <v>44.926560000000002</v>
      </c>
    </row>
    <row r="132" spans="1:13">
      <c r="A132" s="254">
        <v>122</v>
      </c>
      <c r="B132" s="566" t="s">
        <v>235</v>
      </c>
      <c r="C132" s="539">
        <v>1444.45</v>
      </c>
      <c r="D132" s="540">
        <v>1453.8</v>
      </c>
      <c r="E132" s="540">
        <v>1422.6</v>
      </c>
      <c r="F132" s="540">
        <v>1400.75</v>
      </c>
      <c r="G132" s="540">
        <v>1369.55</v>
      </c>
      <c r="H132" s="540">
        <v>1475.6499999999999</v>
      </c>
      <c r="I132" s="540">
        <v>1506.8500000000001</v>
      </c>
      <c r="J132" s="540">
        <v>1528.6999999999998</v>
      </c>
      <c r="K132" s="539">
        <v>1485</v>
      </c>
      <c r="L132" s="539">
        <v>1431.95</v>
      </c>
      <c r="M132" s="539">
        <v>2.0374099999999999</v>
      </c>
    </row>
    <row r="133" spans="1:13">
      <c r="A133" s="254">
        <v>123</v>
      </c>
      <c r="B133" s="566" t="s">
        <v>343</v>
      </c>
      <c r="C133" s="539">
        <v>1395.9</v>
      </c>
      <c r="D133" s="540">
        <v>1380.3</v>
      </c>
      <c r="E133" s="540">
        <v>1350.6</v>
      </c>
      <c r="F133" s="540">
        <v>1305.3</v>
      </c>
      <c r="G133" s="540">
        <v>1275.5999999999999</v>
      </c>
      <c r="H133" s="540">
        <v>1425.6</v>
      </c>
      <c r="I133" s="540">
        <v>1455.3000000000002</v>
      </c>
      <c r="J133" s="540">
        <v>1500.6</v>
      </c>
      <c r="K133" s="539">
        <v>1410</v>
      </c>
      <c r="L133" s="539">
        <v>1335</v>
      </c>
      <c r="M133" s="539">
        <v>7.3108500000000003</v>
      </c>
    </row>
    <row r="134" spans="1:13">
      <c r="A134" s="254">
        <v>124</v>
      </c>
      <c r="B134" s="566" t="s">
        <v>344</v>
      </c>
      <c r="C134" s="539">
        <v>151.44999999999999</v>
      </c>
      <c r="D134" s="540">
        <v>152</v>
      </c>
      <c r="E134" s="540">
        <v>150</v>
      </c>
      <c r="F134" s="540">
        <v>148.55000000000001</v>
      </c>
      <c r="G134" s="540">
        <v>146.55000000000001</v>
      </c>
      <c r="H134" s="540">
        <v>153.44999999999999</v>
      </c>
      <c r="I134" s="540">
        <v>155.44999999999999</v>
      </c>
      <c r="J134" s="540">
        <v>156.89999999999998</v>
      </c>
      <c r="K134" s="539">
        <v>154</v>
      </c>
      <c r="L134" s="539">
        <v>150.55000000000001</v>
      </c>
      <c r="M134" s="539">
        <v>9.8123699999999996</v>
      </c>
    </row>
    <row r="135" spans="1:13">
      <c r="A135" s="254">
        <v>125</v>
      </c>
      <c r="B135" s="566" t="s">
        <v>839</v>
      </c>
      <c r="C135" s="539">
        <v>363.65</v>
      </c>
      <c r="D135" s="540">
        <v>362.95</v>
      </c>
      <c r="E135" s="540">
        <v>355.95</v>
      </c>
      <c r="F135" s="540">
        <v>348.25</v>
      </c>
      <c r="G135" s="540">
        <v>341.25</v>
      </c>
      <c r="H135" s="540">
        <v>370.65</v>
      </c>
      <c r="I135" s="540">
        <v>377.65</v>
      </c>
      <c r="J135" s="540">
        <v>385.34999999999997</v>
      </c>
      <c r="K135" s="539">
        <v>369.95</v>
      </c>
      <c r="L135" s="539">
        <v>355.25</v>
      </c>
      <c r="M135" s="539">
        <v>9.2846799999999998</v>
      </c>
    </row>
    <row r="136" spans="1:13">
      <c r="A136" s="254">
        <v>126</v>
      </c>
      <c r="B136" s="566" t="s">
        <v>741</v>
      </c>
      <c r="C136" s="539">
        <v>729.65</v>
      </c>
      <c r="D136" s="540">
        <v>732.2166666666667</v>
      </c>
      <c r="E136" s="540">
        <v>722.43333333333339</v>
      </c>
      <c r="F136" s="540">
        <v>715.2166666666667</v>
      </c>
      <c r="G136" s="540">
        <v>705.43333333333339</v>
      </c>
      <c r="H136" s="540">
        <v>739.43333333333339</v>
      </c>
      <c r="I136" s="540">
        <v>749.2166666666667</v>
      </c>
      <c r="J136" s="540">
        <v>756.43333333333339</v>
      </c>
      <c r="K136" s="539">
        <v>742</v>
      </c>
      <c r="L136" s="539">
        <v>725</v>
      </c>
      <c r="M136" s="539">
        <v>0.68569999999999998</v>
      </c>
    </row>
    <row r="137" spans="1:13">
      <c r="A137" s="254">
        <v>127</v>
      </c>
      <c r="B137" s="566" t="s">
        <v>346</v>
      </c>
      <c r="C137" s="539">
        <v>667.1</v>
      </c>
      <c r="D137" s="540">
        <v>663.11666666666667</v>
      </c>
      <c r="E137" s="540">
        <v>652.23333333333335</v>
      </c>
      <c r="F137" s="540">
        <v>637.36666666666667</v>
      </c>
      <c r="G137" s="540">
        <v>626.48333333333335</v>
      </c>
      <c r="H137" s="540">
        <v>677.98333333333335</v>
      </c>
      <c r="I137" s="540">
        <v>688.86666666666679</v>
      </c>
      <c r="J137" s="540">
        <v>703.73333333333335</v>
      </c>
      <c r="K137" s="539">
        <v>674</v>
      </c>
      <c r="L137" s="539">
        <v>648.25</v>
      </c>
      <c r="M137" s="539">
        <v>3.5932599999999999</v>
      </c>
    </row>
    <row r="138" spans="1:13">
      <c r="A138" s="254">
        <v>128</v>
      </c>
      <c r="B138" s="566" t="s">
        <v>89</v>
      </c>
      <c r="C138" s="539">
        <v>11.55</v>
      </c>
      <c r="D138" s="540">
        <v>11.6</v>
      </c>
      <c r="E138" s="540">
        <v>11.399999999999999</v>
      </c>
      <c r="F138" s="540">
        <v>11.249999999999998</v>
      </c>
      <c r="G138" s="540">
        <v>11.049999999999997</v>
      </c>
      <c r="H138" s="540">
        <v>11.75</v>
      </c>
      <c r="I138" s="540">
        <v>11.95</v>
      </c>
      <c r="J138" s="540">
        <v>12.100000000000001</v>
      </c>
      <c r="K138" s="539">
        <v>11.8</v>
      </c>
      <c r="L138" s="539">
        <v>11.45</v>
      </c>
      <c r="M138" s="539">
        <v>49.758749999999999</v>
      </c>
    </row>
    <row r="139" spans="1:13">
      <c r="A139" s="254">
        <v>129</v>
      </c>
      <c r="B139" s="566" t="s">
        <v>347</v>
      </c>
      <c r="C139" s="539">
        <v>120.6</v>
      </c>
      <c r="D139" s="540">
        <v>120.83333333333333</v>
      </c>
      <c r="E139" s="540">
        <v>119.66666666666666</v>
      </c>
      <c r="F139" s="540">
        <v>118.73333333333333</v>
      </c>
      <c r="G139" s="540">
        <v>117.56666666666666</v>
      </c>
      <c r="H139" s="540">
        <v>121.76666666666665</v>
      </c>
      <c r="I139" s="540">
        <v>122.93333333333331</v>
      </c>
      <c r="J139" s="540">
        <v>123.86666666666665</v>
      </c>
      <c r="K139" s="539">
        <v>122</v>
      </c>
      <c r="L139" s="539">
        <v>119.9</v>
      </c>
      <c r="M139" s="539">
        <v>2.3561800000000002</v>
      </c>
    </row>
    <row r="140" spans="1:13">
      <c r="A140" s="254">
        <v>130</v>
      </c>
      <c r="B140" s="566" t="s">
        <v>90</v>
      </c>
      <c r="C140" s="539">
        <v>3440.05</v>
      </c>
      <c r="D140" s="540">
        <v>3461.85</v>
      </c>
      <c r="E140" s="540">
        <v>3410.2</v>
      </c>
      <c r="F140" s="540">
        <v>3380.35</v>
      </c>
      <c r="G140" s="540">
        <v>3328.7</v>
      </c>
      <c r="H140" s="540">
        <v>3491.7</v>
      </c>
      <c r="I140" s="540">
        <v>3543.3500000000004</v>
      </c>
      <c r="J140" s="540">
        <v>3573.2</v>
      </c>
      <c r="K140" s="539">
        <v>3513.5</v>
      </c>
      <c r="L140" s="539">
        <v>3432</v>
      </c>
      <c r="M140" s="539">
        <v>8.7698400000000003</v>
      </c>
    </row>
    <row r="141" spans="1:13">
      <c r="A141" s="254">
        <v>131</v>
      </c>
      <c r="B141" s="566" t="s">
        <v>348</v>
      </c>
      <c r="C141" s="539">
        <v>20231.55</v>
      </c>
      <c r="D141" s="540">
        <v>20218.383333333335</v>
      </c>
      <c r="E141" s="540">
        <v>19988.76666666667</v>
      </c>
      <c r="F141" s="540">
        <v>19745.983333333334</v>
      </c>
      <c r="G141" s="540">
        <v>19516.366666666669</v>
      </c>
      <c r="H141" s="540">
        <v>20461.166666666672</v>
      </c>
      <c r="I141" s="540">
        <v>20690.783333333333</v>
      </c>
      <c r="J141" s="540">
        <v>20933.566666666673</v>
      </c>
      <c r="K141" s="539">
        <v>20448</v>
      </c>
      <c r="L141" s="539">
        <v>19975.599999999999</v>
      </c>
      <c r="M141" s="539">
        <v>0.72167999999999999</v>
      </c>
    </row>
    <row r="142" spans="1:13">
      <c r="A142" s="254">
        <v>132</v>
      </c>
      <c r="B142" s="566" t="s">
        <v>349</v>
      </c>
      <c r="C142" s="539">
        <v>2305.25</v>
      </c>
      <c r="D142" s="540">
        <v>2310.2333333333331</v>
      </c>
      <c r="E142" s="540">
        <v>2281.0166666666664</v>
      </c>
      <c r="F142" s="540">
        <v>2256.7833333333333</v>
      </c>
      <c r="G142" s="540">
        <v>2227.5666666666666</v>
      </c>
      <c r="H142" s="540">
        <v>2334.4666666666662</v>
      </c>
      <c r="I142" s="540">
        <v>2363.6833333333325</v>
      </c>
      <c r="J142" s="540">
        <v>2387.9166666666661</v>
      </c>
      <c r="K142" s="539">
        <v>2339.4499999999998</v>
      </c>
      <c r="L142" s="539">
        <v>2286</v>
      </c>
      <c r="M142" s="539">
        <v>2.3215300000000001</v>
      </c>
    </row>
    <row r="143" spans="1:13">
      <c r="A143" s="254">
        <v>133</v>
      </c>
      <c r="B143" s="566" t="s">
        <v>93</v>
      </c>
      <c r="C143" s="539">
        <v>4480.1499999999996</v>
      </c>
      <c r="D143" s="540">
        <v>4497.0999999999995</v>
      </c>
      <c r="E143" s="540">
        <v>4404.1999999999989</v>
      </c>
      <c r="F143" s="540">
        <v>4328.2499999999991</v>
      </c>
      <c r="G143" s="540">
        <v>4235.3499999999985</v>
      </c>
      <c r="H143" s="540">
        <v>4573.0499999999993</v>
      </c>
      <c r="I143" s="540">
        <v>4665.9499999999989</v>
      </c>
      <c r="J143" s="540">
        <v>4741.8999999999996</v>
      </c>
      <c r="K143" s="539">
        <v>4590</v>
      </c>
      <c r="L143" s="539">
        <v>4421.1499999999996</v>
      </c>
      <c r="M143" s="539">
        <v>17.063749999999999</v>
      </c>
    </row>
    <row r="144" spans="1:13">
      <c r="A144" s="254">
        <v>134</v>
      </c>
      <c r="B144" s="566" t="s">
        <v>350</v>
      </c>
      <c r="C144" s="539">
        <v>321.75</v>
      </c>
      <c r="D144" s="540">
        <v>321.45</v>
      </c>
      <c r="E144" s="540">
        <v>318.39999999999998</v>
      </c>
      <c r="F144" s="540">
        <v>315.05</v>
      </c>
      <c r="G144" s="540">
        <v>312</v>
      </c>
      <c r="H144" s="540">
        <v>324.79999999999995</v>
      </c>
      <c r="I144" s="540">
        <v>327.85</v>
      </c>
      <c r="J144" s="540">
        <v>331.19999999999993</v>
      </c>
      <c r="K144" s="539">
        <v>324.5</v>
      </c>
      <c r="L144" s="539">
        <v>318.10000000000002</v>
      </c>
      <c r="M144" s="539">
        <v>2.27651</v>
      </c>
    </row>
    <row r="145" spans="1:13">
      <c r="A145" s="254">
        <v>135</v>
      </c>
      <c r="B145" s="566" t="s">
        <v>351</v>
      </c>
      <c r="C145" s="539">
        <v>97.25</v>
      </c>
      <c r="D145" s="540">
        <v>97.783333333333346</v>
      </c>
      <c r="E145" s="540">
        <v>96.466666666666697</v>
      </c>
      <c r="F145" s="540">
        <v>95.683333333333351</v>
      </c>
      <c r="G145" s="540">
        <v>94.366666666666703</v>
      </c>
      <c r="H145" s="540">
        <v>98.566666666666691</v>
      </c>
      <c r="I145" s="540">
        <v>99.883333333333326</v>
      </c>
      <c r="J145" s="540">
        <v>100.66666666666669</v>
      </c>
      <c r="K145" s="539">
        <v>99.1</v>
      </c>
      <c r="L145" s="539">
        <v>97</v>
      </c>
      <c r="M145" s="539">
        <v>6.9199299999999999</v>
      </c>
    </row>
    <row r="146" spans="1:13">
      <c r="A146" s="254">
        <v>136</v>
      </c>
      <c r="B146" s="566" t="s">
        <v>840</v>
      </c>
      <c r="C146" s="539">
        <v>226.05</v>
      </c>
      <c r="D146" s="540">
        <v>225.04999999999998</v>
      </c>
      <c r="E146" s="540">
        <v>222.24999999999997</v>
      </c>
      <c r="F146" s="540">
        <v>218.45</v>
      </c>
      <c r="G146" s="540">
        <v>215.64999999999998</v>
      </c>
      <c r="H146" s="540">
        <v>228.84999999999997</v>
      </c>
      <c r="I146" s="540">
        <v>231.64999999999998</v>
      </c>
      <c r="J146" s="540">
        <v>235.44999999999996</v>
      </c>
      <c r="K146" s="539">
        <v>227.85</v>
      </c>
      <c r="L146" s="539">
        <v>221.25</v>
      </c>
      <c r="M146" s="539">
        <v>5.3572499999999996</v>
      </c>
    </row>
    <row r="147" spans="1:13">
      <c r="A147" s="254">
        <v>137</v>
      </c>
      <c r="B147" s="566" t="s">
        <v>743</v>
      </c>
      <c r="C147" s="539">
        <v>1820.75</v>
      </c>
      <c r="D147" s="540">
        <v>1853.9166666666667</v>
      </c>
      <c r="E147" s="540">
        <v>1757.8333333333335</v>
      </c>
      <c r="F147" s="540">
        <v>1694.9166666666667</v>
      </c>
      <c r="G147" s="540">
        <v>1598.8333333333335</v>
      </c>
      <c r="H147" s="540">
        <v>1916.8333333333335</v>
      </c>
      <c r="I147" s="540">
        <v>2012.916666666667</v>
      </c>
      <c r="J147" s="540">
        <v>2075.8333333333335</v>
      </c>
      <c r="K147" s="539">
        <v>1950</v>
      </c>
      <c r="L147" s="539">
        <v>1791</v>
      </c>
      <c r="M147" s="539">
        <v>0.71370999999999996</v>
      </c>
    </row>
    <row r="148" spans="1:13">
      <c r="A148" s="254">
        <v>138</v>
      </c>
      <c r="B148" s="566" t="s">
        <v>236</v>
      </c>
      <c r="C148" s="539">
        <v>70.349999999999994</v>
      </c>
      <c r="D148" s="540">
        <v>69.75</v>
      </c>
      <c r="E148" s="540">
        <v>67.150000000000006</v>
      </c>
      <c r="F148" s="540">
        <v>63.95</v>
      </c>
      <c r="G148" s="540">
        <v>61.350000000000009</v>
      </c>
      <c r="H148" s="540">
        <v>72.95</v>
      </c>
      <c r="I148" s="540">
        <v>75.55</v>
      </c>
      <c r="J148" s="540">
        <v>78.75</v>
      </c>
      <c r="K148" s="539">
        <v>72.349999999999994</v>
      </c>
      <c r="L148" s="539">
        <v>66.55</v>
      </c>
      <c r="M148" s="539">
        <v>121.33978999999999</v>
      </c>
    </row>
    <row r="149" spans="1:13">
      <c r="A149" s="254">
        <v>139</v>
      </c>
      <c r="B149" s="566" t="s">
        <v>94</v>
      </c>
      <c r="C149" s="539">
        <v>2551.9499999999998</v>
      </c>
      <c r="D149" s="540">
        <v>2542.6333333333332</v>
      </c>
      <c r="E149" s="540">
        <v>2526.3166666666666</v>
      </c>
      <c r="F149" s="540">
        <v>2500.6833333333334</v>
      </c>
      <c r="G149" s="540">
        <v>2484.3666666666668</v>
      </c>
      <c r="H149" s="540">
        <v>2568.2666666666664</v>
      </c>
      <c r="I149" s="540">
        <v>2584.583333333333</v>
      </c>
      <c r="J149" s="540">
        <v>2610.2166666666662</v>
      </c>
      <c r="K149" s="539">
        <v>2558.9499999999998</v>
      </c>
      <c r="L149" s="539">
        <v>2517</v>
      </c>
      <c r="M149" s="539">
        <v>13.5182</v>
      </c>
    </row>
    <row r="150" spans="1:13">
      <c r="A150" s="254">
        <v>140</v>
      </c>
      <c r="B150" s="566" t="s">
        <v>352</v>
      </c>
      <c r="C150" s="539">
        <v>181.05</v>
      </c>
      <c r="D150" s="540">
        <v>177.35</v>
      </c>
      <c r="E150" s="540">
        <v>171.7</v>
      </c>
      <c r="F150" s="540">
        <v>162.35</v>
      </c>
      <c r="G150" s="540">
        <v>156.69999999999999</v>
      </c>
      <c r="H150" s="540">
        <v>186.7</v>
      </c>
      <c r="I150" s="540">
        <v>192.35000000000002</v>
      </c>
      <c r="J150" s="540">
        <v>201.7</v>
      </c>
      <c r="K150" s="539">
        <v>183</v>
      </c>
      <c r="L150" s="539">
        <v>168</v>
      </c>
      <c r="M150" s="539">
        <v>6.5305799999999996</v>
      </c>
    </row>
    <row r="151" spans="1:13">
      <c r="A151" s="254">
        <v>141</v>
      </c>
      <c r="B151" s="566" t="s">
        <v>237</v>
      </c>
      <c r="C151" s="539">
        <v>463.2</v>
      </c>
      <c r="D151" s="540">
        <v>465.45</v>
      </c>
      <c r="E151" s="540">
        <v>458</v>
      </c>
      <c r="F151" s="540">
        <v>452.8</v>
      </c>
      <c r="G151" s="540">
        <v>445.35</v>
      </c>
      <c r="H151" s="540">
        <v>470.65</v>
      </c>
      <c r="I151" s="540">
        <v>478.09999999999991</v>
      </c>
      <c r="J151" s="540">
        <v>483.29999999999995</v>
      </c>
      <c r="K151" s="539">
        <v>472.9</v>
      </c>
      <c r="L151" s="539">
        <v>460.25</v>
      </c>
      <c r="M151" s="539">
        <v>4.9007199999999997</v>
      </c>
    </row>
    <row r="152" spans="1:13">
      <c r="A152" s="254">
        <v>142</v>
      </c>
      <c r="B152" s="566" t="s">
        <v>238</v>
      </c>
      <c r="C152" s="539">
        <v>1439.2</v>
      </c>
      <c r="D152" s="540">
        <v>1415.3833333333332</v>
      </c>
      <c r="E152" s="540">
        <v>1380.7666666666664</v>
      </c>
      <c r="F152" s="540">
        <v>1322.3333333333333</v>
      </c>
      <c r="G152" s="540">
        <v>1287.7166666666665</v>
      </c>
      <c r="H152" s="540">
        <v>1473.8166666666664</v>
      </c>
      <c r="I152" s="540">
        <v>1508.4333333333332</v>
      </c>
      <c r="J152" s="540">
        <v>1566.8666666666663</v>
      </c>
      <c r="K152" s="539">
        <v>1450</v>
      </c>
      <c r="L152" s="539">
        <v>1356.95</v>
      </c>
      <c r="M152" s="539">
        <v>1.19492</v>
      </c>
    </row>
    <row r="153" spans="1:13">
      <c r="A153" s="254">
        <v>143</v>
      </c>
      <c r="B153" s="566" t="s">
        <v>239</v>
      </c>
      <c r="C153" s="539">
        <v>75.400000000000006</v>
      </c>
      <c r="D153" s="540">
        <v>75.183333333333337</v>
      </c>
      <c r="E153" s="540">
        <v>73.76666666666668</v>
      </c>
      <c r="F153" s="540">
        <v>72.13333333333334</v>
      </c>
      <c r="G153" s="540">
        <v>70.716666666666683</v>
      </c>
      <c r="H153" s="540">
        <v>76.816666666666677</v>
      </c>
      <c r="I153" s="540">
        <v>78.233333333333334</v>
      </c>
      <c r="J153" s="540">
        <v>79.866666666666674</v>
      </c>
      <c r="K153" s="539">
        <v>76.599999999999994</v>
      </c>
      <c r="L153" s="539">
        <v>73.55</v>
      </c>
      <c r="M153" s="539">
        <v>78.045079999999999</v>
      </c>
    </row>
    <row r="154" spans="1:13">
      <c r="A154" s="254">
        <v>144</v>
      </c>
      <c r="B154" s="566" t="s">
        <v>95</v>
      </c>
      <c r="C154" s="539">
        <v>90.45</v>
      </c>
      <c r="D154" s="540">
        <v>90.716666666666654</v>
      </c>
      <c r="E154" s="540">
        <v>86.733333333333306</v>
      </c>
      <c r="F154" s="540">
        <v>83.016666666666652</v>
      </c>
      <c r="G154" s="540">
        <v>79.033333333333303</v>
      </c>
      <c r="H154" s="540">
        <v>94.433333333333309</v>
      </c>
      <c r="I154" s="540">
        <v>98.416666666666657</v>
      </c>
      <c r="J154" s="540">
        <v>102.13333333333331</v>
      </c>
      <c r="K154" s="539">
        <v>94.7</v>
      </c>
      <c r="L154" s="539">
        <v>87</v>
      </c>
      <c r="M154" s="539">
        <v>77.196129999999997</v>
      </c>
    </row>
    <row r="155" spans="1:13">
      <c r="A155" s="254">
        <v>145</v>
      </c>
      <c r="B155" s="566" t="s">
        <v>353</v>
      </c>
      <c r="C155" s="539">
        <v>591.70000000000005</v>
      </c>
      <c r="D155" s="540">
        <v>593.9</v>
      </c>
      <c r="E155" s="540">
        <v>582.79999999999995</v>
      </c>
      <c r="F155" s="540">
        <v>573.9</v>
      </c>
      <c r="G155" s="540">
        <v>562.79999999999995</v>
      </c>
      <c r="H155" s="540">
        <v>602.79999999999995</v>
      </c>
      <c r="I155" s="540">
        <v>613.90000000000009</v>
      </c>
      <c r="J155" s="540">
        <v>622.79999999999995</v>
      </c>
      <c r="K155" s="539">
        <v>605</v>
      </c>
      <c r="L155" s="539">
        <v>585</v>
      </c>
      <c r="M155" s="539">
        <v>1.2545599999999999</v>
      </c>
    </row>
    <row r="156" spans="1:13">
      <c r="A156" s="254">
        <v>146</v>
      </c>
      <c r="B156" s="566" t="s">
        <v>96</v>
      </c>
      <c r="C156" s="539">
        <v>1309.05</v>
      </c>
      <c r="D156" s="540">
        <v>1316.4333333333334</v>
      </c>
      <c r="E156" s="540">
        <v>1292.8666666666668</v>
      </c>
      <c r="F156" s="540">
        <v>1276.6833333333334</v>
      </c>
      <c r="G156" s="540">
        <v>1253.1166666666668</v>
      </c>
      <c r="H156" s="540">
        <v>1332.6166666666668</v>
      </c>
      <c r="I156" s="540">
        <v>1356.1833333333334</v>
      </c>
      <c r="J156" s="540">
        <v>1372.3666666666668</v>
      </c>
      <c r="K156" s="539">
        <v>1340</v>
      </c>
      <c r="L156" s="539">
        <v>1300.25</v>
      </c>
      <c r="M156" s="539">
        <v>8.7713900000000002</v>
      </c>
    </row>
    <row r="157" spans="1:13">
      <c r="A157" s="254">
        <v>147</v>
      </c>
      <c r="B157" s="566" t="s">
        <v>97</v>
      </c>
      <c r="C157" s="539">
        <v>207.95</v>
      </c>
      <c r="D157" s="540">
        <v>207.20000000000002</v>
      </c>
      <c r="E157" s="540">
        <v>204.85000000000002</v>
      </c>
      <c r="F157" s="540">
        <v>201.75</v>
      </c>
      <c r="G157" s="540">
        <v>199.4</v>
      </c>
      <c r="H157" s="540">
        <v>210.30000000000004</v>
      </c>
      <c r="I157" s="540">
        <v>212.65</v>
      </c>
      <c r="J157" s="540">
        <v>215.75000000000006</v>
      </c>
      <c r="K157" s="539">
        <v>209.55</v>
      </c>
      <c r="L157" s="539">
        <v>204.1</v>
      </c>
      <c r="M157" s="539">
        <v>72.622730000000004</v>
      </c>
    </row>
    <row r="158" spans="1:13">
      <c r="A158" s="254">
        <v>148</v>
      </c>
      <c r="B158" s="566" t="s">
        <v>355</v>
      </c>
      <c r="C158" s="539">
        <v>281.10000000000002</v>
      </c>
      <c r="D158" s="540">
        <v>282.43333333333334</v>
      </c>
      <c r="E158" s="540">
        <v>278.66666666666669</v>
      </c>
      <c r="F158" s="540">
        <v>276.23333333333335</v>
      </c>
      <c r="G158" s="540">
        <v>272.4666666666667</v>
      </c>
      <c r="H158" s="540">
        <v>284.86666666666667</v>
      </c>
      <c r="I158" s="540">
        <v>288.63333333333333</v>
      </c>
      <c r="J158" s="540">
        <v>291.06666666666666</v>
      </c>
      <c r="K158" s="539">
        <v>286.2</v>
      </c>
      <c r="L158" s="539">
        <v>280</v>
      </c>
      <c r="M158" s="539">
        <v>1.5046299999999999</v>
      </c>
    </row>
    <row r="159" spans="1:13">
      <c r="A159" s="254">
        <v>149</v>
      </c>
      <c r="B159" s="566" t="s">
        <v>98</v>
      </c>
      <c r="C159" s="539">
        <v>86.25</v>
      </c>
      <c r="D159" s="540">
        <v>86.649999999999991</v>
      </c>
      <c r="E159" s="540">
        <v>85.149999999999977</v>
      </c>
      <c r="F159" s="540">
        <v>84.049999999999983</v>
      </c>
      <c r="G159" s="540">
        <v>82.549999999999969</v>
      </c>
      <c r="H159" s="540">
        <v>87.749999999999986</v>
      </c>
      <c r="I159" s="540">
        <v>89.250000000000014</v>
      </c>
      <c r="J159" s="540">
        <v>90.35</v>
      </c>
      <c r="K159" s="539">
        <v>88.15</v>
      </c>
      <c r="L159" s="539">
        <v>85.55</v>
      </c>
      <c r="M159" s="539">
        <v>317.5095</v>
      </c>
    </row>
    <row r="160" spans="1:13">
      <c r="A160" s="254">
        <v>150</v>
      </c>
      <c r="B160" s="566" t="s">
        <v>356</v>
      </c>
      <c r="C160" s="539">
        <v>2336.65</v>
      </c>
      <c r="D160" s="540">
        <v>2328.2333333333331</v>
      </c>
      <c r="E160" s="540">
        <v>2288.4666666666662</v>
      </c>
      <c r="F160" s="540">
        <v>2240.2833333333333</v>
      </c>
      <c r="G160" s="540">
        <v>2200.5166666666664</v>
      </c>
      <c r="H160" s="540">
        <v>2376.4166666666661</v>
      </c>
      <c r="I160" s="540">
        <v>2416.1833333333334</v>
      </c>
      <c r="J160" s="540">
        <v>2464.3666666666659</v>
      </c>
      <c r="K160" s="539">
        <v>2368</v>
      </c>
      <c r="L160" s="539">
        <v>2280.0500000000002</v>
      </c>
      <c r="M160" s="539">
        <v>0.47749999999999998</v>
      </c>
    </row>
    <row r="161" spans="1:13">
      <c r="A161" s="254">
        <v>151</v>
      </c>
      <c r="B161" s="566" t="s">
        <v>357</v>
      </c>
      <c r="C161" s="539">
        <v>408.8</v>
      </c>
      <c r="D161" s="540">
        <v>405.63333333333338</v>
      </c>
      <c r="E161" s="540">
        <v>395.26666666666677</v>
      </c>
      <c r="F161" s="540">
        <v>381.73333333333341</v>
      </c>
      <c r="G161" s="540">
        <v>371.36666666666679</v>
      </c>
      <c r="H161" s="540">
        <v>419.16666666666674</v>
      </c>
      <c r="I161" s="540">
        <v>429.53333333333342</v>
      </c>
      <c r="J161" s="540">
        <v>443.06666666666672</v>
      </c>
      <c r="K161" s="539">
        <v>416</v>
      </c>
      <c r="L161" s="539">
        <v>392.1</v>
      </c>
      <c r="M161" s="539">
        <v>10.191660000000001</v>
      </c>
    </row>
    <row r="162" spans="1:13">
      <c r="A162" s="254">
        <v>152</v>
      </c>
      <c r="B162" s="566" t="s">
        <v>358</v>
      </c>
      <c r="C162" s="539">
        <v>641.75</v>
      </c>
      <c r="D162" s="540">
        <v>631.48333333333335</v>
      </c>
      <c r="E162" s="540">
        <v>618.26666666666665</v>
      </c>
      <c r="F162" s="540">
        <v>594.7833333333333</v>
      </c>
      <c r="G162" s="540">
        <v>581.56666666666661</v>
      </c>
      <c r="H162" s="540">
        <v>654.9666666666667</v>
      </c>
      <c r="I162" s="540">
        <v>668.18333333333339</v>
      </c>
      <c r="J162" s="540">
        <v>691.66666666666674</v>
      </c>
      <c r="K162" s="539">
        <v>644.70000000000005</v>
      </c>
      <c r="L162" s="539">
        <v>608</v>
      </c>
      <c r="M162" s="539">
        <v>5.48855</v>
      </c>
    </row>
    <row r="163" spans="1:13">
      <c r="A163" s="254">
        <v>153</v>
      </c>
      <c r="B163" s="566" t="s">
        <v>359</v>
      </c>
      <c r="C163" s="539">
        <v>102.1</v>
      </c>
      <c r="D163" s="540">
        <v>102.35000000000001</v>
      </c>
      <c r="E163" s="540">
        <v>101.00000000000001</v>
      </c>
      <c r="F163" s="540">
        <v>99.9</v>
      </c>
      <c r="G163" s="540">
        <v>98.550000000000011</v>
      </c>
      <c r="H163" s="540">
        <v>103.45000000000002</v>
      </c>
      <c r="I163" s="540">
        <v>104.80000000000001</v>
      </c>
      <c r="J163" s="540">
        <v>105.90000000000002</v>
      </c>
      <c r="K163" s="539">
        <v>103.7</v>
      </c>
      <c r="L163" s="539">
        <v>101.25</v>
      </c>
      <c r="M163" s="539">
        <v>30.413160000000001</v>
      </c>
    </row>
    <row r="164" spans="1:13">
      <c r="A164" s="254">
        <v>154</v>
      </c>
      <c r="B164" s="566" t="s">
        <v>360</v>
      </c>
      <c r="C164" s="539">
        <v>159</v>
      </c>
      <c r="D164" s="540">
        <v>159.79999999999998</v>
      </c>
      <c r="E164" s="540">
        <v>157.69999999999996</v>
      </c>
      <c r="F164" s="540">
        <v>156.39999999999998</v>
      </c>
      <c r="G164" s="540">
        <v>154.29999999999995</v>
      </c>
      <c r="H164" s="540">
        <v>161.09999999999997</v>
      </c>
      <c r="I164" s="540">
        <v>163.19999999999999</v>
      </c>
      <c r="J164" s="540">
        <v>164.49999999999997</v>
      </c>
      <c r="K164" s="539">
        <v>161.9</v>
      </c>
      <c r="L164" s="539">
        <v>158.5</v>
      </c>
      <c r="M164" s="539">
        <v>18.899830000000001</v>
      </c>
    </row>
    <row r="165" spans="1:13">
      <c r="A165" s="254">
        <v>155</v>
      </c>
      <c r="B165" s="566" t="s">
        <v>240</v>
      </c>
      <c r="C165" s="539">
        <v>7.95</v>
      </c>
      <c r="D165" s="540">
        <v>7.9666666666666659</v>
      </c>
      <c r="E165" s="540">
        <v>7.8833333333333311</v>
      </c>
      <c r="F165" s="540">
        <v>7.8166666666666655</v>
      </c>
      <c r="G165" s="540">
        <v>7.7333333333333307</v>
      </c>
      <c r="H165" s="540">
        <v>8.0333333333333314</v>
      </c>
      <c r="I165" s="540">
        <v>8.1166666666666654</v>
      </c>
      <c r="J165" s="540">
        <v>8.1833333333333318</v>
      </c>
      <c r="K165" s="539">
        <v>8.0500000000000007</v>
      </c>
      <c r="L165" s="539">
        <v>7.9</v>
      </c>
      <c r="M165" s="539">
        <v>84.211079999999995</v>
      </c>
    </row>
    <row r="166" spans="1:13">
      <c r="A166" s="254">
        <v>156</v>
      </c>
      <c r="B166" s="566" t="s">
        <v>241</v>
      </c>
      <c r="C166" s="539">
        <v>70.5</v>
      </c>
      <c r="D166" s="540">
        <v>70.333333333333329</v>
      </c>
      <c r="E166" s="540">
        <v>69.816666666666663</v>
      </c>
      <c r="F166" s="540">
        <v>69.13333333333334</v>
      </c>
      <c r="G166" s="540">
        <v>68.616666666666674</v>
      </c>
      <c r="H166" s="540">
        <v>71.016666666666652</v>
      </c>
      <c r="I166" s="540">
        <v>71.533333333333331</v>
      </c>
      <c r="J166" s="540">
        <v>72.21666666666664</v>
      </c>
      <c r="K166" s="539">
        <v>70.849999999999994</v>
      </c>
      <c r="L166" s="539">
        <v>69.650000000000006</v>
      </c>
      <c r="M166" s="539">
        <v>24.292169999999999</v>
      </c>
    </row>
    <row r="167" spans="1:13">
      <c r="A167" s="254">
        <v>157</v>
      </c>
      <c r="B167" s="566" t="s">
        <v>99</v>
      </c>
      <c r="C167" s="539">
        <v>150.80000000000001</v>
      </c>
      <c r="D167" s="540">
        <v>149.93333333333334</v>
      </c>
      <c r="E167" s="540">
        <v>147.06666666666666</v>
      </c>
      <c r="F167" s="540">
        <v>143.33333333333331</v>
      </c>
      <c r="G167" s="540">
        <v>140.46666666666664</v>
      </c>
      <c r="H167" s="540">
        <v>153.66666666666669</v>
      </c>
      <c r="I167" s="540">
        <v>156.53333333333336</v>
      </c>
      <c r="J167" s="540">
        <v>160.26666666666671</v>
      </c>
      <c r="K167" s="539">
        <v>152.80000000000001</v>
      </c>
      <c r="L167" s="539">
        <v>146.19999999999999</v>
      </c>
      <c r="M167" s="539">
        <v>387.34458000000001</v>
      </c>
    </row>
    <row r="168" spans="1:13">
      <c r="A168" s="254">
        <v>158</v>
      </c>
      <c r="B168" s="566" t="s">
        <v>361</v>
      </c>
      <c r="C168" s="539">
        <v>278.85000000000002</v>
      </c>
      <c r="D168" s="540">
        <v>280.2</v>
      </c>
      <c r="E168" s="540">
        <v>276</v>
      </c>
      <c r="F168" s="540">
        <v>273.15000000000003</v>
      </c>
      <c r="G168" s="540">
        <v>268.95000000000005</v>
      </c>
      <c r="H168" s="540">
        <v>283.04999999999995</v>
      </c>
      <c r="I168" s="540">
        <v>287.24999999999989</v>
      </c>
      <c r="J168" s="540">
        <v>290.09999999999991</v>
      </c>
      <c r="K168" s="539">
        <v>284.39999999999998</v>
      </c>
      <c r="L168" s="539">
        <v>277.35000000000002</v>
      </c>
      <c r="M168" s="539">
        <v>1.3649899999999999</v>
      </c>
    </row>
    <row r="169" spans="1:13">
      <c r="A169" s="254">
        <v>159</v>
      </c>
      <c r="B169" s="566" t="s">
        <v>362</v>
      </c>
      <c r="C169" s="539">
        <v>215.7</v>
      </c>
      <c r="D169" s="540">
        <v>216.96666666666667</v>
      </c>
      <c r="E169" s="540">
        <v>213.18333333333334</v>
      </c>
      <c r="F169" s="540">
        <v>210.66666666666666</v>
      </c>
      <c r="G169" s="540">
        <v>206.88333333333333</v>
      </c>
      <c r="H169" s="540">
        <v>219.48333333333335</v>
      </c>
      <c r="I169" s="540">
        <v>223.26666666666671</v>
      </c>
      <c r="J169" s="540">
        <v>225.78333333333336</v>
      </c>
      <c r="K169" s="539">
        <v>220.75</v>
      </c>
      <c r="L169" s="539">
        <v>214.45</v>
      </c>
      <c r="M169" s="539">
        <v>2.24438</v>
      </c>
    </row>
    <row r="170" spans="1:13">
      <c r="A170" s="254">
        <v>160</v>
      </c>
      <c r="B170" s="566" t="s">
        <v>745</v>
      </c>
      <c r="C170" s="539">
        <v>4230.1000000000004</v>
      </c>
      <c r="D170" s="540">
        <v>4261.8833333333341</v>
      </c>
      <c r="E170" s="540">
        <v>4174.7666666666682</v>
      </c>
      <c r="F170" s="540">
        <v>4119.4333333333343</v>
      </c>
      <c r="G170" s="540">
        <v>4032.3166666666684</v>
      </c>
      <c r="H170" s="540">
        <v>4317.2166666666681</v>
      </c>
      <c r="I170" s="540">
        <v>4404.3333333333348</v>
      </c>
      <c r="J170" s="540">
        <v>4459.6666666666679</v>
      </c>
      <c r="K170" s="539">
        <v>4349</v>
      </c>
      <c r="L170" s="539">
        <v>4206.55</v>
      </c>
      <c r="M170" s="539">
        <v>0.49756</v>
      </c>
    </row>
    <row r="171" spans="1:13">
      <c r="A171" s="254">
        <v>161</v>
      </c>
      <c r="B171" s="566" t="s">
        <v>102</v>
      </c>
      <c r="C171" s="539">
        <v>26.85</v>
      </c>
      <c r="D171" s="540">
        <v>26.600000000000005</v>
      </c>
      <c r="E171" s="540">
        <v>25.900000000000009</v>
      </c>
      <c r="F171" s="540">
        <v>24.950000000000003</v>
      </c>
      <c r="G171" s="540">
        <v>24.250000000000007</v>
      </c>
      <c r="H171" s="540">
        <v>27.550000000000011</v>
      </c>
      <c r="I171" s="540">
        <v>28.250000000000007</v>
      </c>
      <c r="J171" s="540">
        <v>29.200000000000014</v>
      </c>
      <c r="K171" s="539">
        <v>27.3</v>
      </c>
      <c r="L171" s="539">
        <v>25.65</v>
      </c>
      <c r="M171" s="539">
        <v>282.22476</v>
      </c>
    </row>
    <row r="172" spans="1:13">
      <c r="A172" s="254">
        <v>162</v>
      </c>
      <c r="B172" s="566" t="s">
        <v>363</v>
      </c>
      <c r="C172" s="539">
        <v>2201.1999999999998</v>
      </c>
      <c r="D172" s="540">
        <v>2205.8166666666666</v>
      </c>
      <c r="E172" s="540">
        <v>2171.6333333333332</v>
      </c>
      <c r="F172" s="540">
        <v>2142.0666666666666</v>
      </c>
      <c r="G172" s="540">
        <v>2107.8833333333332</v>
      </c>
      <c r="H172" s="540">
        <v>2235.3833333333332</v>
      </c>
      <c r="I172" s="540">
        <v>2269.5666666666666</v>
      </c>
      <c r="J172" s="540">
        <v>2299.1333333333332</v>
      </c>
      <c r="K172" s="539">
        <v>2240</v>
      </c>
      <c r="L172" s="539">
        <v>2176.25</v>
      </c>
      <c r="M172" s="539">
        <v>0.17185</v>
      </c>
    </row>
    <row r="173" spans="1:13">
      <c r="A173" s="254">
        <v>163</v>
      </c>
      <c r="B173" s="566" t="s">
        <v>746</v>
      </c>
      <c r="C173" s="539">
        <v>199.9</v>
      </c>
      <c r="D173" s="540">
        <v>200.53333333333333</v>
      </c>
      <c r="E173" s="540">
        <v>198.11666666666667</v>
      </c>
      <c r="F173" s="540">
        <v>196.33333333333334</v>
      </c>
      <c r="G173" s="540">
        <v>193.91666666666669</v>
      </c>
      <c r="H173" s="540">
        <v>202.31666666666666</v>
      </c>
      <c r="I173" s="540">
        <v>204.73333333333335</v>
      </c>
      <c r="J173" s="540">
        <v>206.51666666666665</v>
      </c>
      <c r="K173" s="539">
        <v>202.95</v>
      </c>
      <c r="L173" s="539">
        <v>198.75</v>
      </c>
      <c r="M173" s="539">
        <v>1.80101</v>
      </c>
    </row>
    <row r="174" spans="1:13">
      <c r="A174" s="254">
        <v>164</v>
      </c>
      <c r="B174" s="566" t="s">
        <v>364</v>
      </c>
      <c r="C174" s="539">
        <v>2639.35</v>
      </c>
      <c r="D174" s="540">
        <v>2613.7666666666664</v>
      </c>
      <c r="E174" s="540">
        <v>2429.583333333333</v>
      </c>
      <c r="F174" s="540">
        <v>2219.8166666666666</v>
      </c>
      <c r="G174" s="540">
        <v>2035.6333333333332</v>
      </c>
      <c r="H174" s="540">
        <v>2823.5333333333328</v>
      </c>
      <c r="I174" s="540">
        <v>3007.7166666666662</v>
      </c>
      <c r="J174" s="540">
        <v>3217.4833333333327</v>
      </c>
      <c r="K174" s="539">
        <v>2797.95</v>
      </c>
      <c r="L174" s="539">
        <v>2404</v>
      </c>
      <c r="M174" s="539">
        <v>0.64197000000000004</v>
      </c>
    </row>
    <row r="175" spans="1:13">
      <c r="A175" s="254">
        <v>165</v>
      </c>
      <c r="B175" s="566" t="s">
        <v>242</v>
      </c>
      <c r="C175" s="539">
        <v>198.45</v>
      </c>
      <c r="D175" s="540">
        <v>201.15</v>
      </c>
      <c r="E175" s="540">
        <v>192.8</v>
      </c>
      <c r="F175" s="540">
        <v>187.15</v>
      </c>
      <c r="G175" s="540">
        <v>178.8</v>
      </c>
      <c r="H175" s="540">
        <v>206.8</v>
      </c>
      <c r="I175" s="540">
        <v>215.14999999999998</v>
      </c>
      <c r="J175" s="540">
        <v>220.8</v>
      </c>
      <c r="K175" s="539">
        <v>209.5</v>
      </c>
      <c r="L175" s="539">
        <v>195.5</v>
      </c>
      <c r="M175" s="539">
        <v>24.611640000000001</v>
      </c>
    </row>
    <row r="176" spans="1:13">
      <c r="A176" s="254">
        <v>166</v>
      </c>
      <c r="B176" s="566" t="s">
        <v>365</v>
      </c>
      <c r="C176" s="539">
        <v>5633.45</v>
      </c>
      <c r="D176" s="540">
        <v>5597.833333333333</v>
      </c>
      <c r="E176" s="540">
        <v>5545.6666666666661</v>
      </c>
      <c r="F176" s="540">
        <v>5457.8833333333332</v>
      </c>
      <c r="G176" s="540">
        <v>5405.7166666666662</v>
      </c>
      <c r="H176" s="540">
        <v>5685.6166666666659</v>
      </c>
      <c r="I176" s="540">
        <v>5737.7833333333319</v>
      </c>
      <c r="J176" s="540">
        <v>5825.5666666666657</v>
      </c>
      <c r="K176" s="539">
        <v>5650</v>
      </c>
      <c r="L176" s="539">
        <v>5510.05</v>
      </c>
      <c r="M176" s="539">
        <v>9.4530000000000003E-2</v>
      </c>
    </row>
    <row r="177" spans="1:13">
      <c r="A177" s="254">
        <v>167</v>
      </c>
      <c r="B177" s="566" t="s">
        <v>366</v>
      </c>
      <c r="C177" s="539">
        <v>1474.7</v>
      </c>
      <c r="D177" s="540">
        <v>1469.0999999999997</v>
      </c>
      <c r="E177" s="540">
        <v>1455.6999999999994</v>
      </c>
      <c r="F177" s="540">
        <v>1436.6999999999996</v>
      </c>
      <c r="G177" s="540">
        <v>1423.2999999999993</v>
      </c>
      <c r="H177" s="540">
        <v>1488.0999999999995</v>
      </c>
      <c r="I177" s="540">
        <v>1501.4999999999995</v>
      </c>
      <c r="J177" s="540">
        <v>1520.4999999999995</v>
      </c>
      <c r="K177" s="539">
        <v>1482.5</v>
      </c>
      <c r="L177" s="539">
        <v>1450.1</v>
      </c>
      <c r="M177" s="539">
        <v>0.65907000000000004</v>
      </c>
    </row>
    <row r="178" spans="1:13">
      <c r="A178" s="254">
        <v>168</v>
      </c>
      <c r="B178" s="566" t="s">
        <v>100</v>
      </c>
      <c r="C178" s="539">
        <v>472.75</v>
      </c>
      <c r="D178" s="540">
        <v>473.11666666666662</v>
      </c>
      <c r="E178" s="540">
        <v>468.23333333333323</v>
      </c>
      <c r="F178" s="540">
        <v>463.71666666666664</v>
      </c>
      <c r="G178" s="540">
        <v>458.83333333333326</v>
      </c>
      <c r="H178" s="540">
        <v>477.63333333333321</v>
      </c>
      <c r="I178" s="540">
        <v>482.51666666666654</v>
      </c>
      <c r="J178" s="540">
        <v>487.03333333333319</v>
      </c>
      <c r="K178" s="539">
        <v>478</v>
      </c>
      <c r="L178" s="539">
        <v>468.6</v>
      </c>
      <c r="M178" s="539">
        <v>17.322019999999998</v>
      </c>
    </row>
    <row r="179" spans="1:13">
      <c r="A179" s="254">
        <v>169</v>
      </c>
      <c r="B179" s="566" t="s">
        <v>367</v>
      </c>
      <c r="C179" s="539">
        <v>908.3</v>
      </c>
      <c r="D179" s="540">
        <v>908.85</v>
      </c>
      <c r="E179" s="540">
        <v>902.75</v>
      </c>
      <c r="F179" s="540">
        <v>897.19999999999993</v>
      </c>
      <c r="G179" s="540">
        <v>891.09999999999991</v>
      </c>
      <c r="H179" s="540">
        <v>914.40000000000009</v>
      </c>
      <c r="I179" s="540">
        <v>920.50000000000023</v>
      </c>
      <c r="J179" s="540">
        <v>926.05000000000018</v>
      </c>
      <c r="K179" s="539">
        <v>914.95</v>
      </c>
      <c r="L179" s="539">
        <v>903.3</v>
      </c>
      <c r="M179" s="539">
        <v>0.44347999999999999</v>
      </c>
    </row>
    <row r="180" spans="1:13">
      <c r="A180" s="254">
        <v>170</v>
      </c>
      <c r="B180" s="566" t="s">
        <v>243</v>
      </c>
      <c r="C180" s="539">
        <v>483.95</v>
      </c>
      <c r="D180" s="540">
        <v>485.68333333333334</v>
      </c>
      <c r="E180" s="540">
        <v>480.26666666666665</v>
      </c>
      <c r="F180" s="540">
        <v>476.58333333333331</v>
      </c>
      <c r="G180" s="540">
        <v>471.16666666666663</v>
      </c>
      <c r="H180" s="540">
        <v>489.36666666666667</v>
      </c>
      <c r="I180" s="540">
        <v>494.7833333333333</v>
      </c>
      <c r="J180" s="540">
        <v>498.4666666666667</v>
      </c>
      <c r="K180" s="539">
        <v>491.1</v>
      </c>
      <c r="L180" s="539">
        <v>482</v>
      </c>
      <c r="M180" s="539">
        <v>1.5133799999999999</v>
      </c>
    </row>
    <row r="181" spans="1:13">
      <c r="A181" s="254">
        <v>171</v>
      </c>
      <c r="B181" s="566" t="s">
        <v>103</v>
      </c>
      <c r="C181" s="539">
        <v>696.4</v>
      </c>
      <c r="D181" s="540">
        <v>693.16666666666663</v>
      </c>
      <c r="E181" s="540">
        <v>687.33333333333326</v>
      </c>
      <c r="F181" s="540">
        <v>678.26666666666665</v>
      </c>
      <c r="G181" s="540">
        <v>672.43333333333328</v>
      </c>
      <c r="H181" s="540">
        <v>702.23333333333323</v>
      </c>
      <c r="I181" s="540">
        <v>708.06666666666649</v>
      </c>
      <c r="J181" s="540">
        <v>717.13333333333321</v>
      </c>
      <c r="K181" s="539">
        <v>699</v>
      </c>
      <c r="L181" s="539">
        <v>684.1</v>
      </c>
      <c r="M181" s="539">
        <v>19.52459</v>
      </c>
    </row>
    <row r="182" spans="1:13">
      <c r="A182" s="254">
        <v>172</v>
      </c>
      <c r="B182" s="566" t="s">
        <v>244</v>
      </c>
      <c r="C182" s="539">
        <v>445.15</v>
      </c>
      <c r="D182" s="540">
        <v>444.65000000000003</v>
      </c>
      <c r="E182" s="540">
        <v>440.30000000000007</v>
      </c>
      <c r="F182" s="540">
        <v>435.45000000000005</v>
      </c>
      <c r="G182" s="540">
        <v>431.10000000000008</v>
      </c>
      <c r="H182" s="540">
        <v>449.50000000000006</v>
      </c>
      <c r="I182" s="540">
        <v>453.85000000000008</v>
      </c>
      <c r="J182" s="540">
        <v>458.70000000000005</v>
      </c>
      <c r="K182" s="539">
        <v>449</v>
      </c>
      <c r="L182" s="539">
        <v>439.8</v>
      </c>
      <c r="M182" s="539">
        <v>2.6658900000000001</v>
      </c>
    </row>
    <row r="183" spans="1:13">
      <c r="A183" s="254">
        <v>173</v>
      </c>
      <c r="B183" s="566" t="s">
        <v>245</v>
      </c>
      <c r="C183" s="539">
        <v>1550.35</v>
      </c>
      <c r="D183" s="540">
        <v>1538.8333333333333</v>
      </c>
      <c r="E183" s="540">
        <v>1513.0166666666664</v>
      </c>
      <c r="F183" s="540">
        <v>1475.6833333333332</v>
      </c>
      <c r="G183" s="540">
        <v>1449.8666666666663</v>
      </c>
      <c r="H183" s="540">
        <v>1576.1666666666665</v>
      </c>
      <c r="I183" s="540">
        <v>1601.9833333333336</v>
      </c>
      <c r="J183" s="540">
        <v>1639.3166666666666</v>
      </c>
      <c r="K183" s="539">
        <v>1564.65</v>
      </c>
      <c r="L183" s="539">
        <v>1501.5</v>
      </c>
      <c r="M183" s="539">
        <v>16.639379999999999</v>
      </c>
    </row>
    <row r="184" spans="1:13">
      <c r="A184" s="254">
        <v>174</v>
      </c>
      <c r="B184" s="566" t="s">
        <v>368</v>
      </c>
      <c r="C184" s="539">
        <v>326.55</v>
      </c>
      <c r="D184" s="540">
        <v>330.01666666666671</v>
      </c>
      <c r="E184" s="540">
        <v>322.18333333333339</v>
      </c>
      <c r="F184" s="540">
        <v>317.81666666666666</v>
      </c>
      <c r="G184" s="540">
        <v>309.98333333333335</v>
      </c>
      <c r="H184" s="540">
        <v>334.38333333333344</v>
      </c>
      <c r="I184" s="540">
        <v>342.21666666666681</v>
      </c>
      <c r="J184" s="540">
        <v>346.58333333333348</v>
      </c>
      <c r="K184" s="539">
        <v>337.85</v>
      </c>
      <c r="L184" s="539">
        <v>325.64999999999998</v>
      </c>
      <c r="M184" s="539">
        <v>21.763030000000001</v>
      </c>
    </row>
    <row r="185" spans="1:13">
      <c r="A185" s="254">
        <v>175</v>
      </c>
      <c r="B185" s="566" t="s">
        <v>246</v>
      </c>
      <c r="C185" s="539">
        <v>488.95</v>
      </c>
      <c r="D185" s="540">
        <v>487.3</v>
      </c>
      <c r="E185" s="540">
        <v>479.65000000000003</v>
      </c>
      <c r="F185" s="540">
        <v>470.35</v>
      </c>
      <c r="G185" s="540">
        <v>462.70000000000005</v>
      </c>
      <c r="H185" s="540">
        <v>496.6</v>
      </c>
      <c r="I185" s="540">
        <v>504.25</v>
      </c>
      <c r="J185" s="540">
        <v>513.54999999999995</v>
      </c>
      <c r="K185" s="539">
        <v>494.95</v>
      </c>
      <c r="L185" s="539">
        <v>478</v>
      </c>
      <c r="M185" s="539">
        <v>12.35669</v>
      </c>
    </row>
    <row r="186" spans="1:13">
      <c r="A186" s="254">
        <v>176</v>
      </c>
      <c r="B186" s="566" t="s">
        <v>104</v>
      </c>
      <c r="C186" s="539">
        <v>1270.45</v>
      </c>
      <c r="D186" s="540">
        <v>1271.1499999999999</v>
      </c>
      <c r="E186" s="540">
        <v>1253.2999999999997</v>
      </c>
      <c r="F186" s="540">
        <v>1236.1499999999999</v>
      </c>
      <c r="G186" s="540">
        <v>1218.2999999999997</v>
      </c>
      <c r="H186" s="540">
        <v>1288.2999999999997</v>
      </c>
      <c r="I186" s="540">
        <v>1306.1499999999996</v>
      </c>
      <c r="J186" s="540">
        <v>1323.2999999999997</v>
      </c>
      <c r="K186" s="539">
        <v>1289</v>
      </c>
      <c r="L186" s="539">
        <v>1254</v>
      </c>
      <c r="M186" s="539">
        <v>19.420249999999999</v>
      </c>
    </row>
    <row r="187" spans="1:13">
      <c r="A187" s="254">
        <v>177</v>
      </c>
      <c r="B187" s="566" t="s">
        <v>369</v>
      </c>
      <c r="C187" s="539">
        <v>307.14999999999998</v>
      </c>
      <c r="D187" s="540">
        <v>304.61666666666662</v>
      </c>
      <c r="E187" s="540">
        <v>289.23333333333323</v>
      </c>
      <c r="F187" s="540">
        <v>271.31666666666661</v>
      </c>
      <c r="G187" s="540">
        <v>255.93333333333322</v>
      </c>
      <c r="H187" s="540">
        <v>322.53333333333325</v>
      </c>
      <c r="I187" s="540">
        <v>337.91666666666657</v>
      </c>
      <c r="J187" s="540">
        <v>355.83333333333326</v>
      </c>
      <c r="K187" s="539">
        <v>320</v>
      </c>
      <c r="L187" s="539">
        <v>286.7</v>
      </c>
      <c r="M187" s="539">
        <v>20.968520000000002</v>
      </c>
    </row>
    <row r="188" spans="1:13">
      <c r="A188" s="254">
        <v>178</v>
      </c>
      <c r="B188" s="566" t="s">
        <v>370</v>
      </c>
      <c r="C188" s="539">
        <v>131.9</v>
      </c>
      <c r="D188" s="540">
        <v>130.1</v>
      </c>
      <c r="E188" s="540">
        <v>125.79999999999998</v>
      </c>
      <c r="F188" s="540">
        <v>119.69999999999999</v>
      </c>
      <c r="G188" s="540">
        <v>115.39999999999998</v>
      </c>
      <c r="H188" s="540">
        <v>136.19999999999999</v>
      </c>
      <c r="I188" s="540">
        <v>140.5</v>
      </c>
      <c r="J188" s="540">
        <v>146.6</v>
      </c>
      <c r="K188" s="539">
        <v>134.4</v>
      </c>
      <c r="L188" s="539">
        <v>124</v>
      </c>
      <c r="M188" s="539">
        <v>66.167150000000007</v>
      </c>
    </row>
    <row r="189" spans="1:13">
      <c r="A189" s="254">
        <v>179</v>
      </c>
      <c r="B189" s="566" t="s">
        <v>371</v>
      </c>
      <c r="C189" s="539">
        <v>882.7</v>
      </c>
      <c r="D189" s="540">
        <v>879.9</v>
      </c>
      <c r="E189" s="540">
        <v>869.84999999999991</v>
      </c>
      <c r="F189" s="540">
        <v>856.99999999999989</v>
      </c>
      <c r="G189" s="540">
        <v>846.94999999999982</v>
      </c>
      <c r="H189" s="540">
        <v>892.75</v>
      </c>
      <c r="I189" s="540">
        <v>902.8</v>
      </c>
      <c r="J189" s="540">
        <v>915.65000000000009</v>
      </c>
      <c r="K189" s="539">
        <v>889.95</v>
      </c>
      <c r="L189" s="539">
        <v>867.05</v>
      </c>
      <c r="M189" s="539">
        <v>0.47654000000000002</v>
      </c>
    </row>
    <row r="190" spans="1:13">
      <c r="A190" s="254">
        <v>180</v>
      </c>
      <c r="B190" s="566" t="s">
        <v>372</v>
      </c>
      <c r="C190" s="539">
        <v>322.10000000000002</v>
      </c>
      <c r="D190" s="540">
        <v>320.88333333333338</v>
      </c>
      <c r="E190" s="540">
        <v>317.76666666666677</v>
      </c>
      <c r="F190" s="540">
        <v>313.43333333333339</v>
      </c>
      <c r="G190" s="540">
        <v>310.31666666666678</v>
      </c>
      <c r="H190" s="540">
        <v>325.21666666666675</v>
      </c>
      <c r="I190" s="540">
        <v>328.33333333333343</v>
      </c>
      <c r="J190" s="540">
        <v>332.66666666666674</v>
      </c>
      <c r="K190" s="539">
        <v>324</v>
      </c>
      <c r="L190" s="539">
        <v>316.55</v>
      </c>
      <c r="M190" s="539">
        <v>2.68567</v>
      </c>
    </row>
    <row r="191" spans="1:13">
      <c r="A191" s="254">
        <v>181</v>
      </c>
      <c r="B191" s="566" t="s">
        <v>744</v>
      </c>
      <c r="C191" s="539">
        <v>125.45</v>
      </c>
      <c r="D191" s="540">
        <v>126.21666666666668</v>
      </c>
      <c r="E191" s="540">
        <v>124.03333333333336</v>
      </c>
      <c r="F191" s="540">
        <v>122.61666666666667</v>
      </c>
      <c r="G191" s="540">
        <v>120.43333333333335</v>
      </c>
      <c r="H191" s="540">
        <v>127.63333333333337</v>
      </c>
      <c r="I191" s="540">
        <v>129.81666666666666</v>
      </c>
      <c r="J191" s="540">
        <v>131.23333333333338</v>
      </c>
      <c r="K191" s="539">
        <v>128.4</v>
      </c>
      <c r="L191" s="539">
        <v>124.8</v>
      </c>
      <c r="M191" s="539">
        <v>2.1188099999999999</v>
      </c>
    </row>
    <row r="192" spans="1:13">
      <c r="A192" s="254">
        <v>182</v>
      </c>
      <c r="B192" s="566" t="s">
        <v>774</v>
      </c>
      <c r="C192" s="539">
        <v>578.70000000000005</v>
      </c>
      <c r="D192" s="540">
        <v>570.25</v>
      </c>
      <c r="E192" s="540">
        <v>548.5</v>
      </c>
      <c r="F192" s="540">
        <v>518.29999999999995</v>
      </c>
      <c r="G192" s="540">
        <v>496.54999999999995</v>
      </c>
      <c r="H192" s="540">
        <v>600.45000000000005</v>
      </c>
      <c r="I192" s="540">
        <v>622.20000000000005</v>
      </c>
      <c r="J192" s="540">
        <v>652.40000000000009</v>
      </c>
      <c r="K192" s="539">
        <v>592</v>
      </c>
      <c r="L192" s="539">
        <v>540.04999999999995</v>
      </c>
      <c r="M192" s="539">
        <v>2.98027</v>
      </c>
    </row>
    <row r="193" spans="1:13">
      <c r="A193" s="254">
        <v>183</v>
      </c>
      <c r="B193" s="566" t="s">
        <v>373</v>
      </c>
      <c r="C193" s="539">
        <v>496.45</v>
      </c>
      <c r="D193" s="540">
        <v>496.83333333333331</v>
      </c>
      <c r="E193" s="540">
        <v>492.66666666666663</v>
      </c>
      <c r="F193" s="540">
        <v>488.88333333333333</v>
      </c>
      <c r="G193" s="540">
        <v>484.71666666666664</v>
      </c>
      <c r="H193" s="540">
        <v>500.61666666666662</v>
      </c>
      <c r="I193" s="540">
        <v>504.78333333333325</v>
      </c>
      <c r="J193" s="540">
        <v>508.56666666666661</v>
      </c>
      <c r="K193" s="539">
        <v>501</v>
      </c>
      <c r="L193" s="539">
        <v>493.05</v>
      </c>
      <c r="M193" s="539">
        <v>10.30743</v>
      </c>
    </row>
    <row r="194" spans="1:13">
      <c r="A194" s="254">
        <v>184</v>
      </c>
      <c r="B194" s="566" t="s">
        <v>374</v>
      </c>
      <c r="C194" s="539">
        <v>62.65</v>
      </c>
      <c r="D194" s="540">
        <v>62.066666666666663</v>
      </c>
      <c r="E194" s="540">
        <v>59.683333333333323</v>
      </c>
      <c r="F194" s="540">
        <v>56.716666666666661</v>
      </c>
      <c r="G194" s="540">
        <v>54.333333333333321</v>
      </c>
      <c r="H194" s="540">
        <v>65.033333333333331</v>
      </c>
      <c r="I194" s="540">
        <v>67.416666666666657</v>
      </c>
      <c r="J194" s="540">
        <v>70.383333333333326</v>
      </c>
      <c r="K194" s="539">
        <v>64.45</v>
      </c>
      <c r="L194" s="539">
        <v>59.1</v>
      </c>
      <c r="M194" s="539">
        <v>68.118160000000003</v>
      </c>
    </row>
    <row r="195" spans="1:13">
      <c r="A195" s="254">
        <v>185</v>
      </c>
      <c r="B195" s="566" t="s">
        <v>375</v>
      </c>
      <c r="C195" s="539">
        <v>275.14999999999998</v>
      </c>
      <c r="D195" s="540">
        <v>271.86666666666662</v>
      </c>
      <c r="E195" s="540">
        <v>263.73333333333323</v>
      </c>
      <c r="F195" s="540">
        <v>252.31666666666661</v>
      </c>
      <c r="G195" s="540">
        <v>244.18333333333322</v>
      </c>
      <c r="H195" s="540">
        <v>283.28333333333325</v>
      </c>
      <c r="I195" s="540">
        <v>291.41666666666657</v>
      </c>
      <c r="J195" s="540">
        <v>302.83333333333326</v>
      </c>
      <c r="K195" s="539">
        <v>280</v>
      </c>
      <c r="L195" s="539">
        <v>260.45</v>
      </c>
      <c r="M195" s="539">
        <v>49.775190000000002</v>
      </c>
    </row>
    <row r="196" spans="1:13">
      <c r="A196" s="254">
        <v>186</v>
      </c>
      <c r="B196" s="566" t="s">
        <v>376</v>
      </c>
      <c r="C196" s="539">
        <v>98.8</v>
      </c>
      <c r="D196" s="540">
        <v>98.766666666666652</v>
      </c>
      <c r="E196" s="540">
        <v>97.633333333333297</v>
      </c>
      <c r="F196" s="540">
        <v>96.46666666666664</v>
      </c>
      <c r="G196" s="540">
        <v>95.333333333333286</v>
      </c>
      <c r="H196" s="540">
        <v>99.933333333333309</v>
      </c>
      <c r="I196" s="540">
        <v>101.06666666666666</v>
      </c>
      <c r="J196" s="540">
        <v>102.23333333333332</v>
      </c>
      <c r="K196" s="539">
        <v>99.9</v>
      </c>
      <c r="L196" s="539">
        <v>97.6</v>
      </c>
      <c r="M196" s="539">
        <v>3.9995500000000002</v>
      </c>
    </row>
    <row r="197" spans="1:13">
      <c r="A197" s="254">
        <v>187</v>
      </c>
      <c r="B197" s="566" t="s">
        <v>377</v>
      </c>
      <c r="C197" s="539">
        <v>88.5</v>
      </c>
      <c r="D197" s="540">
        <v>87.316666666666663</v>
      </c>
      <c r="E197" s="540">
        <v>83.23333333333332</v>
      </c>
      <c r="F197" s="540">
        <v>77.966666666666654</v>
      </c>
      <c r="G197" s="540">
        <v>73.883333333333312</v>
      </c>
      <c r="H197" s="540">
        <v>92.583333333333329</v>
      </c>
      <c r="I197" s="540">
        <v>96.666666666666671</v>
      </c>
      <c r="J197" s="540">
        <v>101.93333333333334</v>
      </c>
      <c r="K197" s="539">
        <v>91.4</v>
      </c>
      <c r="L197" s="539">
        <v>82.05</v>
      </c>
      <c r="M197" s="539">
        <v>168.12887000000001</v>
      </c>
    </row>
    <row r="198" spans="1:13">
      <c r="A198" s="254">
        <v>188</v>
      </c>
      <c r="B198" s="566" t="s">
        <v>247</v>
      </c>
      <c r="C198" s="539">
        <v>254</v>
      </c>
      <c r="D198" s="540">
        <v>252.08333333333334</v>
      </c>
      <c r="E198" s="540">
        <v>247.41666666666669</v>
      </c>
      <c r="F198" s="540">
        <v>240.83333333333334</v>
      </c>
      <c r="G198" s="540">
        <v>236.16666666666669</v>
      </c>
      <c r="H198" s="540">
        <v>258.66666666666669</v>
      </c>
      <c r="I198" s="540">
        <v>263.33333333333337</v>
      </c>
      <c r="J198" s="540">
        <v>269.91666666666669</v>
      </c>
      <c r="K198" s="539">
        <v>256.75</v>
      </c>
      <c r="L198" s="539">
        <v>245.5</v>
      </c>
      <c r="M198" s="539">
        <v>15.92718</v>
      </c>
    </row>
    <row r="199" spans="1:13">
      <c r="A199" s="254">
        <v>189</v>
      </c>
      <c r="B199" s="566" t="s">
        <v>378</v>
      </c>
      <c r="C199" s="539">
        <v>730.4</v>
      </c>
      <c r="D199" s="540">
        <v>727.18333333333339</v>
      </c>
      <c r="E199" s="540">
        <v>716.21666666666681</v>
      </c>
      <c r="F199" s="540">
        <v>702.03333333333342</v>
      </c>
      <c r="G199" s="540">
        <v>691.06666666666683</v>
      </c>
      <c r="H199" s="540">
        <v>741.36666666666679</v>
      </c>
      <c r="I199" s="540">
        <v>752.33333333333348</v>
      </c>
      <c r="J199" s="540">
        <v>766.51666666666677</v>
      </c>
      <c r="K199" s="539">
        <v>738.15</v>
      </c>
      <c r="L199" s="539">
        <v>713</v>
      </c>
      <c r="M199" s="539">
        <v>0.27498</v>
      </c>
    </row>
    <row r="200" spans="1:13">
      <c r="A200" s="254">
        <v>190</v>
      </c>
      <c r="B200" s="566" t="s">
        <v>248</v>
      </c>
      <c r="C200" s="539">
        <v>1474.25</v>
      </c>
      <c r="D200" s="540">
        <v>1472.75</v>
      </c>
      <c r="E200" s="540">
        <v>1446.5</v>
      </c>
      <c r="F200" s="540">
        <v>1418.75</v>
      </c>
      <c r="G200" s="540">
        <v>1392.5</v>
      </c>
      <c r="H200" s="540">
        <v>1500.5</v>
      </c>
      <c r="I200" s="540">
        <v>1526.75</v>
      </c>
      <c r="J200" s="540">
        <v>1554.5</v>
      </c>
      <c r="K200" s="539">
        <v>1499</v>
      </c>
      <c r="L200" s="539">
        <v>1445</v>
      </c>
      <c r="M200" s="539">
        <v>3.0217700000000001</v>
      </c>
    </row>
    <row r="201" spans="1:13">
      <c r="A201" s="254">
        <v>191</v>
      </c>
      <c r="B201" s="566" t="s">
        <v>107</v>
      </c>
      <c r="C201" s="539">
        <v>929.25</v>
      </c>
      <c r="D201" s="540">
        <v>928.48333333333323</v>
      </c>
      <c r="E201" s="540">
        <v>922.91666666666652</v>
      </c>
      <c r="F201" s="540">
        <v>916.58333333333326</v>
      </c>
      <c r="G201" s="540">
        <v>911.01666666666654</v>
      </c>
      <c r="H201" s="540">
        <v>934.81666666666649</v>
      </c>
      <c r="I201" s="540">
        <v>940.38333333333333</v>
      </c>
      <c r="J201" s="540">
        <v>946.71666666666647</v>
      </c>
      <c r="K201" s="539">
        <v>934.05</v>
      </c>
      <c r="L201" s="539">
        <v>922.15</v>
      </c>
      <c r="M201" s="539">
        <v>62.349469999999997</v>
      </c>
    </row>
    <row r="202" spans="1:13">
      <c r="A202" s="254">
        <v>192</v>
      </c>
      <c r="B202" s="566" t="s">
        <v>249</v>
      </c>
      <c r="C202" s="539">
        <v>2951.95</v>
      </c>
      <c r="D202" s="540">
        <v>2948.9833333333336</v>
      </c>
      <c r="E202" s="540">
        <v>2932.9666666666672</v>
      </c>
      <c r="F202" s="540">
        <v>2913.9833333333336</v>
      </c>
      <c r="G202" s="540">
        <v>2897.9666666666672</v>
      </c>
      <c r="H202" s="540">
        <v>2967.9666666666672</v>
      </c>
      <c r="I202" s="540">
        <v>2983.9833333333336</v>
      </c>
      <c r="J202" s="540">
        <v>3002.9666666666672</v>
      </c>
      <c r="K202" s="539">
        <v>2965</v>
      </c>
      <c r="L202" s="539">
        <v>2930</v>
      </c>
      <c r="M202" s="539">
        <v>2.5363099999999998</v>
      </c>
    </row>
    <row r="203" spans="1:13">
      <c r="A203" s="254">
        <v>193</v>
      </c>
      <c r="B203" s="566" t="s">
        <v>109</v>
      </c>
      <c r="C203" s="539">
        <v>1606.4</v>
      </c>
      <c r="D203" s="540">
        <v>1614.8833333333332</v>
      </c>
      <c r="E203" s="540">
        <v>1593.5166666666664</v>
      </c>
      <c r="F203" s="540">
        <v>1580.6333333333332</v>
      </c>
      <c r="G203" s="540">
        <v>1559.2666666666664</v>
      </c>
      <c r="H203" s="540">
        <v>1627.7666666666664</v>
      </c>
      <c r="I203" s="540">
        <v>1649.1333333333332</v>
      </c>
      <c r="J203" s="540">
        <v>1662.0166666666664</v>
      </c>
      <c r="K203" s="539">
        <v>1636.25</v>
      </c>
      <c r="L203" s="539">
        <v>1602</v>
      </c>
      <c r="M203" s="539">
        <v>100.54785</v>
      </c>
    </row>
    <row r="204" spans="1:13">
      <c r="A204" s="254">
        <v>194</v>
      </c>
      <c r="B204" s="566" t="s">
        <v>250</v>
      </c>
      <c r="C204" s="539">
        <v>733.5</v>
      </c>
      <c r="D204" s="540">
        <v>732.83333333333337</v>
      </c>
      <c r="E204" s="540">
        <v>721.66666666666674</v>
      </c>
      <c r="F204" s="540">
        <v>709.83333333333337</v>
      </c>
      <c r="G204" s="540">
        <v>698.66666666666674</v>
      </c>
      <c r="H204" s="540">
        <v>744.66666666666674</v>
      </c>
      <c r="I204" s="540">
        <v>755.83333333333348</v>
      </c>
      <c r="J204" s="540">
        <v>767.66666666666674</v>
      </c>
      <c r="K204" s="539">
        <v>744</v>
      </c>
      <c r="L204" s="539">
        <v>721</v>
      </c>
      <c r="M204" s="539">
        <v>56.355559999999997</v>
      </c>
    </row>
    <row r="205" spans="1:13">
      <c r="A205" s="254">
        <v>195</v>
      </c>
      <c r="B205" s="566" t="s">
        <v>383</v>
      </c>
      <c r="C205" s="539">
        <v>29.8</v>
      </c>
      <c r="D205" s="540">
        <v>30</v>
      </c>
      <c r="E205" s="540">
        <v>29.4</v>
      </c>
      <c r="F205" s="540">
        <v>29</v>
      </c>
      <c r="G205" s="540">
        <v>28.4</v>
      </c>
      <c r="H205" s="540">
        <v>30.4</v>
      </c>
      <c r="I205" s="540">
        <v>31</v>
      </c>
      <c r="J205" s="540">
        <v>31.4</v>
      </c>
      <c r="K205" s="539">
        <v>30.6</v>
      </c>
      <c r="L205" s="539">
        <v>29.6</v>
      </c>
      <c r="M205" s="539">
        <v>70.033630000000002</v>
      </c>
    </row>
    <row r="206" spans="1:13">
      <c r="A206" s="254">
        <v>196</v>
      </c>
      <c r="B206" s="566" t="s">
        <v>379</v>
      </c>
      <c r="C206" s="539">
        <v>30.05</v>
      </c>
      <c r="D206" s="540">
        <v>30.05</v>
      </c>
      <c r="E206" s="540">
        <v>29.75</v>
      </c>
      <c r="F206" s="540">
        <v>29.45</v>
      </c>
      <c r="G206" s="540">
        <v>29.15</v>
      </c>
      <c r="H206" s="540">
        <v>30.35</v>
      </c>
      <c r="I206" s="540">
        <v>30.650000000000006</v>
      </c>
      <c r="J206" s="540">
        <v>30.950000000000003</v>
      </c>
      <c r="K206" s="539">
        <v>30.35</v>
      </c>
      <c r="L206" s="539">
        <v>29.75</v>
      </c>
      <c r="M206" s="539">
        <v>3.31704</v>
      </c>
    </row>
    <row r="207" spans="1:13">
      <c r="A207" s="254">
        <v>197</v>
      </c>
      <c r="B207" s="566" t="s">
        <v>380</v>
      </c>
      <c r="C207" s="539">
        <v>711.45</v>
      </c>
      <c r="D207" s="540">
        <v>715.23333333333346</v>
      </c>
      <c r="E207" s="540">
        <v>705.8666666666669</v>
      </c>
      <c r="F207" s="540">
        <v>700.28333333333342</v>
      </c>
      <c r="G207" s="540">
        <v>690.91666666666686</v>
      </c>
      <c r="H207" s="540">
        <v>720.81666666666695</v>
      </c>
      <c r="I207" s="540">
        <v>730.18333333333351</v>
      </c>
      <c r="J207" s="540">
        <v>735.76666666666699</v>
      </c>
      <c r="K207" s="539">
        <v>724.6</v>
      </c>
      <c r="L207" s="539">
        <v>709.65</v>
      </c>
      <c r="M207" s="539">
        <v>0.19242000000000001</v>
      </c>
    </row>
    <row r="208" spans="1:13">
      <c r="A208" s="254">
        <v>198</v>
      </c>
      <c r="B208" s="566" t="s">
        <v>105</v>
      </c>
      <c r="C208" s="539">
        <v>1175.8</v>
      </c>
      <c r="D208" s="540">
        <v>1174.5999999999999</v>
      </c>
      <c r="E208" s="540">
        <v>1153.2999999999997</v>
      </c>
      <c r="F208" s="540">
        <v>1130.7999999999997</v>
      </c>
      <c r="G208" s="540">
        <v>1109.4999999999995</v>
      </c>
      <c r="H208" s="540">
        <v>1197.0999999999999</v>
      </c>
      <c r="I208" s="540">
        <v>1218.4000000000001</v>
      </c>
      <c r="J208" s="540">
        <v>1240.9000000000001</v>
      </c>
      <c r="K208" s="539">
        <v>1195.9000000000001</v>
      </c>
      <c r="L208" s="539">
        <v>1152.0999999999999</v>
      </c>
      <c r="M208" s="539">
        <v>25.371379999999998</v>
      </c>
    </row>
    <row r="209" spans="1:13">
      <c r="A209" s="254">
        <v>199</v>
      </c>
      <c r="B209" s="566" t="s">
        <v>381</v>
      </c>
      <c r="C209" s="539">
        <v>232.9</v>
      </c>
      <c r="D209" s="540">
        <v>234.0333333333333</v>
      </c>
      <c r="E209" s="540">
        <v>229.06666666666661</v>
      </c>
      <c r="F209" s="540">
        <v>225.23333333333329</v>
      </c>
      <c r="G209" s="540">
        <v>220.26666666666659</v>
      </c>
      <c r="H209" s="540">
        <v>237.86666666666662</v>
      </c>
      <c r="I209" s="540">
        <v>242.83333333333331</v>
      </c>
      <c r="J209" s="540">
        <v>246.66666666666663</v>
      </c>
      <c r="K209" s="539">
        <v>239</v>
      </c>
      <c r="L209" s="539">
        <v>230.2</v>
      </c>
      <c r="M209" s="539">
        <v>1.60141</v>
      </c>
    </row>
    <row r="210" spans="1:13">
      <c r="A210" s="254">
        <v>200</v>
      </c>
      <c r="B210" s="566" t="s">
        <v>382</v>
      </c>
      <c r="C210" s="539">
        <v>324.25</v>
      </c>
      <c r="D210" s="540">
        <v>327.35000000000002</v>
      </c>
      <c r="E210" s="540">
        <v>318.00000000000006</v>
      </c>
      <c r="F210" s="540">
        <v>311.75000000000006</v>
      </c>
      <c r="G210" s="540">
        <v>302.40000000000009</v>
      </c>
      <c r="H210" s="540">
        <v>333.6</v>
      </c>
      <c r="I210" s="540">
        <v>342.94999999999993</v>
      </c>
      <c r="J210" s="540">
        <v>349.2</v>
      </c>
      <c r="K210" s="539">
        <v>336.7</v>
      </c>
      <c r="L210" s="539">
        <v>321.10000000000002</v>
      </c>
      <c r="M210" s="539">
        <v>2.0350999999999999</v>
      </c>
    </row>
    <row r="211" spans="1:13">
      <c r="A211" s="254">
        <v>201</v>
      </c>
      <c r="B211" s="566" t="s">
        <v>110</v>
      </c>
      <c r="C211" s="539">
        <v>3434.4</v>
      </c>
      <c r="D211" s="540">
        <v>3432.2166666666667</v>
      </c>
      <c r="E211" s="540">
        <v>3404.4333333333334</v>
      </c>
      <c r="F211" s="540">
        <v>3374.4666666666667</v>
      </c>
      <c r="G211" s="540">
        <v>3346.6833333333334</v>
      </c>
      <c r="H211" s="540">
        <v>3462.1833333333334</v>
      </c>
      <c r="I211" s="540">
        <v>3489.9666666666672</v>
      </c>
      <c r="J211" s="540">
        <v>3519.9333333333334</v>
      </c>
      <c r="K211" s="539">
        <v>3460</v>
      </c>
      <c r="L211" s="539">
        <v>3402.25</v>
      </c>
      <c r="M211" s="539">
        <v>8.9796200000000006</v>
      </c>
    </row>
    <row r="212" spans="1:13">
      <c r="A212" s="254">
        <v>202</v>
      </c>
      <c r="B212" s="566" t="s">
        <v>384</v>
      </c>
      <c r="C212" s="539">
        <v>49.3</v>
      </c>
      <c r="D212" s="540">
        <v>46.1</v>
      </c>
      <c r="E212" s="540">
        <v>42.900000000000006</v>
      </c>
      <c r="F212" s="540">
        <v>36.500000000000007</v>
      </c>
      <c r="G212" s="540">
        <v>33.300000000000011</v>
      </c>
      <c r="H212" s="540">
        <v>52.5</v>
      </c>
      <c r="I212" s="540">
        <v>55.7</v>
      </c>
      <c r="J212" s="540">
        <v>62.099999999999994</v>
      </c>
      <c r="K212" s="539">
        <v>49.3</v>
      </c>
      <c r="L212" s="539">
        <v>39.700000000000003</v>
      </c>
      <c r="M212" s="539">
        <v>1006.55226</v>
      </c>
    </row>
    <row r="213" spans="1:13">
      <c r="A213" s="254">
        <v>203</v>
      </c>
      <c r="B213" s="566" t="s">
        <v>112</v>
      </c>
      <c r="C213" s="539">
        <v>350.7</v>
      </c>
      <c r="D213" s="540">
        <v>347.43333333333334</v>
      </c>
      <c r="E213" s="540">
        <v>340.26666666666665</v>
      </c>
      <c r="F213" s="540">
        <v>329.83333333333331</v>
      </c>
      <c r="G213" s="540">
        <v>322.66666666666663</v>
      </c>
      <c r="H213" s="540">
        <v>357.86666666666667</v>
      </c>
      <c r="I213" s="540">
        <v>365.0333333333333</v>
      </c>
      <c r="J213" s="540">
        <v>375.4666666666667</v>
      </c>
      <c r="K213" s="539">
        <v>354.6</v>
      </c>
      <c r="L213" s="539">
        <v>337</v>
      </c>
      <c r="M213" s="539">
        <v>359.67464000000001</v>
      </c>
    </row>
    <row r="214" spans="1:13">
      <c r="A214" s="254">
        <v>204</v>
      </c>
      <c r="B214" s="566" t="s">
        <v>385</v>
      </c>
      <c r="C214" s="539">
        <v>1096.45</v>
      </c>
      <c r="D214" s="540">
        <v>1085.4833333333333</v>
      </c>
      <c r="E214" s="540">
        <v>1070.9666666666667</v>
      </c>
      <c r="F214" s="540">
        <v>1045.4833333333333</v>
      </c>
      <c r="G214" s="540">
        <v>1030.9666666666667</v>
      </c>
      <c r="H214" s="540">
        <v>1110.9666666666667</v>
      </c>
      <c r="I214" s="540">
        <v>1125.4833333333336</v>
      </c>
      <c r="J214" s="540">
        <v>1150.9666666666667</v>
      </c>
      <c r="K214" s="539">
        <v>1100</v>
      </c>
      <c r="L214" s="539">
        <v>1060</v>
      </c>
      <c r="M214" s="539">
        <v>7.85656</v>
      </c>
    </row>
    <row r="215" spans="1:13">
      <c r="A215" s="254">
        <v>205</v>
      </c>
      <c r="B215" s="566" t="s">
        <v>386</v>
      </c>
      <c r="C215" s="539">
        <v>140.5</v>
      </c>
      <c r="D215" s="540">
        <v>137.66666666666666</v>
      </c>
      <c r="E215" s="540">
        <v>134.83333333333331</v>
      </c>
      <c r="F215" s="540">
        <v>129.16666666666666</v>
      </c>
      <c r="G215" s="540">
        <v>126.33333333333331</v>
      </c>
      <c r="H215" s="540">
        <v>143.33333333333331</v>
      </c>
      <c r="I215" s="540">
        <v>146.16666666666663</v>
      </c>
      <c r="J215" s="540">
        <v>151.83333333333331</v>
      </c>
      <c r="K215" s="539">
        <v>140.5</v>
      </c>
      <c r="L215" s="539">
        <v>132</v>
      </c>
      <c r="M215" s="539">
        <v>137.90219999999999</v>
      </c>
    </row>
    <row r="216" spans="1:13">
      <c r="A216" s="254">
        <v>206</v>
      </c>
      <c r="B216" s="566" t="s">
        <v>113</v>
      </c>
      <c r="C216" s="539">
        <v>252.45</v>
      </c>
      <c r="D216" s="540">
        <v>252.4</v>
      </c>
      <c r="E216" s="540">
        <v>245.55</v>
      </c>
      <c r="F216" s="540">
        <v>238.65</v>
      </c>
      <c r="G216" s="540">
        <v>231.8</v>
      </c>
      <c r="H216" s="540">
        <v>259.3</v>
      </c>
      <c r="I216" s="540">
        <v>266.14999999999998</v>
      </c>
      <c r="J216" s="540">
        <v>273.05</v>
      </c>
      <c r="K216" s="539">
        <v>259.25</v>
      </c>
      <c r="L216" s="539">
        <v>245.5</v>
      </c>
      <c r="M216" s="539">
        <v>145.85562999999999</v>
      </c>
    </row>
    <row r="217" spans="1:13">
      <c r="A217" s="254">
        <v>207</v>
      </c>
      <c r="B217" s="566" t="s">
        <v>114</v>
      </c>
      <c r="C217" s="539">
        <v>2163.3000000000002</v>
      </c>
      <c r="D217" s="540">
        <v>2169.4333333333334</v>
      </c>
      <c r="E217" s="540">
        <v>2153.8666666666668</v>
      </c>
      <c r="F217" s="540">
        <v>2144.4333333333334</v>
      </c>
      <c r="G217" s="540">
        <v>2128.8666666666668</v>
      </c>
      <c r="H217" s="540">
        <v>2178.8666666666668</v>
      </c>
      <c r="I217" s="540">
        <v>2194.4333333333334</v>
      </c>
      <c r="J217" s="540">
        <v>2203.8666666666668</v>
      </c>
      <c r="K217" s="539">
        <v>2185</v>
      </c>
      <c r="L217" s="539">
        <v>2160</v>
      </c>
      <c r="M217" s="539">
        <v>20.994599999999998</v>
      </c>
    </row>
    <row r="218" spans="1:13">
      <c r="A218" s="254">
        <v>208</v>
      </c>
      <c r="B218" s="566" t="s">
        <v>251</v>
      </c>
      <c r="C218" s="539">
        <v>304.45</v>
      </c>
      <c r="D218" s="540">
        <v>305.4666666666667</v>
      </c>
      <c r="E218" s="540">
        <v>301.18333333333339</v>
      </c>
      <c r="F218" s="540">
        <v>297.91666666666669</v>
      </c>
      <c r="G218" s="540">
        <v>293.63333333333338</v>
      </c>
      <c r="H218" s="540">
        <v>308.73333333333341</v>
      </c>
      <c r="I218" s="540">
        <v>313.01666666666671</v>
      </c>
      <c r="J218" s="540">
        <v>316.28333333333342</v>
      </c>
      <c r="K218" s="539">
        <v>309.75</v>
      </c>
      <c r="L218" s="539">
        <v>302.2</v>
      </c>
      <c r="M218" s="539">
        <v>10.145569999999999</v>
      </c>
    </row>
    <row r="219" spans="1:13">
      <c r="A219" s="254">
        <v>209</v>
      </c>
      <c r="B219" s="566" t="s">
        <v>387</v>
      </c>
      <c r="C219" s="539">
        <v>46972.55</v>
      </c>
      <c r="D219" s="540">
        <v>47255.1</v>
      </c>
      <c r="E219" s="540">
        <v>46517.45</v>
      </c>
      <c r="F219" s="540">
        <v>46062.35</v>
      </c>
      <c r="G219" s="540">
        <v>45324.7</v>
      </c>
      <c r="H219" s="540">
        <v>47710.2</v>
      </c>
      <c r="I219" s="540">
        <v>48447.850000000006</v>
      </c>
      <c r="J219" s="540">
        <v>48902.95</v>
      </c>
      <c r="K219" s="539">
        <v>47992.75</v>
      </c>
      <c r="L219" s="539">
        <v>46800</v>
      </c>
      <c r="M219" s="539">
        <v>0.23047000000000001</v>
      </c>
    </row>
    <row r="220" spans="1:13">
      <c r="A220" s="254">
        <v>210</v>
      </c>
      <c r="B220" s="566" t="s">
        <v>252</v>
      </c>
      <c r="C220" s="539">
        <v>47.85</v>
      </c>
      <c r="D220" s="540">
        <v>47.949999999999996</v>
      </c>
      <c r="E220" s="540">
        <v>46.499999999999993</v>
      </c>
      <c r="F220" s="540">
        <v>45.15</v>
      </c>
      <c r="G220" s="540">
        <v>43.699999999999996</v>
      </c>
      <c r="H220" s="540">
        <v>49.29999999999999</v>
      </c>
      <c r="I220" s="540">
        <v>50.749999999999993</v>
      </c>
      <c r="J220" s="540">
        <v>52.099999999999987</v>
      </c>
      <c r="K220" s="539">
        <v>49.4</v>
      </c>
      <c r="L220" s="539">
        <v>46.6</v>
      </c>
      <c r="M220" s="539">
        <v>131.21663000000001</v>
      </c>
    </row>
    <row r="221" spans="1:13">
      <c r="A221" s="254">
        <v>211</v>
      </c>
      <c r="B221" s="566" t="s">
        <v>108</v>
      </c>
      <c r="C221" s="539">
        <v>2684.7</v>
      </c>
      <c r="D221" s="540">
        <v>2700.2333333333331</v>
      </c>
      <c r="E221" s="540">
        <v>2661.4666666666662</v>
      </c>
      <c r="F221" s="540">
        <v>2638.2333333333331</v>
      </c>
      <c r="G221" s="540">
        <v>2599.4666666666662</v>
      </c>
      <c r="H221" s="540">
        <v>2723.4666666666662</v>
      </c>
      <c r="I221" s="540">
        <v>2762.2333333333336</v>
      </c>
      <c r="J221" s="540">
        <v>2785.4666666666662</v>
      </c>
      <c r="K221" s="539">
        <v>2739</v>
      </c>
      <c r="L221" s="539">
        <v>2677</v>
      </c>
      <c r="M221" s="539">
        <v>47.581119999999999</v>
      </c>
    </row>
    <row r="222" spans="1:13">
      <c r="A222" s="254">
        <v>212</v>
      </c>
      <c r="B222" s="566" t="s">
        <v>841</v>
      </c>
      <c r="C222" s="539">
        <v>295.10000000000002</v>
      </c>
      <c r="D222" s="540">
        <v>297.53333333333336</v>
      </c>
      <c r="E222" s="540">
        <v>290.06666666666672</v>
      </c>
      <c r="F222" s="540">
        <v>285.03333333333336</v>
      </c>
      <c r="G222" s="540">
        <v>277.56666666666672</v>
      </c>
      <c r="H222" s="540">
        <v>302.56666666666672</v>
      </c>
      <c r="I222" s="540">
        <v>310.0333333333333</v>
      </c>
      <c r="J222" s="540">
        <v>315.06666666666672</v>
      </c>
      <c r="K222" s="539">
        <v>305</v>
      </c>
      <c r="L222" s="539">
        <v>292.5</v>
      </c>
      <c r="M222" s="539">
        <v>12.379350000000001</v>
      </c>
    </row>
    <row r="223" spans="1:13">
      <c r="A223" s="254">
        <v>213</v>
      </c>
      <c r="B223" s="566" t="s">
        <v>116</v>
      </c>
      <c r="C223" s="539">
        <v>628</v>
      </c>
      <c r="D223" s="540">
        <v>634.23333333333335</v>
      </c>
      <c r="E223" s="540">
        <v>620.06666666666672</v>
      </c>
      <c r="F223" s="540">
        <v>612.13333333333333</v>
      </c>
      <c r="G223" s="540">
        <v>597.9666666666667</v>
      </c>
      <c r="H223" s="540">
        <v>642.16666666666674</v>
      </c>
      <c r="I223" s="540">
        <v>656.33333333333326</v>
      </c>
      <c r="J223" s="540">
        <v>664.26666666666677</v>
      </c>
      <c r="K223" s="539">
        <v>648.4</v>
      </c>
      <c r="L223" s="539">
        <v>626.29999999999995</v>
      </c>
      <c r="M223" s="539">
        <v>385.71809000000002</v>
      </c>
    </row>
    <row r="224" spans="1:13">
      <c r="A224" s="254">
        <v>214</v>
      </c>
      <c r="B224" s="566" t="s">
        <v>253</v>
      </c>
      <c r="C224" s="539">
        <v>1482.35</v>
      </c>
      <c r="D224" s="540">
        <v>1491.0333333333335</v>
      </c>
      <c r="E224" s="540">
        <v>1464.5666666666671</v>
      </c>
      <c r="F224" s="540">
        <v>1446.7833333333335</v>
      </c>
      <c r="G224" s="540">
        <v>1420.3166666666671</v>
      </c>
      <c r="H224" s="540">
        <v>1508.8166666666671</v>
      </c>
      <c r="I224" s="540">
        <v>1535.2833333333338</v>
      </c>
      <c r="J224" s="540">
        <v>1553.0666666666671</v>
      </c>
      <c r="K224" s="539">
        <v>1517.5</v>
      </c>
      <c r="L224" s="539">
        <v>1473.25</v>
      </c>
      <c r="M224" s="539">
        <v>6.2193300000000002</v>
      </c>
    </row>
    <row r="225" spans="1:13">
      <c r="A225" s="254">
        <v>215</v>
      </c>
      <c r="B225" s="566" t="s">
        <v>117</v>
      </c>
      <c r="C225" s="539">
        <v>477.65</v>
      </c>
      <c r="D225" s="540">
        <v>482.33333333333331</v>
      </c>
      <c r="E225" s="540">
        <v>470.66666666666663</v>
      </c>
      <c r="F225" s="540">
        <v>463.68333333333334</v>
      </c>
      <c r="G225" s="540">
        <v>452.01666666666665</v>
      </c>
      <c r="H225" s="540">
        <v>489.31666666666661</v>
      </c>
      <c r="I225" s="540">
        <v>500.98333333333323</v>
      </c>
      <c r="J225" s="540">
        <v>507.96666666666658</v>
      </c>
      <c r="K225" s="539">
        <v>494</v>
      </c>
      <c r="L225" s="539">
        <v>475.35</v>
      </c>
      <c r="M225" s="539">
        <v>28.443149999999999</v>
      </c>
    </row>
    <row r="226" spans="1:13">
      <c r="A226" s="254">
        <v>216</v>
      </c>
      <c r="B226" s="566" t="s">
        <v>388</v>
      </c>
      <c r="C226" s="539">
        <v>408.3</v>
      </c>
      <c r="D226" s="540">
        <v>407.05</v>
      </c>
      <c r="E226" s="540">
        <v>401.85</v>
      </c>
      <c r="F226" s="540">
        <v>395.40000000000003</v>
      </c>
      <c r="G226" s="540">
        <v>390.20000000000005</v>
      </c>
      <c r="H226" s="540">
        <v>413.5</v>
      </c>
      <c r="I226" s="540">
        <v>418.69999999999993</v>
      </c>
      <c r="J226" s="540">
        <v>425.15</v>
      </c>
      <c r="K226" s="539">
        <v>412.25</v>
      </c>
      <c r="L226" s="539">
        <v>400.6</v>
      </c>
      <c r="M226" s="539">
        <v>7.5354900000000002</v>
      </c>
    </row>
    <row r="227" spans="1:13">
      <c r="A227" s="254">
        <v>217</v>
      </c>
      <c r="B227" s="566" t="s">
        <v>389</v>
      </c>
      <c r="C227" s="539">
        <v>2809.3</v>
      </c>
      <c r="D227" s="540">
        <v>2794.7833333333333</v>
      </c>
      <c r="E227" s="540">
        <v>2764.5166666666664</v>
      </c>
      <c r="F227" s="540">
        <v>2719.7333333333331</v>
      </c>
      <c r="G227" s="540">
        <v>2689.4666666666662</v>
      </c>
      <c r="H227" s="540">
        <v>2839.5666666666666</v>
      </c>
      <c r="I227" s="540">
        <v>2869.8333333333339</v>
      </c>
      <c r="J227" s="540">
        <v>2914.6166666666668</v>
      </c>
      <c r="K227" s="539">
        <v>2825.05</v>
      </c>
      <c r="L227" s="539">
        <v>2750</v>
      </c>
      <c r="M227" s="539">
        <v>3.0300000000000001E-2</v>
      </c>
    </row>
    <row r="228" spans="1:13">
      <c r="A228" s="254">
        <v>218</v>
      </c>
      <c r="B228" s="566" t="s">
        <v>254</v>
      </c>
      <c r="C228" s="539">
        <v>30.8</v>
      </c>
      <c r="D228" s="540">
        <v>30.916666666666668</v>
      </c>
      <c r="E228" s="540">
        <v>30.333333333333336</v>
      </c>
      <c r="F228" s="540">
        <v>29.866666666666667</v>
      </c>
      <c r="G228" s="540">
        <v>29.283333333333335</v>
      </c>
      <c r="H228" s="540">
        <v>31.383333333333336</v>
      </c>
      <c r="I228" s="540">
        <v>31.966666666666672</v>
      </c>
      <c r="J228" s="540">
        <v>32.433333333333337</v>
      </c>
      <c r="K228" s="539">
        <v>31.5</v>
      </c>
      <c r="L228" s="539">
        <v>30.45</v>
      </c>
      <c r="M228" s="539">
        <v>116.9449</v>
      </c>
    </row>
    <row r="229" spans="1:13">
      <c r="A229" s="254">
        <v>219</v>
      </c>
      <c r="B229" s="566" t="s">
        <v>119</v>
      </c>
      <c r="C229" s="539">
        <v>64.7</v>
      </c>
      <c r="D229" s="540">
        <v>64.966666666666669</v>
      </c>
      <c r="E229" s="540">
        <v>64.13333333333334</v>
      </c>
      <c r="F229" s="540">
        <v>63.566666666666677</v>
      </c>
      <c r="G229" s="540">
        <v>62.733333333333348</v>
      </c>
      <c r="H229" s="540">
        <v>65.533333333333331</v>
      </c>
      <c r="I229" s="540">
        <v>66.366666666666646</v>
      </c>
      <c r="J229" s="540">
        <v>66.933333333333323</v>
      </c>
      <c r="K229" s="539">
        <v>65.8</v>
      </c>
      <c r="L229" s="539">
        <v>64.400000000000006</v>
      </c>
      <c r="M229" s="539">
        <v>705.65770999999995</v>
      </c>
    </row>
    <row r="230" spans="1:13">
      <c r="A230" s="254">
        <v>220</v>
      </c>
      <c r="B230" s="566" t="s">
        <v>390</v>
      </c>
      <c r="C230" s="539">
        <v>56.45</v>
      </c>
      <c r="D230" s="540">
        <v>56.25</v>
      </c>
      <c r="E230" s="540">
        <v>55.5</v>
      </c>
      <c r="F230" s="540">
        <v>54.55</v>
      </c>
      <c r="G230" s="540">
        <v>53.8</v>
      </c>
      <c r="H230" s="540">
        <v>57.2</v>
      </c>
      <c r="I230" s="540">
        <v>57.95</v>
      </c>
      <c r="J230" s="540">
        <v>58.900000000000006</v>
      </c>
      <c r="K230" s="539">
        <v>57</v>
      </c>
      <c r="L230" s="539">
        <v>55.3</v>
      </c>
      <c r="M230" s="539">
        <v>129.82961</v>
      </c>
    </row>
    <row r="231" spans="1:13">
      <c r="A231" s="254">
        <v>221</v>
      </c>
      <c r="B231" s="566" t="s">
        <v>391</v>
      </c>
      <c r="C231" s="539">
        <v>1242.75</v>
      </c>
      <c r="D231" s="540">
        <v>1248.25</v>
      </c>
      <c r="E231" s="540">
        <v>1215.5</v>
      </c>
      <c r="F231" s="540">
        <v>1188.25</v>
      </c>
      <c r="G231" s="540">
        <v>1155.5</v>
      </c>
      <c r="H231" s="540">
        <v>1275.5</v>
      </c>
      <c r="I231" s="540">
        <v>1308.25</v>
      </c>
      <c r="J231" s="540">
        <v>1335.5</v>
      </c>
      <c r="K231" s="539">
        <v>1281</v>
      </c>
      <c r="L231" s="539">
        <v>1221</v>
      </c>
      <c r="M231" s="539">
        <v>0.19405</v>
      </c>
    </row>
    <row r="232" spans="1:13">
      <c r="A232" s="254">
        <v>222</v>
      </c>
      <c r="B232" s="566" t="s">
        <v>392</v>
      </c>
      <c r="C232" s="539">
        <v>277.89999999999998</v>
      </c>
      <c r="D232" s="540">
        <v>279.58333333333331</v>
      </c>
      <c r="E232" s="540">
        <v>270.36666666666662</v>
      </c>
      <c r="F232" s="540">
        <v>262.83333333333331</v>
      </c>
      <c r="G232" s="540">
        <v>253.61666666666662</v>
      </c>
      <c r="H232" s="540">
        <v>287.11666666666662</v>
      </c>
      <c r="I232" s="540">
        <v>296.33333333333331</v>
      </c>
      <c r="J232" s="540">
        <v>303.86666666666662</v>
      </c>
      <c r="K232" s="539">
        <v>288.8</v>
      </c>
      <c r="L232" s="539">
        <v>272.05</v>
      </c>
      <c r="M232" s="539">
        <v>14.12214</v>
      </c>
    </row>
    <row r="233" spans="1:13">
      <c r="A233" s="254">
        <v>223</v>
      </c>
      <c r="B233" s="566" t="s">
        <v>747</v>
      </c>
      <c r="C233" s="539">
        <v>1193.45</v>
      </c>
      <c r="D233" s="540">
        <v>1182.3499999999999</v>
      </c>
      <c r="E233" s="540">
        <v>1164.6999999999998</v>
      </c>
      <c r="F233" s="540">
        <v>1135.9499999999998</v>
      </c>
      <c r="G233" s="540">
        <v>1118.2999999999997</v>
      </c>
      <c r="H233" s="540">
        <v>1211.0999999999999</v>
      </c>
      <c r="I233" s="540">
        <v>1228.75</v>
      </c>
      <c r="J233" s="540">
        <v>1257.5</v>
      </c>
      <c r="K233" s="539">
        <v>1200</v>
      </c>
      <c r="L233" s="539">
        <v>1153.5999999999999</v>
      </c>
      <c r="M233" s="539">
        <v>8.2610000000000003E-2</v>
      </c>
    </row>
    <row r="234" spans="1:13">
      <c r="A234" s="254">
        <v>224</v>
      </c>
      <c r="B234" s="566" t="s">
        <v>751</v>
      </c>
      <c r="C234" s="539">
        <v>569.85</v>
      </c>
      <c r="D234" s="540">
        <v>569.66666666666663</v>
      </c>
      <c r="E234" s="540">
        <v>563.18333333333328</v>
      </c>
      <c r="F234" s="540">
        <v>556.51666666666665</v>
      </c>
      <c r="G234" s="540">
        <v>550.0333333333333</v>
      </c>
      <c r="H234" s="540">
        <v>576.33333333333326</v>
      </c>
      <c r="I234" s="540">
        <v>582.81666666666661</v>
      </c>
      <c r="J234" s="540">
        <v>589.48333333333323</v>
      </c>
      <c r="K234" s="539">
        <v>576.15</v>
      </c>
      <c r="L234" s="539">
        <v>563</v>
      </c>
      <c r="M234" s="539">
        <v>3.4943499999999998</v>
      </c>
    </row>
    <row r="235" spans="1:13">
      <c r="A235" s="254">
        <v>225</v>
      </c>
      <c r="B235" s="566" t="s">
        <v>393</v>
      </c>
      <c r="C235" s="539">
        <v>106.95</v>
      </c>
      <c r="D235" s="540">
        <v>107.16666666666667</v>
      </c>
      <c r="E235" s="540">
        <v>106.03333333333335</v>
      </c>
      <c r="F235" s="540">
        <v>105.11666666666667</v>
      </c>
      <c r="G235" s="540">
        <v>103.98333333333335</v>
      </c>
      <c r="H235" s="540">
        <v>108.08333333333334</v>
      </c>
      <c r="I235" s="540">
        <v>109.21666666666667</v>
      </c>
      <c r="J235" s="540">
        <v>110.13333333333334</v>
      </c>
      <c r="K235" s="539">
        <v>108.3</v>
      </c>
      <c r="L235" s="539">
        <v>106.25</v>
      </c>
      <c r="M235" s="539">
        <v>6.5712900000000003</v>
      </c>
    </row>
    <row r="236" spans="1:13">
      <c r="A236" s="254">
        <v>226</v>
      </c>
      <c r="B236" s="566" t="s">
        <v>394</v>
      </c>
      <c r="C236" s="539">
        <v>94.95</v>
      </c>
      <c r="D236" s="540">
        <v>95.066666666666663</v>
      </c>
      <c r="E236" s="540">
        <v>94.383333333333326</v>
      </c>
      <c r="F236" s="540">
        <v>93.816666666666663</v>
      </c>
      <c r="G236" s="540">
        <v>93.133333333333326</v>
      </c>
      <c r="H236" s="540">
        <v>95.633333333333326</v>
      </c>
      <c r="I236" s="540">
        <v>96.316666666666663</v>
      </c>
      <c r="J236" s="540">
        <v>96.883333333333326</v>
      </c>
      <c r="K236" s="539">
        <v>95.75</v>
      </c>
      <c r="L236" s="539">
        <v>94.5</v>
      </c>
      <c r="M236" s="539">
        <v>8.5239100000000008</v>
      </c>
    </row>
    <row r="237" spans="1:13">
      <c r="A237" s="254">
        <v>227</v>
      </c>
      <c r="B237" s="566" t="s">
        <v>126</v>
      </c>
      <c r="C237" s="539">
        <v>209.15</v>
      </c>
      <c r="D237" s="540">
        <v>209.7166666666667</v>
      </c>
      <c r="E237" s="540">
        <v>208.23333333333341</v>
      </c>
      <c r="F237" s="540">
        <v>207.31666666666672</v>
      </c>
      <c r="G237" s="540">
        <v>205.83333333333343</v>
      </c>
      <c r="H237" s="540">
        <v>210.63333333333338</v>
      </c>
      <c r="I237" s="540">
        <v>212.11666666666667</v>
      </c>
      <c r="J237" s="540">
        <v>213.03333333333336</v>
      </c>
      <c r="K237" s="539">
        <v>211.2</v>
      </c>
      <c r="L237" s="539">
        <v>208.8</v>
      </c>
      <c r="M237" s="539">
        <v>259.54142000000002</v>
      </c>
    </row>
    <row r="238" spans="1:13">
      <c r="A238" s="254">
        <v>228</v>
      </c>
      <c r="B238" s="566" t="s">
        <v>396</v>
      </c>
      <c r="C238" s="539">
        <v>127.25</v>
      </c>
      <c r="D238" s="540">
        <v>128.28333333333333</v>
      </c>
      <c r="E238" s="540">
        <v>125.96666666666667</v>
      </c>
      <c r="F238" s="540">
        <v>124.68333333333334</v>
      </c>
      <c r="G238" s="540">
        <v>122.36666666666667</v>
      </c>
      <c r="H238" s="540">
        <v>129.56666666666666</v>
      </c>
      <c r="I238" s="540">
        <v>131.88333333333333</v>
      </c>
      <c r="J238" s="540">
        <v>133.16666666666666</v>
      </c>
      <c r="K238" s="539">
        <v>130.6</v>
      </c>
      <c r="L238" s="539">
        <v>127</v>
      </c>
      <c r="M238" s="539">
        <v>5.7312099999999999</v>
      </c>
    </row>
    <row r="239" spans="1:13">
      <c r="A239" s="254">
        <v>229</v>
      </c>
      <c r="B239" s="566" t="s">
        <v>397</v>
      </c>
      <c r="C239" s="539">
        <v>166.2</v>
      </c>
      <c r="D239" s="540">
        <v>165.58333333333334</v>
      </c>
      <c r="E239" s="540">
        <v>162.16666666666669</v>
      </c>
      <c r="F239" s="540">
        <v>158.13333333333335</v>
      </c>
      <c r="G239" s="540">
        <v>154.7166666666667</v>
      </c>
      <c r="H239" s="540">
        <v>169.61666666666667</v>
      </c>
      <c r="I239" s="540">
        <v>173.03333333333336</v>
      </c>
      <c r="J239" s="540">
        <v>177.06666666666666</v>
      </c>
      <c r="K239" s="539">
        <v>169</v>
      </c>
      <c r="L239" s="539">
        <v>161.55000000000001</v>
      </c>
      <c r="M239" s="539">
        <v>23.364100000000001</v>
      </c>
    </row>
    <row r="240" spans="1:13">
      <c r="A240" s="254">
        <v>230</v>
      </c>
      <c r="B240" s="566" t="s">
        <v>115</v>
      </c>
      <c r="C240" s="539">
        <v>225.45</v>
      </c>
      <c r="D240" s="540">
        <v>224.31666666666669</v>
      </c>
      <c r="E240" s="540">
        <v>221.13333333333338</v>
      </c>
      <c r="F240" s="540">
        <v>216.81666666666669</v>
      </c>
      <c r="G240" s="540">
        <v>213.63333333333338</v>
      </c>
      <c r="H240" s="540">
        <v>228.63333333333338</v>
      </c>
      <c r="I240" s="540">
        <v>231.81666666666672</v>
      </c>
      <c r="J240" s="540">
        <v>236.13333333333338</v>
      </c>
      <c r="K240" s="539">
        <v>227.5</v>
      </c>
      <c r="L240" s="539">
        <v>220</v>
      </c>
      <c r="M240" s="539">
        <v>179.37939</v>
      </c>
    </row>
    <row r="241" spans="1:13">
      <c r="A241" s="254">
        <v>231</v>
      </c>
      <c r="B241" s="566" t="s">
        <v>398</v>
      </c>
      <c r="C241" s="539">
        <v>92.8</v>
      </c>
      <c r="D241" s="540">
        <v>91.383333333333326</v>
      </c>
      <c r="E241" s="540">
        <v>87.416666666666657</v>
      </c>
      <c r="F241" s="540">
        <v>82.033333333333331</v>
      </c>
      <c r="G241" s="540">
        <v>78.066666666666663</v>
      </c>
      <c r="H241" s="540">
        <v>96.766666666666652</v>
      </c>
      <c r="I241" s="540">
        <v>100.73333333333332</v>
      </c>
      <c r="J241" s="540">
        <v>106.11666666666665</v>
      </c>
      <c r="K241" s="539">
        <v>95.35</v>
      </c>
      <c r="L241" s="539">
        <v>86</v>
      </c>
      <c r="M241" s="539">
        <v>303.06966</v>
      </c>
    </row>
    <row r="242" spans="1:13">
      <c r="A242" s="254">
        <v>232</v>
      </c>
      <c r="B242" s="566" t="s">
        <v>748</v>
      </c>
      <c r="C242" s="539">
        <v>8693.5499999999993</v>
      </c>
      <c r="D242" s="540">
        <v>8762.1833333333325</v>
      </c>
      <c r="E242" s="540">
        <v>8532.4166666666642</v>
      </c>
      <c r="F242" s="540">
        <v>8371.283333333331</v>
      </c>
      <c r="G242" s="540">
        <v>8141.5166666666628</v>
      </c>
      <c r="H242" s="540">
        <v>8923.3166666666657</v>
      </c>
      <c r="I242" s="540">
        <v>9153.0833333333321</v>
      </c>
      <c r="J242" s="540">
        <v>9314.2166666666672</v>
      </c>
      <c r="K242" s="539">
        <v>8991.9500000000007</v>
      </c>
      <c r="L242" s="539">
        <v>8601.0499999999993</v>
      </c>
      <c r="M242" s="539">
        <v>1.7231700000000001</v>
      </c>
    </row>
    <row r="243" spans="1:13">
      <c r="A243" s="254">
        <v>233</v>
      </c>
      <c r="B243" s="566" t="s">
        <v>255</v>
      </c>
      <c r="C243" s="539">
        <v>142.94999999999999</v>
      </c>
      <c r="D243" s="540">
        <v>144.31666666666666</v>
      </c>
      <c r="E243" s="540">
        <v>141.18333333333334</v>
      </c>
      <c r="F243" s="540">
        <v>139.41666666666669</v>
      </c>
      <c r="G243" s="540">
        <v>136.28333333333336</v>
      </c>
      <c r="H243" s="540">
        <v>146.08333333333331</v>
      </c>
      <c r="I243" s="540">
        <v>149.21666666666664</v>
      </c>
      <c r="J243" s="540">
        <v>150.98333333333329</v>
      </c>
      <c r="K243" s="539">
        <v>147.44999999999999</v>
      </c>
      <c r="L243" s="539">
        <v>142.55000000000001</v>
      </c>
      <c r="M243" s="539">
        <v>27.37022</v>
      </c>
    </row>
    <row r="244" spans="1:13">
      <c r="A244" s="254">
        <v>234</v>
      </c>
      <c r="B244" s="566" t="s">
        <v>399</v>
      </c>
      <c r="C244" s="539">
        <v>301.64999999999998</v>
      </c>
      <c r="D244" s="540">
        <v>303.65000000000003</v>
      </c>
      <c r="E244" s="540">
        <v>297.30000000000007</v>
      </c>
      <c r="F244" s="540">
        <v>292.95000000000005</v>
      </c>
      <c r="G244" s="540">
        <v>286.60000000000008</v>
      </c>
      <c r="H244" s="540">
        <v>308.00000000000006</v>
      </c>
      <c r="I244" s="540">
        <v>314.35000000000008</v>
      </c>
      <c r="J244" s="540">
        <v>318.70000000000005</v>
      </c>
      <c r="K244" s="539">
        <v>310</v>
      </c>
      <c r="L244" s="539">
        <v>299.3</v>
      </c>
      <c r="M244" s="539">
        <v>26.003319999999999</v>
      </c>
    </row>
    <row r="245" spans="1:13">
      <c r="A245" s="254">
        <v>235</v>
      </c>
      <c r="B245" s="566" t="s">
        <v>256</v>
      </c>
      <c r="C245" s="539">
        <v>119.3</v>
      </c>
      <c r="D245" s="540">
        <v>120.16666666666667</v>
      </c>
      <c r="E245" s="540">
        <v>118.13333333333334</v>
      </c>
      <c r="F245" s="540">
        <v>116.96666666666667</v>
      </c>
      <c r="G245" s="540">
        <v>114.93333333333334</v>
      </c>
      <c r="H245" s="540">
        <v>121.33333333333334</v>
      </c>
      <c r="I245" s="540">
        <v>123.36666666666667</v>
      </c>
      <c r="J245" s="540">
        <v>124.53333333333335</v>
      </c>
      <c r="K245" s="539">
        <v>122.2</v>
      </c>
      <c r="L245" s="539">
        <v>119</v>
      </c>
      <c r="M245" s="539">
        <v>34.59619</v>
      </c>
    </row>
    <row r="246" spans="1:13">
      <c r="A246" s="254">
        <v>236</v>
      </c>
      <c r="B246" s="566" t="s">
        <v>125</v>
      </c>
      <c r="C246" s="539">
        <v>100.9</v>
      </c>
      <c r="D246" s="540">
        <v>100.56666666666668</v>
      </c>
      <c r="E246" s="540">
        <v>99.183333333333351</v>
      </c>
      <c r="F246" s="540">
        <v>97.466666666666669</v>
      </c>
      <c r="G246" s="540">
        <v>96.083333333333343</v>
      </c>
      <c r="H246" s="540">
        <v>102.28333333333336</v>
      </c>
      <c r="I246" s="540">
        <v>103.66666666666669</v>
      </c>
      <c r="J246" s="540">
        <v>105.38333333333337</v>
      </c>
      <c r="K246" s="539">
        <v>101.95</v>
      </c>
      <c r="L246" s="539">
        <v>98.85</v>
      </c>
      <c r="M246" s="539">
        <v>627.50445000000002</v>
      </c>
    </row>
    <row r="247" spans="1:13">
      <c r="A247" s="254">
        <v>237</v>
      </c>
      <c r="B247" s="566" t="s">
        <v>400</v>
      </c>
      <c r="C247" s="539">
        <v>18.95</v>
      </c>
      <c r="D247" s="540">
        <v>18.650000000000002</v>
      </c>
      <c r="E247" s="540">
        <v>18.350000000000005</v>
      </c>
      <c r="F247" s="540">
        <v>17.750000000000004</v>
      </c>
      <c r="G247" s="540">
        <v>17.450000000000006</v>
      </c>
      <c r="H247" s="540">
        <v>19.250000000000004</v>
      </c>
      <c r="I247" s="540">
        <v>19.55</v>
      </c>
      <c r="J247" s="540">
        <v>20.150000000000002</v>
      </c>
      <c r="K247" s="539">
        <v>18.95</v>
      </c>
      <c r="L247" s="539">
        <v>18.05</v>
      </c>
      <c r="M247" s="539">
        <v>433.99865</v>
      </c>
    </row>
    <row r="248" spans="1:13">
      <c r="A248" s="254">
        <v>238</v>
      </c>
      <c r="B248" s="566" t="s">
        <v>773</v>
      </c>
      <c r="C248" s="539">
        <v>1726.95</v>
      </c>
      <c r="D248" s="540">
        <v>1712.2333333333333</v>
      </c>
      <c r="E248" s="540">
        <v>1684.7166666666667</v>
      </c>
      <c r="F248" s="540">
        <v>1642.4833333333333</v>
      </c>
      <c r="G248" s="540">
        <v>1614.9666666666667</v>
      </c>
      <c r="H248" s="540">
        <v>1754.4666666666667</v>
      </c>
      <c r="I248" s="540">
        <v>1781.9833333333336</v>
      </c>
      <c r="J248" s="540">
        <v>1824.2166666666667</v>
      </c>
      <c r="K248" s="539">
        <v>1739.75</v>
      </c>
      <c r="L248" s="539">
        <v>1670</v>
      </c>
      <c r="M248" s="539">
        <v>19.074439999999999</v>
      </c>
    </row>
    <row r="249" spans="1:13">
      <c r="A249" s="254">
        <v>239</v>
      </c>
      <c r="B249" s="566" t="s">
        <v>749</v>
      </c>
      <c r="C249" s="539">
        <v>292.3</v>
      </c>
      <c r="D249" s="540">
        <v>294.18333333333334</v>
      </c>
      <c r="E249" s="540">
        <v>289.81666666666666</v>
      </c>
      <c r="F249" s="540">
        <v>287.33333333333331</v>
      </c>
      <c r="G249" s="540">
        <v>282.96666666666664</v>
      </c>
      <c r="H249" s="540">
        <v>296.66666666666669</v>
      </c>
      <c r="I249" s="540">
        <v>301.03333333333336</v>
      </c>
      <c r="J249" s="540">
        <v>303.51666666666671</v>
      </c>
      <c r="K249" s="539">
        <v>298.55</v>
      </c>
      <c r="L249" s="539">
        <v>291.7</v>
      </c>
      <c r="M249" s="539">
        <v>0.44672000000000001</v>
      </c>
    </row>
    <row r="250" spans="1:13">
      <c r="A250" s="254">
        <v>240</v>
      </c>
      <c r="B250" s="566" t="s">
        <v>120</v>
      </c>
      <c r="C250" s="539">
        <v>511.55</v>
      </c>
      <c r="D250" s="540">
        <v>511.65000000000003</v>
      </c>
      <c r="E250" s="540">
        <v>506.90000000000009</v>
      </c>
      <c r="F250" s="540">
        <v>502.25000000000006</v>
      </c>
      <c r="G250" s="540">
        <v>497.50000000000011</v>
      </c>
      <c r="H250" s="540">
        <v>516.30000000000007</v>
      </c>
      <c r="I250" s="540">
        <v>521.04999999999995</v>
      </c>
      <c r="J250" s="540">
        <v>525.70000000000005</v>
      </c>
      <c r="K250" s="539">
        <v>516.4</v>
      </c>
      <c r="L250" s="539">
        <v>507</v>
      </c>
      <c r="M250" s="539">
        <v>44.76379</v>
      </c>
    </row>
    <row r="251" spans="1:13">
      <c r="A251" s="254">
        <v>241</v>
      </c>
      <c r="B251" s="566" t="s">
        <v>831</v>
      </c>
      <c r="C251" s="539">
        <v>273.5</v>
      </c>
      <c r="D251" s="540">
        <v>275.21666666666664</v>
      </c>
      <c r="E251" s="540">
        <v>267.7833333333333</v>
      </c>
      <c r="F251" s="540">
        <v>262.06666666666666</v>
      </c>
      <c r="G251" s="540">
        <v>254.63333333333333</v>
      </c>
      <c r="H251" s="540">
        <v>280.93333333333328</v>
      </c>
      <c r="I251" s="540">
        <v>288.36666666666656</v>
      </c>
      <c r="J251" s="540">
        <v>294.08333333333326</v>
      </c>
      <c r="K251" s="539">
        <v>282.64999999999998</v>
      </c>
      <c r="L251" s="539">
        <v>269.5</v>
      </c>
      <c r="M251" s="539">
        <v>53.437150000000003</v>
      </c>
    </row>
    <row r="252" spans="1:13">
      <c r="A252" s="254">
        <v>242</v>
      </c>
      <c r="B252" s="566" t="s">
        <v>122</v>
      </c>
      <c r="C252" s="539">
        <v>1109.75</v>
      </c>
      <c r="D252" s="540">
        <v>1102.75</v>
      </c>
      <c r="E252" s="540">
        <v>1086</v>
      </c>
      <c r="F252" s="540">
        <v>1062.25</v>
      </c>
      <c r="G252" s="540">
        <v>1045.5</v>
      </c>
      <c r="H252" s="540">
        <v>1126.5</v>
      </c>
      <c r="I252" s="540">
        <v>1143.25</v>
      </c>
      <c r="J252" s="540">
        <v>1167</v>
      </c>
      <c r="K252" s="539">
        <v>1119.5</v>
      </c>
      <c r="L252" s="539">
        <v>1079</v>
      </c>
      <c r="M252" s="539">
        <v>127.16781</v>
      </c>
    </row>
    <row r="253" spans="1:13">
      <c r="A253" s="254">
        <v>243</v>
      </c>
      <c r="B253" s="566" t="s">
        <v>257</v>
      </c>
      <c r="C253" s="539">
        <v>4958.45</v>
      </c>
      <c r="D253" s="540">
        <v>4988.0333333333328</v>
      </c>
      <c r="E253" s="540">
        <v>4915.4166666666661</v>
      </c>
      <c r="F253" s="540">
        <v>4872.3833333333332</v>
      </c>
      <c r="G253" s="540">
        <v>4799.7666666666664</v>
      </c>
      <c r="H253" s="540">
        <v>5031.0666666666657</v>
      </c>
      <c r="I253" s="540">
        <v>5103.6833333333325</v>
      </c>
      <c r="J253" s="540">
        <v>5146.7166666666653</v>
      </c>
      <c r="K253" s="539">
        <v>5060.6499999999996</v>
      </c>
      <c r="L253" s="539">
        <v>4945</v>
      </c>
      <c r="M253" s="539">
        <v>6.2635199999999998</v>
      </c>
    </row>
    <row r="254" spans="1:13">
      <c r="A254" s="254">
        <v>244</v>
      </c>
      <c r="B254" s="566" t="s">
        <v>124</v>
      </c>
      <c r="C254" s="539">
        <v>1274.55</v>
      </c>
      <c r="D254" s="540">
        <v>1282.1000000000001</v>
      </c>
      <c r="E254" s="540">
        <v>1264.4500000000003</v>
      </c>
      <c r="F254" s="540">
        <v>1254.3500000000001</v>
      </c>
      <c r="G254" s="540">
        <v>1236.7000000000003</v>
      </c>
      <c r="H254" s="540">
        <v>1292.2000000000003</v>
      </c>
      <c r="I254" s="540">
        <v>1309.8500000000004</v>
      </c>
      <c r="J254" s="540">
        <v>1319.9500000000003</v>
      </c>
      <c r="K254" s="539">
        <v>1299.75</v>
      </c>
      <c r="L254" s="539">
        <v>1272</v>
      </c>
      <c r="M254" s="539">
        <v>87.882210000000001</v>
      </c>
    </row>
    <row r="255" spans="1:13">
      <c r="A255" s="254">
        <v>245</v>
      </c>
      <c r="B255" s="566" t="s">
        <v>750</v>
      </c>
      <c r="C255" s="539">
        <v>743.45</v>
      </c>
      <c r="D255" s="540">
        <v>740.25</v>
      </c>
      <c r="E255" s="540">
        <v>735.5</v>
      </c>
      <c r="F255" s="540">
        <v>727.55</v>
      </c>
      <c r="G255" s="540">
        <v>722.8</v>
      </c>
      <c r="H255" s="540">
        <v>748.2</v>
      </c>
      <c r="I255" s="540">
        <v>752.95</v>
      </c>
      <c r="J255" s="540">
        <v>760.90000000000009</v>
      </c>
      <c r="K255" s="539">
        <v>745</v>
      </c>
      <c r="L255" s="539">
        <v>732.3</v>
      </c>
      <c r="M255" s="539">
        <v>0.21192</v>
      </c>
    </row>
    <row r="256" spans="1:13">
      <c r="A256" s="254">
        <v>246</v>
      </c>
      <c r="B256" s="566" t="s">
        <v>401</v>
      </c>
      <c r="C256" s="539">
        <v>316.2</v>
      </c>
      <c r="D256" s="540">
        <v>316.73333333333335</v>
      </c>
      <c r="E256" s="540">
        <v>314.4666666666667</v>
      </c>
      <c r="F256" s="540">
        <v>312.73333333333335</v>
      </c>
      <c r="G256" s="540">
        <v>310.4666666666667</v>
      </c>
      <c r="H256" s="540">
        <v>318.4666666666667</v>
      </c>
      <c r="I256" s="540">
        <v>320.73333333333335</v>
      </c>
      <c r="J256" s="540">
        <v>322.4666666666667</v>
      </c>
      <c r="K256" s="539">
        <v>319</v>
      </c>
      <c r="L256" s="539">
        <v>315</v>
      </c>
      <c r="M256" s="539">
        <v>3.4146299999999998</v>
      </c>
    </row>
    <row r="257" spans="1:13">
      <c r="A257" s="254">
        <v>247</v>
      </c>
      <c r="B257" s="566" t="s">
        <v>121</v>
      </c>
      <c r="C257" s="539">
        <v>1660.2</v>
      </c>
      <c r="D257" s="540">
        <v>1649.8999999999999</v>
      </c>
      <c r="E257" s="540">
        <v>1629.8499999999997</v>
      </c>
      <c r="F257" s="540">
        <v>1599.4999999999998</v>
      </c>
      <c r="G257" s="540">
        <v>1579.4499999999996</v>
      </c>
      <c r="H257" s="540">
        <v>1680.2499999999998</v>
      </c>
      <c r="I257" s="540">
        <v>1700.3</v>
      </c>
      <c r="J257" s="540">
        <v>1730.6499999999999</v>
      </c>
      <c r="K257" s="539">
        <v>1669.95</v>
      </c>
      <c r="L257" s="539">
        <v>1619.55</v>
      </c>
      <c r="M257" s="539">
        <v>13.445449999999999</v>
      </c>
    </row>
    <row r="258" spans="1:13">
      <c r="A258" s="254">
        <v>248</v>
      </c>
      <c r="B258" s="566" t="s">
        <v>258</v>
      </c>
      <c r="C258" s="539">
        <v>1866.8</v>
      </c>
      <c r="D258" s="540">
        <v>1866.7333333333336</v>
      </c>
      <c r="E258" s="540">
        <v>1848.9666666666672</v>
      </c>
      <c r="F258" s="540">
        <v>1831.1333333333337</v>
      </c>
      <c r="G258" s="540">
        <v>1813.3666666666672</v>
      </c>
      <c r="H258" s="540">
        <v>1884.5666666666671</v>
      </c>
      <c r="I258" s="540">
        <v>1902.3333333333335</v>
      </c>
      <c r="J258" s="540">
        <v>1920.166666666667</v>
      </c>
      <c r="K258" s="539">
        <v>1884.5</v>
      </c>
      <c r="L258" s="539">
        <v>1848.9</v>
      </c>
      <c r="M258" s="539">
        <v>2.9703400000000002</v>
      </c>
    </row>
    <row r="259" spans="1:13">
      <c r="A259" s="254">
        <v>249</v>
      </c>
      <c r="B259" s="566" t="s">
        <v>402</v>
      </c>
      <c r="C259" s="539">
        <v>1138.45</v>
      </c>
      <c r="D259" s="540">
        <v>1136.25</v>
      </c>
      <c r="E259" s="540">
        <v>1124.2</v>
      </c>
      <c r="F259" s="540">
        <v>1109.95</v>
      </c>
      <c r="G259" s="540">
        <v>1097.9000000000001</v>
      </c>
      <c r="H259" s="540">
        <v>1150.5</v>
      </c>
      <c r="I259" s="540">
        <v>1162.5500000000002</v>
      </c>
      <c r="J259" s="540">
        <v>1176.8</v>
      </c>
      <c r="K259" s="539">
        <v>1148.3</v>
      </c>
      <c r="L259" s="539">
        <v>1122</v>
      </c>
      <c r="M259" s="539">
        <v>0.7722</v>
      </c>
    </row>
    <row r="260" spans="1:13">
      <c r="A260" s="254">
        <v>250</v>
      </c>
      <c r="B260" s="566" t="s">
        <v>403</v>
      </c>
      <c r="C260" s="539">
        <v>2621.55</v>
      </c>
      <c r="D260" s="540">
        <v>2630.6166666666668</v>
      </c>
      <c r="E260" s="540">
        <v>2571.9333333333334</v>
      </c>
      <c r="F260" s="540">
        <v>2522.3166666666666</v>
      </c>
      <c r="G260" s="540">
        <v>2463.6333333333332</v>
      </c>
      <c r="H260" s="540">
        <v>2680.2333333333336</v>
      </c>
      <c r="I260" s="540">
        <v>2738.916666666667</v>
      </c>
      <c r="J260" s="540">
        <v>2788.5333333333338</v>
      </c>
      <c r="K260" s="539">
        <v>2689.3</v>
      </c>
      <c r="L260" s="539">
        <v>2581</v>
      </c>
      <c r="M260" s="539">
        <v>0.70716999999999997</v>
      </c>
    </row>
    <row r="261" spans="1:13">
      <c r="A261" s="254">
        <v>251</v>
      </c>
      <c r="B261" s="566" t="s">
        <v>404</v>
      </c>
      <c r="C261" s="539">
        <v>375.25</v>
      </c>
      <c r="D261" s="540">
        <v>374.45</v>
      </c>
      <c r="E261" s="540">
        <v>370.9</v>
      </c>
      <c r="F261" s="540">
        <v>366.55</v>
      </c>
      <c r="G261" s="540">
        <v>363</v>
      </c>
      <c r="H261" s="540">
        <v>378.79999999999995</v>
      </c>
      <c r="I261" s="540">
        <v>382.35</v>
      </c>
      <c r="J261" s="540">
        <v>386.69999999999993</v>
      </c>
      <c r="K261" s="539">
        <v>378</v>
      </c>
      <c r="L261" s="539">
        <v>370.1</v>
      </c>
      <c r="M261" s="539">
        <v>2.1503399999999999</v>
      </c>
    </row>
    <row r="262" spans="1:13">
      <c r="A262" s="254">
        <v>252</v>
      </c>
      <c r="B262" s="566" t="s">
        <v>405</v>
      </c>
      <c r="C262" s="539">
        <v>146.05000000000001</v>
      </c>
      <c r="D262" s="540">
        <v>146.96666666666667</v>
      </c>
      <c r="E262" s="540">
        <v>144.43333333333334</v>
      </c>
      <c r="F262" s="540">
        <v>142.81666666666666</v>
      </c>
      <c r="G262" s="540">
        <v>140.28333333333333</v>
      </c>
      <c r="H262" s="540">
        <v>148.58333333333334</v>
      </c>
      <c r="I262" s="540">
        <v>151.1166666666667</v>
      </c>
      <c r="J262" s="540">
        <v>152.73333333333335</v>
      </c>
      <c r="K262" s="539">
        <v>149.5</v>
      </c>
      <c r="L262" s="539">
        <v>145.35</v>
      </c>
      <c r="M262" s="539">
        <v>12.106109999999999</v>
      </c>
    </row>
    <row r="263" spans="1:13">
      <c r="A263" s="254">
        <v>253</v>
      </c>
      <c r="B263" s="566" t="s">
        <v>406</v>
      </c>
      <c r="C263" s="539">
        <v>126.35</v>
      </c>
      <c r="D263" s="540">
        <v>127.61666666666667</v>
      </c>
      <c r="E263" s="540">
        <v>124.38333333333335</v>
      </c>
      <c r="F263" s="540">
        <v>122.41666666666669</v>
      </c>
      <c r="G263" s="540">
        <v>119.18333333333337</v>
      </c>
      <c r="H263" s="540">
        <v>129.58333333333334</v>
      </c>
      <c r="I263" s="540">
        <v>132.81666666666669</v>
      </c>
      <c r="J263" s="540">
        <v>134.78333333333333</v>
      </c>
      <c r="K263" s="539">
        <v>130.85</v>
      </c>
      <c r="L263" s="539">
        <v>125.65</v>
      </c>
      <c r="M263" s="539">
        <v>28.873429999999999</v>
      </c>
    </row>
    <row r="264" spans="1:13">
      <c r="A264" s="254">
        <v>254</v>
      </c>
      <c r="B264" s="566" t="s">
        <v>407</v>
      </c>
      <c r="C264" s="539">
        <v>92.55</v>
      </c>
      <c r="D264" s="540">
        <v>93.15000000000002</v>
      </c>
      <c r="E264" s="540">
        <v>91.55000000000004</v>
      </c>
      <c r="F264" s="540">
        <v>90.550000000000026</v>
      </c>
      <c r="G264" s="540">
        <v>88.950000000000045</v>
      </c>
      <c r="H264" s="540">
        <v>94.150000000000034</v>
      </c>
      <c r="I264" s="540">
        <v>95.750000000000028</v>
      </c>
      <c r="J264" s="540">
        <v>96.750000000000028</v>
      </c>
      <c r="K264" s="539">
        <v>94.75</v>
      </c>
      <c r="L264" s="539">
        <v>92.15</v>
      </c>
      <c r="M264" s="539">
        <v>10.589370000000001</v>
      </c>
    </row>
    <row r="265" spans="1:13">
      <c r="A265" s="254">
        <v>255</v>
      </c>
      <c r="B265" s="566" t="s">
        <v>259</v>
      </c>
      <c r="C265" s="539">
        <v>73.2</v>
      </c>
      <c r="D265" s="540">
        <v>73.566666666666663</v>
      </c>
      <c r="E265" s="540">
        <v>72.383333333333326</v>
      </c>
      <c r="F265" s="540">
        <v>71.566666666666663</v>
      </c>
      <c r="G265" s="540">
        <v>70.383333333333326</v>
      </c>
      <c r="H265" s="540">
        <v>74.383333333333326</v>
      </c>
      <c r="I265" s="540">
        <v>75.566666666666663</v>
      </c>
      <c r="J265" s="540">
        <v>76.383333333333326</v>
      </c>
      <c r="K265" s="539">
        <v>74.75</v>
      </c>
      <c r="L265" s="539">
        <v>72.75</v>
      </c>
      <c r="M265" s="539">
        <v>26.359629999999999</v>
      </c>
    </row>
    <row r="266" spans="1:13">
      <c r="A266" s="254">
        <v>256</v>
      </c>
      <c r="B266" s="566" t="s">
        <v>128</v>
      </c>
      <c r="C266" s="539">
        <v>421.75</v>
      </c>
      <c r="D266" s="540">
        <v>418.91666666666669</v>
      </c>
      <c r="E266" s="540">
        <v>412.83333333333337</v>
      </c>
      <c r="F266" s="540">
        <v>403.91666666666669</v>
      </c>
      <c r="G266" s="540">
        <v>397.83333333333337</v>
      </c>
      <c r="H266" s="540">
        <v>427.83333333333337</v>
      </c>
      <c r="I266" s="540">
        <v>433.91666666666674</v>
      </c>
      <c r="J266" s="540">
        <v>442.83333333333337</v>
      </c>
      <c r="K266" s="539">
        <v>425</v>
      </c>
      <c r="L266" s="539">
        <v>410</v>
      </c>
      <c r="M266" s="539">
        <v>90.513149999999996</v>
      </c>
    </row>
    <row r="267" spans="1:13">
      <c r="A267" s="254">
        <v>257</v>
      </c>
      <c r="B267" s="566" t="s">
        <v>752</v>
      </c>
      <c r="C267" s="539">
        <v>89.75</v>
      </c>
      <c r="D267" s="540">
        <v>90.2</v>
      </c>
      <c r="E267" s="540">
        <v>87.4</v>
      </c>
      <c r="F267" s="540">
        <v>85.05</v>
      </c>
      <c r="G267" s="540">
        <v>82.25</v>
      </c>
      <c r="H267" s="540">
        <v>92.550000000000011</v>
      </c>
      <c r="I267" s="540">
        <v>95.35</v>
      </c>
      <c r="J267" s="540">
        <v>97.700000000000017</v>
      </c>
      <c r="K267" s="539">
        <v>93</v>
      </c>
      <c r="L267" s="539">
        <v>87.85</v>
      </c>
      <c r="M267" s="539">
        <v>3.2763900000000001</v>
      </c>
    </row>
    <row r="268" spans="1:13">
      <c r="A268" s="254">
        <v>258</v>
      </c>
      <c r="B268" s="566" t="s">
        <v>408</v>
      </c>
      <c r="C268" s="539">
        <v>54.55</v>
      </c>
      <c r="D268" s="540">
        <v>54.633333333333333</v>
      </c>
      <c r="E268" s="540">
        <v>53.666666666666664</v>
      </c>
      <c r="F268" s="540">
        <v>52.783333333333331</v>
      </c>
      <c r="G268" s="540">
        <v>51.816666666666663</v>
      </c>
      <c r="H268" s="540">
        <v>55.516666666666666</v>
      </c>
      <c r="I268" s="540">
        <v>56.483333333333334</v>
      </c>
      <c r="J268" s="540">
        <v>57.366666666666667</v>
      </c>
      <c r="K268" s="539">
        <v>55.6</v>
      </c>
      <c r="L268" s="539">
        <v>53.75</v>
      </c>
      <c r="M268" s="539">
        <v>6.9038199999999996</v>
      </c>
    </row>
    <row r="269" spans="1:13">
      <c r="A269" s="254">
        <v>259</v>
      </c>
      <c r="B269" s="566" t="s">
        <v>409</v>
      </c>
      <c r="C269" s="539">
        <v>94.45</v>
      </c>
      <c r="D269" s="540">
        <v>93.75</v>
      </c>
      <c r="E269" s="540">
        <v>91.25</v>
      </c>
      <c r="F269" s="540">
        <v>88.05</v>
      </c>
      <c r="G269" s="540">
        <v>85.55</v>
      </c>
      <c r="H269" s="540">
        <v>96.95</v>
      </c>
      <c r="I269" s="540">
        <v>99.45</v>
      </c>
      <c r="J269" s="540">
        <v>102.65</v>
      </c>
      <c r="K269" s="539">
        <v>96.25</v>
      </c>
      <c r="L269" s="539">
        <v>90.55</v>
      </c>
      <c r="M269" s="539">
        <v>34.992600000000003</v>
      </c>
    </row>
    <row r="270" spans="1:13">
      <c r="A270" s="254">
        <v>260</v>
      </c>
      <c r="B270" s="566" t="s">
        <v>410</v>
      </c>
      <c r="C270" s="539">
        <v>29.65</v>
      </c>
      <c r="D270" s="540">
        <v>29.799999999999997</v>
      </c>
      <c r="E270" s="540">
        <v>29.399999999999995</v>
      </c>
      <c r="F270" s="540">
        <v>29.15</v>
      </c>
      <c r="G270" s="540">
        <v>28.749999999999996</v>
      </c>
      <c r="H270" s="540">
        <v>30.049999999999994</v>
      </c>
      <c r="I270" s="540">
        <v>30.45</v>
      </c>
      <c r="J270" s="540">
        <v>30.699999999999992</v>
      </c>
      <c r="K270" s="539">
        <v>30.2</v>
      </c>
      <c r="L270" s="539">
        <v>29.55</v>
      </c>
      <c r="M270" s="539">
        <v>28.175139999999999</v>
      </c>
    </row>
    <row r="271" spans="1:13">
      <c r="A271" s="254">
        <v>261</v>
      </c>
      <c r="B271" s="566" t="s">
        <v>411</v>
      </c>
      <c r="C271" s="539">
        <v>67.7</v>
      </c>
      <c r="D271" s="540">
        <v>68.033333333333346</v>
      </c>
      <c r="E271" s="540">
        <v>66.866666666666688</v>
      </c>
      <c r="F271" s="540">
        <v>66.033333333333346</v>
      </c>
      <c r="G271" s="540">
        <v>64.866666666666688</v>
      </c>
      <c r="H271" s="540">
        <v>68.866666666666688</v>
      </c>
      <c r="I271" s="540">
        <v>70.033333333333346</v>
      </c>
      <c r="J271" s="540">
        <v>70.866666666666688</v>
      </c>
      <c r="K271" s="539">
        <v>69.2</v>
      </c>
      <c r="L271" s="539">
        <v>67.2</v>
      </c>
      <c r="M271" s="539">
        <v>5.68079</v>
      </c>
    </row>
    <row r="272" spans="1:13">
      <c r="A272" s="254">
        <v>262</v>
      </c>
      <c r="B272" s="566" t="s">
        <v>412</v>
      </c>
      <c r="C272" s="539">
        <v>82.8</v>
      </c>
      <c r="D272" s="540">
        <v>80.466666666666654</v>
      </c>
      <c r="E272" s="540">
        <v>76.533333333333303</v>
      </c>
      <c r="F272" s="540">
        <v>70.266666666666652</v>
      </c>
      <c r="G272" s="540">
        <v>66.3333333333333</v>
      </c>
      <c r="H272" s="540">
        <v>86.733333333333306</v>
      </c>
      <c r="I272" s="540">
        <v>90.666666666666671</v>
      </c>
      <c r="J272" s="540">
        <v>96.933333333333309</v>
      </c>
      <c r="K272" s="539">
        <v>84.4</v>
      </c>
      <c r="L272" s="539">
        <v>74.2</v>
      </c>
      <c r="M272" s="539">
        <v>113.85574</v>
      </c>
    </row>
    <row r="273" spans="1:13">
      <c r="A273" s="254">
        <v>263</v>
      </c>
      <c r="B273" s="566" t="s">
        <v>413</v>
      </c>
      <c r="C273" s="539">
        <v>126.65</v>
      </c>
      <c r="D273" s="540">
        <v>126.16666666666667</v>
      </c>
      <c r="E273" s="540">
        <v>123.98333333333335</v>
      </c>
      <c r="F273" s="540">
        <v>121.31666666666668</v>
      </c>
      <c r="G273" s="540">
        <v>119.13333333333335</v>
      </c>
      <c r="H273" s="540">
        <v>128.83333333333334</v>
      </c>
      <c r="I273" s="540">
        <v>131.01666666666665</v>
      </c>
      <c r="J273" s="540">
        <v>133.68333333333334</v>
      </c>
      <c r="K273" s="539">
        <v>128.35</v>
      </c>
      <c r="L273" s="539">
        <v>123.5</v>
      </c>
      <c r="M273" s="539">
        <v>6.1722200000000003</v>
      </c>
    </row>
    <row r="274" spans="1:13">
      <c r="A274" s="254">
        <v>264</v>
      </c>
      <c r="B274" s="566" t="s">
        <v>414</v>
      </c>
      <c r="C274" s="539">
        <v>73.2</v>
      </c>
      <c r="D274" s="540">
        <v>72.733333333333334</v>
      </c>
      <c r="E274" s="540">
        <v>70.766666666666666</v>
      </c>
      <c r="F274" s="540">
        <v>68.333333333333329</v>
      </c>
      <c r="G274" s="540">
        <v>66.36666666666666</v>
      </c>
      <c r="H274" s="540">
        <v>75.166666666666671</v>
      </c>
      <c r="I274" s="540">
        <v>77.13333333333334</v>
      </c>
      <c r="J274" s="540">
        <v>79.566666666666677</v>
      </c>
      <c r="K274" s="539">
        <v>74.7</v>
      </c>
      <c r="L274" s="539">
        <v>70.3</v>
      </c>
      <c r="M274" s="539">
        <v>11.85717</v>
      </c>
    </row>
    <row r="275" spans="1:13">
      <c r="A275" s="254">
        <v>265</v>
      </c>
      <c r="B275" s="566" t="s">
        <v>127</v>
      </c>
      <c r="C275" s="539">
        <v>344.9</v>
      </c>
      <c r="D275" s="540">
        <v>343.95</v>
      </c>
      <c r="E275" s="540">
        <v>340.95</v>
      </c>
      <c r="F275" s="540">
        <v>337</v>
      </c>
      <c r="G275" s="540">
        <v>334</v>
      </c>
      <c r="H275" s="540">
        <v>347.9</v>
      </c>
      <c r="I275" s="540">
        <v>350.9</v>
      </c>
      <c r="J275" s="540">
        <v>354.84999999999997</v>
      </c>
      <c r="K275" s="539">
        <v>346.95</v>
      </c>
      <c r="L275" s="539">
        <v>340</v>
      </c>
      <c r="M275" s="539">
        <v>63.33361</v>
      </c>
    </row>
    <row r="276" spans="1:13">
      <c r="A276" s="254">
        <v>266</v>
      </c>
      <c r="B276" s="566" t="s">
        <v>415</v>
      </c>
      <c r="C276" s="539">
        <v>2620.9</v>
      </c>
      <c r="D276" s="540">
        <v>2625.4833333333331</v>
      </c>
      <c r="E276" s="540">
        <v>2585.9666666666662</v>
      </c>
      <c r="F276" s="540">
        <v>2551.0333333333333</v>
      </c>
      <c r="G276" s="540">
        <v>2511.5166666666664</v>
      </c>
      <c r="H276" s="540">
        <v>2660.4166666666661</v>
      </c>
      <c r="I276" s="540">
        <v>2699.9333333333334</v>
      </c>
      <c r="J276" s="540">
        <v>2734.8666666666659</v>
      </c>
      <c r="K276" s="539">
        <v>2665</v>
      </c>
      <c r="L276" s="539">
        <v>2590.5500000000002</v>
      </c>
      <c r="M276" s="539">
        <v>0.29363</v>
      </c>
    </row>
    <row r="277" spans="1:13">
      <c r="A277" s="254">
        <v>267</v>
      </c>
      <c r="B277" s="566" t="s">
        <v>129</v>
      </c>
      <c r="C277" s="539">
        <v>3056.25</v>
      </c>
      <c r="D277" s="540">
        <v>3059.2333333333336</v>
      </c>
      <c r="E277" s="540">
        <v>3013.4666666666672</v>
      </c>
      <c r="F277" s="540">
        <v>2970.6833333333334</v>
      </c>
      <c r="G277" s="540">
        <v>2924.916666666667</v>
      </c>
      <c r="H277" s="540">
        <v>3102.0166666666673</v>
      </c>
      <c r="I277" s="540">
        <v>3147.7833333333338</v>
      </c>
      <c r="J277" s="540">
        <v>3190.5666666666675</v>
      </c>
      <c r="K277" s="539">
        <v>3105</v>
      </c>
      <c r="L277" s="539">
        <v>3016.45</v>
      </c>
      <c r="M277" s="539">
        <v>8.7005300000000005</v>
      </c>
    </row>
    <row r="278" spans="1:13">
      <c r="A278" s="254">
        <v>268</v>
      </c>
      <c r="B278" s="566" t="s">
        <v>130</v>
      </c>
      <c r="C278" s="539">
        <v>767.9</v>
      </c>
      <c r="D278" s="540">
        <v>734.15</v>
      </c>
      <c r="E278" s="540">
        <v>700.4</v>
      </c>
      <c r="F278" s="540">
        <v>632.9</v>
      </c>
      <c r="G278" s="540">
        <v>599.15</v>
      </c>
      <c r="H278" s="540">
        <v>801.65</v>
      </c>
      <c r="I278" s="540">
        <v>835.4</v>
      </c>
      <c r="J278" s="540">
        <v>902.9</v>
      </c>
      <c r="K278" s="539">
        <v>767.9</v>
      </c>
      <c r="L278" s="539">
        <v>666.65</v>
      </c>
      <c r="M278" s="539">
        <v>138.80686</v>
      </c>
    </row>
    <row r="279" spans="1:13">
      <c r="A279" s="254">
        <v>269</v>
      </c>
      <c r="B279" s="566" t="s">
        <v>416</v>
      </c>
      <c r="C279" s="539">
        <v>148.94999999999999</v>
      </c>
      <c r="D279" s="540">
        <v>149.46666666666667</v>
      </c>
      <c r="E279" s="540">
        <v>147.98333333333335</v>
      </c>
      <c r="F279" s="540">
        <v>147.01666666666668</v>
      </c>
      <c r="G279" s="540">
        <v>145.53333333333336</v>
      </c>
      <c r="H279" s="540">
        <v>150.43333333333334</v>
      </c>
      <c r="I279" s="540">
        <v>151.91666666666663</v>
      </c>
      <c r="J279" s="540">
        <v>152.88333333333333</v>
      </c>
      <c r="K279" s="539">
        <v>150.94999999999999</v>
      </c>
      <c r="L279" s="539">
        <v>148.5</v>
      </c>
      <c r="M279" s="539">
        <v>6.6922100000000002</v>
      </c>
    </row>
    <row r="280" spans="1:13">
      <c r="A280" s="254">
        <v>270</v>
      </c>
      <c r="B280" s="566" t="s">
        <v>418</v>
      </c>
      <c r="C280" s="539">
        <v>505.65</v>
      </c>
      <c r="D280" s="540">
        <v>503.81666666666666</v>
      </c>
      <c r="E280" s="540">
        <v>500.63333333333333</v>
      </c>
      <c r="F280" s="540">
        <v>495.61666666666667</v>
      </c>
      <c r="G280" s="540">
        <v>492.43333333333334</v>
      </c>
      <c r="H280" s="540">
        <v>508.83333333333331</v>
      </c>
      <c r="I280" s="540">
        <v>512.01666666666665</v>
      </c>
      <c r="J280" s="540">
        <v>517.0333333333333</v>
      </c>
      <c r="K280" s="539">
        <v>507</v>
      </c>
      <c r="L280" s="539">
        <v>498.8</v>
      </c>
      <c r="M280" s="539">
        <v>0.74089000000000005</v>
      </c>
    </row>
    <row r="281" spans="1:13">
      <c r="A281" s="254">
        <v>271</v>
      </c>
      <c r="B281" s="566" t="s">
        <v>419</v>
      </c>
      <c r="C281" s="539">
        <v>209.05</v>
      </c>
      <c r="D281" s="540">
        <v>209.18333333333331</v>
      </c>
      <c r="E281" s="540">
        <v>207.36666666666662</v>
      </c>
      <c r="F281" s="540">
        <v>205.68333333333331</v>
      </c>
      <c r="G281" s="540">
        <v>203.86666666666662</v>
      </c>
      <c r="H281" s="540">
        <v>210.86666666666662</v>
      </c>
      <c r="I281" s="540">
        <v>212.68333333333328</v>
      </c>
      <c r="J281" s="540">
        <v>214.36666666666662</v>
      </c>
      <c r="K281" s="539">
        <v>211</v>
      </c>
      <c r="L281" s="539">
        <v>207.5</v>
      </c>
      <c r="M281" s="539">
        <v>4.1845299999999996</v>
      </c>
    </row>
    <row r="282" spans="1:13">
      <c r="A282" s="254">
        <v>272</v>
      </c>
      <c r="B282" s="566" t="s">
        <v>420</v>
      </c>
      <c r="C282" s="539">
        <v>200</v>
      </c>
      <c r="D282" s="540">
        <v>202.85</v>
      </c>
      <c r="E282" s="540">
        <v>196.14999999999998</v>
      </c>
      <c r="F282" s="540">
        <v>192.29999999999998</v>
      </c>
      <c r="G282" s="540">
        <v>185.59999999999997</v>
      </c>
      <c r="H282" s="540">
        <v>206.7</v>
      </c>
      <c r="I282" s="540">
        <v>213.39999999999998</v>
      </c>
      <c r="J282" s="540">
        <v>217.25</v>
      </c>
      <c r="K282" s="539">
        <v>209.55</v>
      </c>
      <c r="L282" s="539">
        <v>199</v>
      </c>
      <c r="M282" s="539">
        <v>6.5191600000000003</v>
      </c>
    </row>
    <row r="283" spans="1:13">
      <c r="A283" s="254">
        <v>273</v>
      </c>
      <c r="B283" s="566" t="s">
        <v>753</v>
      </c>
      <c r="C283" s="539">
        <v>709.55</v>
      </c>
      <c r="D283" s="540">
        <v>704.36666666666667</v>
      </c>
      <c r="E283" s="540">
        <v>691.73333333333335</v>
      </c>
      <c r="F283" s="540">
        <v>673.91666666666663</v>
      </c>
      <c r="G283" s="540">
        <v>661.2833333333333</v>
      </c>
      <c r="H283" s="540">
        <v>722.18333333333339</v>
      </c>
      <c r="I283" s="540">
        <v>734.81666666666683</v>
      </c>
      <c r="J283" s="540">
        <v>752.63333333333344</v>
      </c>
      <c r="K283" s="539">
        <v>717</v>
      </c>
      <c r="L283" s="539">
        <v>686.55</v>
      </c>
      <c r="M283" s="539">
        <v>0.82208999999999999</v>
      </c>
    </row>
    <row r="284" spans="1:13">
      <c r="A284" s="254">
        <v>274</v>
      </c>
      <c r="B284" s="566" t="s">
        <v>421</v>
      </c>
      <c r="C284" s="539">
        <v>945.5</v>
      </c>
      <c r="D284" s="540">
        <v>945.66666666666663</v>
      </c>
      <c r="E284" s="540">
        <v>929.93333333333328</v>
      </c>
      <c r="F284" s="540">
        <v>914.36666666666667</v>
      </c>
      <c r="G284" s="540">
        <v>898.63333333333333</v>
      </c>
      <c r="H284" s="540">
        <v>961.23333333333323</v>
      </c>
      <c r="I284" s="540">
        <v>976.96666666666658</v>
      </c>
      <c r="J284" s="540">
        <v>992.53333333333319</v>
      </c>
      <c r="K284" s="539">
        <v>961.4</v>
      </c>
      <c r="L284" s="539">
        <v>930.1</v>
      </c>
      <c r="M284" s="539">
        <v>2.24641</v>
      </c>
    </row>
    <row r="285" spans="1:13">
      <c r="A285" s="254">
        <v>275</v>
      </c>
      <c r="B285" s="566" t="s">
        <v>422</v>
      </c>
      <c r="C285" s="539">
        <v>392.7</v>
      </c>
      <c r="D285" s="540">
        <v>391.4666666666667</v>
      </c>
      <c r="E285" s="540">
        <v>387.18333333333339</v>
      </c>
      <c r="F285" s="540">
        <v>381.66666666666669</v>
      </c>
      <c r="G285" s="540">
        <v>377.38333333333338</v>
      </c>
      <c r="H285" s="540">
        <v>396.98333333333341</v>
      </c>
      <c r="I285" s="540">
        <v>401.26666666666671</v>
      </c>
      <c r="J285" s="540">
        <v>406.78333333333342</v>
      </c>
      <c r="K285" s="539">
        <v>395.75</v>
      </c>
      <c r="L285" s="539">
        <v>385.95</v>
      </c>
      <c r="M285" s="539">
        <v>4.4622099999999998</v>
      </c>
    </row>
    <row r="286" spans="1:13">
      <c r="A286" s="254">
        <v>276</v>
      </c>
      <c r="B286" s="566" t="s">
        <v>423</v>
      </c>
      <c r="C286" s="539">
        <v>573.35</v>
      </c>
      <c r="D286" s="540">
        <v>570.73333333333346</v>
      </c>
      <c r="E286" s="540">
        <v>564.26666666666688</v>
      </c>
      <c r="F286" s="540">
        <v>555.18333333333339</v>
      </c>
      <c r="G286" s="540">
        <v>548.71666666666681</v>
      </c>
      <c r="H286" s="540">
        <v>579.81666666666695</v>
      </c>
      <c r="I286" s="540">
        <v>586.28333333333342</v>
      </c>
      <c r="J286" s="540">
        <v>595.36666666666702</v>
      </c>
      <c r="K286" s="539">
        <v>577.20000000000005</v>
      </c>
      <c r="L286" s="539">
        <v>561.65</v>
      </c>
      <c r="M286" s="539">
        <v>1.83453</v>
      </c>
    </row>
    <row r="287" spans="1:13">
      <c r="A287" s="254">
        <v>277</v>
      </c>
      <c r="B287" s="566" t="s">
        <v>424</v>
      </c>
      <c r="C287" s="539">
        <v>69.3</v>
      </c>
      <c r="D287" s="540">
        <v>69.783333333333331</v>
      </c>
      <c r="E287" s="540">
        <v>67.61666666666666</v>
      </c>
      <c r="F287" s="540">
        <v>65.933333333333323</v>
      </c>
      <c r="G287" s="540">
        <v>63.766666666666652</v>
      </c>
      <c r="H287" s="540">
        <v>71.466666666666669</v>
      </c>
      <c r="I287" s="540">
        <v>73.633333333333354</v>
      </c>
      <c r="J287" s="540">
        <v>75.316666666666677</v>
      </c>
      <c r="K287" s="539">
        <v>71.95</v>
      </c>
      <c r="L287" s="539">
        <v>68.099999999999994</v>
      </c>
      <c r="M287" s="539">
        <v>42.87979</v>
      </c>
    </row>
    <row r="288" spans="1:13">
      <c r="A288" s="254">
        <v>278</v>
      </c>
      <c r="B288" s="566" t="s">
        <v>425</v>
      </c>
      <c r="C288" s="539">
        <v>60.9</v>
      </c>
      <c r="D288" s="540">
        <v>61.533333333333331</v>
      </c>
      <c r="E288" s="540">
        <v>60.166666666666664</v>
      </c>
      <c r="F288" s="540">
        <v>59.43333333333333</v>
      </c>
      <c r="G288" s="540">
        <v>58.066666666666663</v>
      </c>
      <c r="H288" s="540">
        <v>62.266666666666666</v>
      </c>
      <c r="I288" s="540">
        <v>63.63333333333334</v>
      </c>
      <c r="J288" s="540">
        <v>64.366666666666674</v>
      </c>
      <c r="K288" s="539">
        <v>62.9</v>
      </c>
      <c r="L288" s="539">
        <v>60.8</v>
      </c>
      <c r="M288" s="539">
        <v>20.60407</v>
      </c>
    </row>
    <row r="289" spans="1:13">
      <c r="A289" s="254">
        <v>279</v>
      </c>
      <c r="B289" s="566" t="s">
        <v>426</v>
      </c>
      <c r="C289" s="539">
        <v>508.55</v>
      </c>
      <c r="D289" s="540">
        <v>510.66666666666669</v>
      </c>
      <c r="E289" s="540">
        <v>505.43333333333339</v>
      </c>
      <c r="F289" s="540">
        <v>502.31666666666672</v>
      </c>
      <c r="G289" s="540">
        <v>497.08333333333343</v>
      </c>
      <c r="H289" s="540">
        <v>513.7833333333333</v>
      </c>
      <c r="I289" s="540">
        <v>519.01666666666665</v>
      </c>
      <c r="J289" s="540">
        <v>522.13333333333333</v>
      </c>
      <c r="K289" s="539">
        <v>515.9</v>
      </c>
      <c r="L289" s="539">
        <v>507.55</v>
      </c>
      <c r="M289" s="539">
        <v>1.10589</v>
      </c>
    </row>
    <row r="290" spans="1:13">
      <c r="A290" s="254">
        <v>280</v>
      </c>
      <c r="B290" s="566" t="s">
        <v>427</v>
      </c>
      <c r="C290" s="539">
        <v>430.9</v>
      </c>
      <c r="D290" s="540">
        <v>429.66666666666669</v>
      </c>
      <c r="E290" s="540">
        <v>421.38333333333338</v>
      </c>
      <c r="F290" s="540">
        <v>411.86666666666667</v>
      </c>
      <c r="G290" s="540">
        <v>403.58333333333337</v>
      </c>
      <c r="H290" s="540">
        <v>439.18333333333339</v>
      </c>
      <c r="I290" s="540">
        <v>447.4666666666667</v>
      </c>
      <c r="J290" s="540">
        <v>456.98333333333341</v>
      </c>
      <c r="K290" s="539">
        <v>437.95</v>
      </c>
      <c r="L290" s="539">
        <v>420.15</v>
      </c>
      <c r="M290" s="539">
        <v>3.33358</v>
      </c>
    </row>
    <row r="291" spans="1:13">
      <c r="A291" s="254">
        <v>281</v>
      </c>
      <c r="B291" s="566" t="s">
        <v>428</v>
      </c>
      <c r="C291" s="539">
        <v>246.05</v>
      </c>
      <c r="D291" s="540">
        <v>246.61666666666667</v>
      </c>
      <c r="E291" s="540">
        <v>244.33333333333334</v>
      </c>
      <c r="F291" s="540">
        <v>242.61666666666667</v>
      </c>
      <c r="G291" s="540">
        <v>240.33333333333334</v>
      </c>
      <c r="H291" s="540">
        <v>248.33333333333334</v>
      </c>
      <c r="I291" s="540">
        <v>250.61666666666665</v>
      </c>
      <c r="J291" s="540">
        <v>252.33333333333334</v>
      </c>
      <c r="K291" s="539">
        <v>248.9</v>
      </c>
      <c r="L291" s="539">
        <v>244.9</v>
      </c>
      <c r="M291" s="539">
        <v>0.51776</v>
      </c>
    </row>
    <row r="292" spans="1:13">
      <c r="A292" s="254">
        <v>282</v>
      </c>
      <c r="B292" s="566" t="s">
        <v>131</v>
      </c>
      <c r="C292" s="539">
        <v>1895.5</v>
      </c>
      <c r="D292" s="540">
        <v>1916.0833333333333</v>
      </c>
      <c r="E292" s="540">
        <v>1866.9666666666665</v>
      </c>
      <c r="F292" s="540">
        <v>1838.4333333333332</v>
      </c>
      <c r="G292" s="540">
        <v>1789.3166666666664</v>
      </c>
      <c r="H292" s="540">
        <v>1944.6166666666666</v>
      </c>
      <c r="I292" s="540">
        <v>1993.7333333333333</v>
      </c>
      <c r="J292" s="540">
        <v>2022.2666666666667</v>
      </c>
      <c r="K292" s="539">
        <v>1965.2</v>
      </c>
      <c r="L292" s="539">
        <v>1887.55</v>
      </c>
      <c r="M292" s="539">
        <v>56.225160000000002</v>
      </c>
    </row>
    <row r="293" spans="1:13">
      <c r="A293" s="254">
        <v>283</v>
      </c>
      <c r="B293" s="566" t="s">
        <v>132</v>
      </c>
      <c r="C293" s="539">
        <v>106.25</v>
      </c>
      <c r="D293" s="540">
        <v>105.5</v>
      </c>
      <c r="E293" s="540">
        <v>104.05</v>
      </c>
      <c r="F293" s="540">
        <v>101.85</v>
      </c>
      <c r="G293" s="540">
        <v>100.39999999999999</v>
      </c>
      <c r="H293" s="540">
        <v>107.7</v>
      </c>
      <c r="I293" s="540">
        <v>109.14999999999999</v>
      </c>
      <c r="J293" s="540">
        <v>111.35000000000001</v>
      </c>
      <c r="K293" s="539">
        <v>106.95</v>
      </c>
      <c r="L293" s="539">
        <v>103.3</v>
      </c>
      <c r="M293" s="539">
        <v>288.58499</v>
      </c>
    </row>
    <row r="294" spans="1:13">
      <c r="A294" s="254">
        <v>284</v>
      </c>
      <c r="B294" s="566" t="s">
        <v>260</v>
      </c>
      <c r="C294" s="539">
        <v>2620.85</v>
      </c>
      <c r="D294" s="540">
        <v>2590.0666666666671</v>
      </c>
      <c r="E294" s="540">
        <v>2536.1333333333341</v>
      </c>
      <c r="F294" s="540">
        <v>2451.416666666667</v>
      </c>
      <c r="G294" s="540">
        <v>2397.483333333334</v>
      </c>
      <c r="H294" s="540">
        <v>2674.7833333333342</v>
      </c>
      <c r="I294" s="540">
        <v>2728.7166666666676</v>
      </c>
      <c r="J294" s="540">
        <v>2813.4333333333343</v>
      </c>
      <c r="K294" s="539">
        <v>2644</v>
      </c>
      <c r="L294" s="539">
        <v>2505.35</v>
      </c>
      <c r="M294" s="539">
        <v>2.2141199999999999</v>
      </c>
    </row>
    <row r="295" spans="1:13">
      <c r="A295" s="254">
        <v>285</v>
      </c>
      <c r="B295" s="566" t="s">
        <v>133</v>
      </c>
      <c r="C295" s="539">
        <v>451.25</v>
      </c>
      <c r="D295" s="540">
        <v>450.55</v>
      </c>
      <c r="E295" s="540">
        <v>445.40000000000003</v>
      </c>
      <c r="F295" s="540">
        <v>439.55</v>
      </c>
      <c r="G295" s="540">
        <v>434.40000000000003</v>
      </c>
      <c r="H295" s="540">
        <v>456.40000000000003</v>
      </c>
      <c r="I295" s="540">
        <v>461.55</v>
      </c>
      <c r="J295" s="540">
        <v>467.40000000000003</v>
      </c>
      <c r="K295" s="539">
        <v>455.7</v>
      </c>
      <c r="L295" s="539">
        <v>444.7</v>
      </c>
      <c r="M295" s="539">
        <v>53.97</v>
      </c>
    </row>
    <row r="296" spans="1:13">
      <c r="A296" s="254">
        <v>286</v>
      </c>
      <c r="B296" s="566" t="s">
        <v>754</v>
      </c>
      <c r="C296" s="539">
        <v>222.6</v>
      </c>
      <c r="D296" s="540">
        <v>224.11666666666667</v>
      </c>
      <c r="E296" s="540">
        <v>218.73333333333335</v>
      </c>
      <c r="F296" s="540">
        <v>214.86666666666667</v>
      </c>
      <c r="G296" s="540">
        <v>209.48333333333335</v>
      </c>
      <c r="H296" s="540">
        <v>227.98333333333335</v>
      </c>
      <c r="I296" s="540">
        <v>233.36666666666667</v>
      </c>
      <c r="J296" s="540">
        <v>237.23333333333335</v>
      </c>
      <c r="K296" s="539">
        <v>229.5</v>
      </c>
      <c r="L296" s="539">
        <v>220.25</v>
      </c>
      <c r="M296" s="539">
        <v>1.40537</v>
      </c>
    </row>
    <row r="297" spans="1:13">
      <c r="A297" s="254">
        <v>287</v>
      </c>
      <c r="B297" s="566" t="s">
        <v>429</v>
      </c>
      <c r="C297" s="539">
        <v>6564.75</v>
      </c>
      <c r="D297" s="540">
        <v>6653.4666666666672</v>
      </c>
      <c r="E297" s="540">
        <v>6434.2833333333347</v>
      </c>
      <c r="F297" s="540">
        <v>6303.8166666666675</v>
      </c>
      <c r="G297" s="540">
        <v>6084.633333333335</v>
      </c>
      <c r="H297" s="540">
        <v>6783.9333333333343</v>
      </c>
      <c r="I297" s="540">
        <v>7003.1166666666668</v>
      </c>
      <c r="J297" s="540">
        <v>7133.5833333333339</v>
      </c>
      <c r="K297" s="539">
        <v>6872.65</v>
      </c>
      <c r="L297" s="539">
        <v>6523</v>
      </c>
      <c r="M297" s="539">
        <v>0.17851</v>
      </c>
    </row>
    <row r="298" spans="1:13">
      <c r="A298" s="254">
        <v>288</v>
      </c>
      <c r="B298" s="566" t="s">
        <v>261</v>
      </c>
      <c r="C298" s="539">
        <v>3656.5</v>
      </c>
      <c r="D298" s="540">
        <v>3686.7666666666664</v>
      </c>
      <c r="E298" s="540">
        <v>3609.7333333333327</v>
      </c>
      <c r="F298" s="540">
        <v>3562.9666666666662</v>
      </c>
      <c r="G298" s="540">
        <v>3485.9333333333325</v>
      </c>
      <c r="H298" s="540">
        <v>3733.5333333333328</v>
      </c>
      <c r="I298" s="540">
        <v>3810.5666666666666</v>
      </c>
      <c r="J298" s="540">
        <v>3857.333333333333</v>
      </c>
      <c r="K298" s="539">
        <v>3763.8</v>
      </c>
      <c r="L298" s="539">
        <v>3640</v>
      </c>
      <c r="M298" s="539">
        <v>2.5121500000000001</v>
      </c>
    </row>
    <row r="299" spans="1:13">
      <c r="A299" s="254">
        <v>289</v>
      </c>
      <c r="B299" s="566" t="s">
        <v>134</v>
      </c>
      <c r="C299" s="539">
        <v>1506.45</v>
      </c>
      <c r="D299" s="540">
        <v>1516.3500000000001</v>
      </c>
      <c r="E299" s="540">
        <v>1492.1000000000004</v>
      </c>
      <c r="F299" s="540">
        <v>1477.7500000000002</v>
      </c>
      <c r="G299" s="540">
        <v>1453.5000000000005</v>
      </c>
      <c r="H299" s="540">
        <v>1530.7000000000003</v>
      </c>
      <c r="I299" s="540">
        <v>1554.9499999999998</v>
      </c>
      <c r="J299" s="540">
        <v>1569.3000000000002</v>
      </c>
      <c r="K299" s="539">
        <v>1540.6</v>
      </c>
      <c r="L299" s="539">
        <v>1502</v>
      </c>
      <c r="M299" s="539">
        <v>31.681049999999999</v>
      </c>
    </row>
    <row r="300" spans="1:13">
      <c r="A300" s="254">
        <v>290</v>
      </c>
      <c r="B300" s="566" t="s">
        <v>430</v>
      </c>
      <c r="C300" s="539">
        <v>357.35</v>
      </c>
      <c r="D300" s="540">
        <v>359.13333333333338</v>
      </c>
      <c r="E300" s="540">
        <v>354.56666666666678</v>
      </c>
      <c r="F300" s="540">
        <v>351.78333333333342</v>
      </c>
      <c r="G300" s="540">
        <v>347.21666666666681</v>
      </c>
      <c r="H300" s="540">
        <v>361.91666666666674</v>
      </c>
      <c r="I300" s="540">
        <v>366.48333333333335</v>
      </c>
      <c r="J300" s="540">
        <v>369.26666666666671</v>
      </c>
      <c r="K300" s="539">
        <v>363.7</v>
      </c>
      <c r="L300" s="539">
        <v>356.35</v>
      </c>
      <c r="M300" s="539">
        <v>15.06682</v>
      </c>
    </row>
    <row r="301" spans="1:13">
      <c r="A301" s="254">
        <v>291</v>
      </c>
      <c r="B301" s="566" t="s">
        <v>431</v>
      </c>
      <c r="C301" s="539">
        <v>41.05</v>
      </c>
      <c r="D301" s="540">
        <v>41.050000000000004</v>
      </c>
      <c r="E301" s="540">
        <v>40.600000000000009</v>
      </c>
      <c r="F301" s="540">
        <v>40.150000000000006</v>
      </c>
      <c r="G301" s="540">
        <v>39.70000000000001</v>
      </c>
      <c r="H301" s="540">
        <v>41.500000000000007</v>
      </c>
      <c r="I301" s="540">
        <v>41.95000000000001</v>
      </c>
      <c r="J301" s="540">
        <v>42.400000000000006</v>
      </c>
      <c r="K301" s="539">
        <v>41.5</v>
      </c>
      <c r="L301" s="539">
        <v>40.6</v>
      </c>
      <c r="M301" s="539">
        <v>11.37945</v>
      </c>
    </row>
    <row r="302" spans="1:13">
      <c r="A302" s="254">
        <v>292</v>
      </c>
      <c r="B302" s="566" t="s">
        <v>432</v>
      </c>
      <c r="C302" s="539">
        <v>1479.35</v>
      </c>
      <c r="D302" s="540">
        <v>1462.7833333333335</v>
      </c>
      <c r="E302" s="540">
        <v>1426.5666666666671</v>
      </c>
      <c r="F302" s="540">
        <v>1373.7833333333335</v>
      </c>
      <c r="G302" s="540">
        <v>1337.5666666666671</v>
      </c>
      <c r="H302" s="540">
        <v>1515.5666666666671</v>
      </c>
      <c r="I302" s="540">
        <v>1551.7833333333338</v>
      </c>
      <c r="J302" s="540">
        <v>1604.5666666666671</v>
      </c>
      <c r="K302" s="539">
        <v>1499</v>
      </c>
      <c r="L302" s="539">
        <v>1410</v>
      </c>
      <c r="M302" s="539">
        <v>0.95218000000000003</v>
      </c>
    </row>
    <row r="303" spans="1:13">
      <c r="A303" s="254">
        <v>293</v>
      </c>
      <c r="B303" s="566" t="s">
        <v>135</v>
      </c>
      <c r="C303" s="539">
        <v>1024.5999999999999</v>
      </c>
      <c r="D303" s="540">
        <v>1026.7</v>
      </c>
      <c r="E303" s="540">
        <v>1012.9000000000001</v>
      </c>
      <c r="F303" s="540">
        <v>1001.2</v>
      </c>
      <c r="G303" s="540">
        <v>987.40000000000009</v>
      </c>
      <c r="H303" s="540">
        <v>1038.4000000000001</v>
      </c>
      <c r="I303" s="540">
        <v>1052.1999999999998</v>
      </c>
      <c r="J303" s="540">
        <v>1063.9000000000001</v>
      </c>
      <c r="K303" s="539">
        <v>1040.5</v>
      </c>
      <c r="L303" s="539">
        <v>1015</v>
      </c>
      <c r="M303" s="539">
        <v>33.118360000000003</v>
      </c>
    </row>
    <row r="304" spans="1:13">
      <c r="A304" s="254">
        <v>294</v>
      </c>
      <c r="B304" s="566" t="s">
        <v>433</v>
      </c>
      <c r="C304" s="539">
        <v>1760.85</v>
      </c>
      <c r="D304" s="540">
        <v>1774.3833333333332</v>
      </c>
      <c r="E304" s="540">
        <v>1736.5666666666664</v>
      </c>
      <c r="F304" s="540">
        <v>1712.2833333333331</v>
      </c>
      <c r="G304" s="540">
        <v>1674.4666666666662</v>
      </c>
      <c r="H304" s="540">
        <v>1798.6666666666665</v>
      </c>
      <c r="I304" s="540">
        <v>1836.4833333333331</v>
      </c>
      <c r="J304" s="540">
        <v>1860.7666666666667</v>
      </c>
      <c r="K304" s="539">
        <v>1812.2</v>
      </c>
      <c r="L304" s="539">
        <v>1750.1</v>
      </c>
      <c r="M304" s="539">
        <v>0.36213000000000001</v>
      </c>
    </row>
    <row r="305" spans="1:13">
      <c r="A305" s="254">
        <v>295</v>
      </c>
      <c r="B305" s="566" t="s">
        <v>434</v>
      </c>
      <c r="C305" s="539">
        <v>835.05</v>
      </c>
      <c r="D305" s="540">
        <v>841.35</v>
      </c>
      <c r="E305" s="540">
        <v>825.7</v>
      </c>
      <c r="F305" s="540">
        <v>816.35</v>
      </c>
      <c r="G305" s="540">
        <v>800.7</v>
      </c>
      <c r="H305" s="540">
        <v>850.7</v>
      </c>
      <c r="I305" s="540">
        <v>866.34999999999991</v>
      </c>
      <c r="J305" s="540">
        <v>875.7</v>
      </c>
      <c r="K305" s="539">
        <v>857</v>
      </c>
      <c r="L305" s="539">
        <v>832</v>
      </c>
      <c r="M305" s="539">
        <v>0.25072</v>
      </c>
    </row>
    <row r="306" spans="1:13">
      <c r="A306" s="254">
        <v>296</v>
      </c>
      <c r="B306" s="566" t="s">
        <v>435</v>
      </c>
      <c r="C306" s="539">
        <v>36.549999999999997</v>
      </c>
      <c r="D306" s="540">
        <v>36.68333333333333</v>
      </c>
      <c r="E306" s="540">
        <v>35.666666666666657</v>
      </c>
      <c r="F306" s="540">
        <v>34.783333333333324</v>
      </c>
      <c r="G306" s="540">
        <v>33.766666666666652</v>
      </c>
      <c r="H306" s="540">
        <v>37.566666666666663</v>
      </c>
      <c r="I306" s="540">
        <v>38.583333333333329</v>
      </c>
      <c r="J306" s="540">
        <v>39.466666666666669</v>
      </c>
      <c r="K306" s="539">
        <v>37.700000000000003</v>
      </c>
      <c r="L306" s="539">
        <v>35.799999999999997</v>
      </c>
      <c r="M306" s="539">
        <v>179.63890000000001</v>
      </c>
    </row>
    <row r="307" spans="1:13">
      <c r="A307" s="254">
        <v>297</v>
      </c>
      <c r="B307" s="566" t="s">
        <v>436</v>
      </c>
      <c r="C307" s="539">
        <v>154.9</v>
      </c>
      <c r="D307" s="540">
        <v>154.95000000000002</v>
      </c>
      <c r="E307" s="540">
        <v>152.95000000000005</v>
      </c>
      <c r="F307" s="540">
        <v>151.00000000000003</v>
      </c>
      <c r="G307" s="540">
        <v>149.00000000000006</v>
      </c>
      <c r="H307" s="540">
        <v>156.90000000000003</v>
      </c>
      <c r="I307" s="540">
        <v>158.89999999999998</v>
      </c>
      <c r="J307" s="540">
        <v>160.85000000000002</v>
      </c>
      <c r="K307" s="539">
        <v>156.94999999999999</v>
      </c>
      <c r="L307" s="539">
        <v>153</v>
      </c>
      <c r="M307" s="539">
        <v>11.81343</v>
      </c>
    </row>
    <row r="308" spans="1:13">
      <c r="A308" s="254">
        <v>298</v>
      </c>
      <c r="B308" s="566" t="s">
        <v>146</v>
      </c>
      <c r="C308" s="539">
        <v>87622.8</v>
      </c>
      <c r="D308" s="540">
        <v>87861.883333333346</v>
      </c>
      <c r="E308" s="540">
        <v>87123.766666666692</v>
      </c>
      <c r="F308" s="540">
        <v>86624.733333333352</v>
      </c>
      <c r="G308" s="540">
        <v>85886.616666666698</v>
      </c>
      <c r="H308" s="540">
        <v>88360.916666666686</v>
      </c>
      <c r="I308" s="540">
        <v>89099.033333333355</v>
      </c>
      <c r="J308" s="540">
        <v>89598.06666666668</v>
      </c>
      <c r="K308" s="539">
        <v>88600</v>
      </c>
      <c r="L308" s="539">
        <v>87362.85</v>
      </c>
      <c r="M308" s="539">
        <v>0.22420000000000001</v>
      </c>
    </row>
    <row r="309" spans="1:13">
      <c r="A309" s="254">
        <v>299</v>
      </c>
      <c r="B309" s="566" t="s">
        <v>143</v>
      </c>
      <c r="C309" s="539">
        <v>1197.7</v>
      </c>
      <c r="D309" s="540">
        <v>1179.4333333333332</v>
      </c>
      <c r="E309" s="540">
        <v>1151.8666666666663</v>
      </c>
      <c r="F309" s="540">
        <v>1106.0333333333331</v>
      </c>
      <c r="G309" s="540">
        <v>1078.4666666666662</v>
      </c>
      <c r="H309" s="540">
        <v>1225.2666666666664</v>
      </c>
      <c r="I309" s="540">
        <v>1252.8333333333335</v>
      </c>
      <c r="J309" s="540">
        <v>1298.6666666666665</v>
      </c>
      <c r="K309" s="539">
        <v>1207</v>
      </c>
      <c r="L309" s="539">
        <v>1133.5999999999999</v>
      </c>
      <c r="M309" s="539">
        <v>12.516260000000001</v>
      </c>
    </row>
    <row r="310" spans="1:13">
      <c r="A310" s="254">
        <v>300</v>
      </c>
      <c r="B310" s="566" t="s">
        <v>437</v>
      </c>
      <c r="C310" s="539">
        <v>3742</v>
      </c>
      <c r="D310" s="540">
        <v>3755.6666666666665</v>
      </c>
      <c r="E310" s="540">
        <v>3721.333333333333</v>
      </c>
      <c r="F310" s="540">
        <v>3700.6666666666665</v>
      </c>
      <c r="G310" s="540">
        <v>3666.333333333333</v>
      </c>
      <c r="H310" s="540">
        <v>3776.333333333333</v>
      </c>
      <c r="I310" s="540">
        <v>3810.6666666666661</v>
      </c>
      <c r="J310" s="540">
        <v>3831.333333333333</v>
      </c>
      <c r="K310" s="539">
        <v>3790</v>
      </c>
      <c r="L310" s="539">
        <v>3735</v>
      </c>
      <c r="M310" s="539">
        <v>4.8750000000000002E-2</v>
      </c>
    </row>
    <row r="311" spans="1:13">
      <c r="A311" s="254">
        <v>301</v>
      </c>
      <c r="B311" s="566" t="s">
        <v>438</v>
      </c>
      <c r="C311" s="539">
        <v>285.75</v>
      </c>
      <c r="D311" s="540">
        <v>287.2</v>
      </c>
      <c r="E311" s="540">
        <v>281.59999999999997</v>
      </c>
      <c r="F311" s="540">
        <v>277.45</v>
      </c>
      <c r="G311" s="540">
        <v>271.84999999999997</v>
      </c>
      <c r="H311" s="540">
        <v>291.34999999999997</v>
      </c>
      <c r="I311" s="540">
        <v>296.95</v>
      </c>
      <c r="J311" s="540">
        <v>301.09999999999997</v>
      </c>
      <c r="K311" s="539">
        <v>292.8</v>
      </c>
      <c r="L311" s="539">
        <v>283.05</v>
      </c>
      <c r="M311" s="539">
        <v>1.1732899999999999</v>
      </c>
    </row>
    <row r="312" spans="1:13">
      <c r="A312" s="254">
        <v>302</v>
      </c>
      <c r="B312" s="566" t="s">
        <v>137</v>
      </c>
      <c r="C312" s="539">
        <v>219.05</v>
      </c>
      <c r="D312" s="540">
        <v>217.78333333333333</v>
      </c>
      <c r="E312" s="540">
        <v>215.06666666666666</v>
      </c>
      <c r="F312" s="540">
        <v>211.08333333333334</v>
      </c>
      <c r="G312" s="540">
        <v>208.36666666666667</v>
      </c>
      <c r="H312" s="540">
        <v>221.76666666666665</v>
      </c>
      <c r="I312" s="540">
        <v>224.48333333333329</v>
      </c>
      <c r="J312" s="540">
        <v>228.46666666666664</v>
      </c>
      <c r="K312" s="539">
        <v>220.5</v>
      </c>
      <c r="L312" s="539">
        <v>213.8</v>
      </c>
      <c r="M312" s="539">
        <v>77.562690000000003</v>
      </c>
    </row>
    <row r="313" spans="1:13">
      <c r="A313" s="254">
        <v>303</v>
      </c>
      <c r="B313" s="566" t="s">
        <v>136</v>
      </c>
      <c r="C313" s="539">
        <v>859</v>
      </c>
      <c r="D313" s="540">
        <v>855.88333333333321</v>
      </c>
      <c r="E313" s="540">
        <v>845.1666666666664</v>
      </c>
      <c r="F313" s="540">
        <v>831.33333333333314</v>
      </c>
      <c r="G313" s="540">
        <v>820.61666666666633</v>
      </c>
      <c r="H313" s="540">
        <v>869.71666666666647</v>
      </c>
      <c r="I313" s="540">
        <v>880.43333333333317</v>
      </c>
      <c r="J313" s="540">
        <v>894.26666666666654</v>
      </c>
      <c r="K313" s="539">
        <v>866.6</v>
      </c>
      <c r="L313" s="539">
        <v>842.05</v>
      </c>
      <c r="M313" s="539">
        <v>61.346490000000003</v>
      </c>
    </row>
    <row r="314" spans="1:13">
      <c r="A314" s="254">
        <v>304</v>
      </c>
      <c r="B314" s="566" t="s">
        <v>439</v>
      </c>
      <c r="C314" s="539">
        <v>181.15</v>
      </c>
      <c r="D314" s="540">
        <v>181.36666666666667</v>
      </c>
      <c r="E314" s="540">
        <v>179.83333333333334</v>
      </c>
      <c r="F314" s="540">
        <v>178.51666666666668</v>
      </c>
      <c r="G314" s="540">
        <v>176.98333333333335</v>
      </c>
      <c r="H314" s="540">
        <v>182.68333333333334</v>
      </c>
      <c r="I314" s="540">
        <v>184.21666666666664</v>
      </c>
      <c r="J314" s="540">
        <v>185.53333333333333</v>
      </c>
      <c r="K314" s="539">
        <v>182.9</v>
      </c>
      <c r="L314" s="539">
        <v>180.05</v>
      </c>
      <c r="M314" s="539">
        <v>3.81379</v>
      </c>
    </row>
    <row r="315" spans="1:13">
      <c r="A315" s="254">
        <v>305</v>
      </c>
      <c r="B315" s="566" t="s">
        <v>440</v>
      </c>
      <c r="C315" s="539">
        <v>227.55</v>
      </c>
      <c r="D315" s="540">
        <v>228.88333333333333</v>
      </c>
      <c r="E315" s="540">
        <v>224.16666666666666</v>
      </c>
      <c r="F315" s="540">
        <v>220.78333333333333</v>
      </c>
      <c r="G315" s="540">
        <v>216.06666666666666</v>
      </c>
      <c r="H315" s="540">
        <v>232.26666666666665</v>
      </c>
      <c r="I315" s="540">
        <v>236.98333333333335</v>
      </c>
      <c r="J315" s="540">
        <v>240.36666666666665</v>
      </c>
      <c r="K315" s="539">
        <v>233.6</v>
      </c>
      <c r="L315" s="539">
        <v>225.5</v>
      </c>
      <c r="M315" s="539">
        <v>0.43604999999999999</v>
      </c>
    </row>
    <row r="316" spans="1:13">
      <c r="A316" s="254">
        <v>306</v>
      </c>
      <c r="B316" s="566" t="s">
        <v>441</v>
      </c>
      <c r="C316" s="539">
        <v>480.55</v>
      </c>
      <c r="D316" s="540">
        <v>480.06666666666666</v>
      </c>
      <c r="E316" s="540">
        <v>472.48333333333335</v>
      </c>
      <c r="F316" s="540">
        <v>464.41666666666669</v>
      </c>
      <c r="G316" s="540">
        <v>456.83333333333337</v>
      </c>
      <c r="H316" s="540">
        <v>488.13333333333333</v>
      </c>
      <c r="I316" s="540">
        <v>495.7166666666667</v>
      </c>
      <c r="J316" s="540">
        <v>503.7833333333333</v>
      </c>
      <c r="K316" s="539">
        <v>487.65</v>
      </c>
      <c r="L316" s="539">
        <v>472</v>
      </c>
      <c r="M316" s="539">
        <v>0.28438999999999998</v>
      </c>
    </row>
    <row r="317" spans="1:13">
      <c r="A317" s="254">
        <v>307</v>
      </c>
      <c r="B317" s="566" t="s">
        <v>138</v>
      </c>
      <c r="C317" s="539">
        <v>179.25</v>
      </c>
      <c r="D317" s="540">
        <v>177.4666666666667</v>
      </c>
      <c r="E317" s="540">
        <v>174.3333333333334</v>
      </c>
      <c r="F317" s="540">
        <v>169.41666666666671</v>
      </c>
      <c r="G317" s="540">
        <v>166.28333333333342</v>
      </c>
      <c r="H317" s="540">
        <v>182.38333333333338</v>
      </c>
      <c r="I317" s="540">
        <v>185.51666666666671</v>
      </c>
      <c r="J317" s="540">
        <v>190.43333333333337</v>
      </c>
      <c r="K317" s="539">
        <v>180.6</v>
      </c>
      <c r="L317" s="539">
        <v>172.55</v>
      </c>
      <c r="M317" s="539">
        <v>92.274630000000002</v>
      </c>
    </row>
    <row r="318" spans="1:13">
      <c r="A318" s="254">
        <v>308</v>
      </c>
      <c r="B318" s="566" t="s">
        <v>262</v>
      </c>
      <c r="C318" s="539">
        <v>39.200000000000003</v>
      </c>
      <c r="D318" s="540">
        <v>39.366666666666667</v>
      </c>
      <c r="E318" s="540">
        <v>38.283333333333331</v>
      </c>
      <c r="F318" s="540">
        <v>37.366666666666667</v>
      </c>
      <c r="G318" s="540">
        <v>36.283333333333331</v>
      </c>
      <c r="H318" s="540">
        <v>40.283333333333331</v>
      </c>
      <c r="I318" s="540">
        <v>41.36666666666666</v>
      </c>
      <c r="J318" s="540">
        <v>42.283333333333331</v>
      </c>
      <c r="K318" s="539">
        <v>40.450000000000003</v>
      </c>
      <c r="L318" s="539">
        <v>38.450000000000003</v>
      </c>
      <c r="M318" s="539">
        <v>39.98498</v>
      </c>
    </row>
    <row r="319" spans="1:13">
      <c r="A319" s="254">
        <v>309</v>
      </c>
      <c r="B319" s="566" t="s">
        <v>139</v>
      </c>
      <c r="C319" s="539">
        <v>409.8</v>
      </c>
      <c r="D319" s="540">
        <v>414.88333333333338</v>
      </c>
      <c r="E319" s="540">
        <v>401.01666666666677</v>
      </c>
      <c r="F319" s="540">
        <v>392.23333333333341</v>
      </c>
      <c r="G319" s="540">
        <v>378.36666666666679</v>
      </c>
      <c r="H319" s="540">
        <v>423.66666666666674</v>
      </c>
      <c r="I319" s="540">
        <v>437.53333333333342</v>
      </c>
      <c r="J319" s="540">
        <v>446.31666666666672</v>
      </c>
      <c r="K319" s="539">
        <v>428.75</v>
      </c>
      <c r="L319" s="539">
        <v>406.1</v>
      </c>
      <c r="M319" s="539">
        <v>63.341929999999998</v>
      </c>
    </row>
    <row r="320" spans="1:13">
      <c r="A320" s="254">
        <v>310</v>
      </c>
      <c r="B320" s="566" t="s">
        <v>140</v>
      </c>
      <c r="C320" s="539">
        <v>6930.35</v>
      </c>
      <c r="D320" s="540">
        <v>6971.45</v>
      </c>
      <c r="E320" s="540">
        <v>6873.9</v>
      </c>
      <c r="F320" s="540">
        <v>6817.45</v>
      </c>
      <c r="G320" s="540">
        <v>6719.9</v>
      </c>
      <c r="H320" s="540">
        <v>7027.9</v>
      </c>
      <c r="I320" s="540">
        <v>7125.4500000000007</v>
      </c>
      <c r="J320" s="540">
        <v>7181.9</v>
      </c>
      <c r="K320" s="539">
        <v>7069</v>
      </c>
      <c r="L320" s="539">
        <v>6915</v>
      </c>
      <c r="M320" s="539">
        <v>17.400659999999998</v>
      </c>
    </row>
    <row r="321" spans="1:13">
      <c r="A321" s="254">
        <v>311</v>
      </c>
      <c r="B321" s="566" t="s">
        <v>142</v>
      </c>
      <c r="C321" s="539">
        <v>889.05</v>
      </c>
      <c r="D321" s="540">
        <v>909.36666666666667</v>
      </c>
      <c r="E321" s="540">
        <v>865.0333333333333</v>
      </c>
      <c r="F321" s="540">
        <v>841.01666666666665</v>
      </c>
      <c r="G321" s="540">
        <v>796.68333333333328</v>
      </c>
      <c r="H321" s="540">
        <v>933.38333333333333</v>
      </c>
      <c r="I321" s="540">
        <v>977.71666666666658</v>
      </c>
      <c r="J321" s="540">
        <v>1001.7333333333333</v>
      </c>
      <c r="K321" s="539">
        <v>953.7</v>
      </c>
      <c r="L321" s="539">
        <v>885.35</v>
      </c>
      <c r="M321" s="539">
        <v>68.325239999999994</v>
      </c>
    </row>
    <row r="322" spans="1:13">
      <c r="A322" s="254">
        <v>312</v>
      </c>
      <c r="B322" s="566" t="s">
        <v>442</v>
      </c>
      <c r="C322" s="539">
        <v>1979.35</v>
      </c>
      <c r="D322" s="540">
        <v>1982.2333333333333</v>
      </c>
      <c r="E322" s="540">
        <v>1939.4166666666667</v>
      </c>
      <c r="F322" s="540">
        <v>1899.4833333333333</v>
      </c>
      <c r="G322" s="540">
        <v>1856.6666666666667</v>
      </c>
      <c r="H322" s="540">
        <v>2022.1666666666667</v>
      </c>
      <c r="I322" s="540">
        <v>2064.9833333333336</v>
      </c>
      <c r="J322" s="540">
        <v>2104.916666666667</v>
      </c>
      <c r="K322" s="539">
        <v>2025.05</v>
      </c>
      <c r="L322" s="539">
        <v>1942.3</v>
      </c>
      <c r="M322" s="539">
        <v>0.83399000000000001</v>
      </c>
    </row>
    <row r="323" spans="1:13">
      <c r="A323" s="254">
        <v>313</v>
      </c>
      <c r="B323" s="566" t="s">
        <v>144</v>
      </c>
      <c r="C323" s="539">
        <v>1604.3</v>
      </c>
      <c r="D323" s="540">
        <v>1620.4000000000003</v>
      </c>
      <c r="E323" s="540">
        <v>1579.8000000000006</v>
      </c>
      <c r="F323" s="540">
        <v>1555.3000000000004</v>
      </c>
      <c r="G323" s="540">
        <v>1514.7000000000007</v>
      </c>
      <c r="H323" s="540">
        <v>1644.9000000000005</v>
      </c>
      <c r="I323" s="540">
        <v>1685.5000000000005</v>
      </c>
      <c r="J323" s="540">
        <v>1710.0000000000005</v>
      </c>
      <c r="K323" s="539">
        <v>1661</v>
      </c>
      <c r="L323" s="539">
        <v>1595.9</v>
      </c>
      <c r="M323" s="539">
        <v>6.2052500000000004</v>
      </c>
    </row>
    <row r="324" spans="1:13">
      <c r="A324" s="254">
        <v>314</v>
      </c>
      <c r="B324" s="566" t="s">
        <v>443</v>
      </c>
      <c r="C324" s="539">
        <v>102.75</v>
      </c>
      <c r="D324" s="540">
        <v>102.86666666666667</v>
      </c>
      <c r="E324" s="540">
        <v>100.03333333333335</v>
      </c>
      <c r="F324" s="540">
        <v>97.316666666666677</v>
      </c>
      <c r="G324" s="540">
        <v>94.483333333333348</v>
      </c>
      <c r="H324" s="540">
        <v>105.58333333333334</v>
      </c>
      <c r="I324" s="540">
        <v>108.41666666666666</v>
      </c>
      <c r="J324" s="540">
        <v>111.13333333333334</v>
      </c>
      <c r="K324" s="539">
        <v>105.7</v>
      </c>
      <c r="L324" s="539">
        <v>100.15</v>
      </c>
      <c r="M324" s="539">
        <v>13.314030000000001</v>
      </c>
    </row>
    <row r="325" spans="1:13">
      <c r="A325" s="254">
        <v>315</v>
      </c>
      <c r="B325" s="566" t="s">
        <v>444</v>
      </c>
      <c r="C325" s="539">
        <v>568.15</v>
      </c>
      <c r="D325" s="540">
        <v>568.38333333333333</v>
      </c>
      <c r="E325" s="540">
        <v>554.76666666666665</v>
      </c>
      <c r="F325" s="540">
        <v>541.38333333333333</v>
      </c>
      <c r="G325" s="540">
        <v>527.76666666666665</v>
      </c>
      <c r="H325" s="540">
        <v>581.76666666666665</v>
      </c>
      <c r="I325" s="540">
        <v>595.38333333333321</v>
      </c>
      <c r="J325" s="540">
        <v>608.76666666666665</v>
      </c>
      <c r="K325" s="539">
        <v>582</v>
      </c>
      <c r="L325" s="539">
        <v>555</v>
      </c>
      <c r="M325" s="539">
        <v>1.7088699999999999</v>
      </c>
    </row>
    <row r="326" spans="1:13">
      <c r="A326" s="254">
        <v>316</v>
      </c>
      <c r="B326" s="566" t="s">
        <v>755</v>
      </c>
      <c r="C326" s="539">
        <v>192.15</v>
      </c>
      <c r="D326" s="540">
        <v>191.88333333333333</v>
      </c>
      <c r="E326" s="540">
        <v>189.76666666666665</v>
      </c>
      <c r="F326" s="540">
        <v>187.38333333333333</v>
      </c>
      <c r="G326" s="540">
        <v>185.26666666666665</v>
      </c>
      <c r="H326" s="540">
        <v>194.26666666666665</v>
      </c>
      <c r="I326" s="540">
        <v>196.38333333333333</v>
      </c>
      <c r="J326" s="540">
        <v>198.76666666666665</v>
      </c>
      <c r="K326" s="539">
        <v>194</v>
      </c>
      <c r="L326" s="539">
        <v>189.5</v>
      </c>
      <c r="M326" s="539">
        <v>9.4535099999999996</v>
      </c>
    </row>
    <row r="327" spans="1:13">
      <c r="A327" s="254">
        <v>317</v>
      </c>
      <c r="B327" s="566" t="s">
        <v>145</v>
      </c>
      <c r="C327" s="539">
        <v>218.25</v>
      </c>
      <c r="D327" s="540">
        <v>219.18333333333331</v>
      </c>
      <c r="E327" s="540">
        <v>215.56666666666661</v>
      </c>
      <c r="F327" s="540">
        <v>212.8833333333333</v>
      </c>
      <c r="G327" s="540">
        <v>209.26666666666659</v>
      </c>
      <c r="H327" s="540">
        <v>221.86666666666662</v>
      </c>
      <c r="I327" s="540">
        <v>225.48333333333335</v>
      </c>
      <c r="J327" s="540">
        <v>228.16666666666663</v>
      </c>
      <c r="K327" s="539">
        <v>222.8</v>
      </c>
      <c r="L327" s="539">
        <v>216.5</v>
      </c>
      <c r="M327" s="539">
        <v>120.91445</v>
      </c>
    </row>
    <row r="328" spans="1:13">
      <c r="A328" s="254">
        <v>318</v>
      </c>
      <c r="B328" s="566" t="s">
        <v>445</v>
      </c>
      <c r="C328" s="539">
        <v>615</v>
      </c>
      <c r="D328" s="540">
        <v>617.25</v>
      </c>
      <c r="E328" s="540">
        <v>608.6</v>
      </c>
      <c r="F328" s="540">
        <v>602.20000000000005</v>
      </c>
      <c r="G328" s="540">
        <v>593.55000000000007</v>
      </c>
      <c r="H328" s="540">
        <v>623.65</v>
      </c>
      <c r="I328" s="540">
        <v>632.30000000000007</v>
      </c>
      <c r="J328" s="540">
        <v>638.69999999999993</v>
      </c>
      <c r="K328" s="539">
        <v>625.9</v>
      </c>
      <c r="L328" s="539">
        <v>610.85</v>
      </c>
      <c r="M328" s="539">
        <v>6.9057000000000004</v>
      </c>
    </row>
    <row r="329" spans="1:13">
      <c r="A329" s="254">
        <v>319</v>
      </c>
      <c r="B329" s="566" t="s">
        <v>263</v>
      </c>
      <c r="C329" s="539">
        <v>1651.7</v>
      </c>
      <c r="D329" s="540">
        <v>1657.8999999999999</v>
      </c>
      <c r="E329" s="540">
        <v>1615.8499999999997</v>
      </c>
      <c r="F329" s="540">
        <v>1579.9999999999998</v>
      </c>
      <c r="G329" s="540">
        <v>1537.9499999999996</v>
      </c>
      <c r="H329" s="540">
        <v>1693.7499999999998</v>
      </c>
      <c r="I329" s="540">
        <v>1735.8</v>
      </c>
      <c r="J329" s="540">
        <v>1771.6499999999999</v>
      </c>
      <c r="K329" s="539">
        <v>1699.95</v>
      </c>
      <c r="L329" s="539">
        <v>1622.05</v>
      </c>
      <c r="M329" s="539">
        <v>8.7024500000000007</v>
      </c>
    </row>
    <row r="330" spans="1:13">
      <c r="A330" s="254">
        <v>320</v>
      </c>
      <c r="B330" s="566" t="s">
        <v>446</v>
      </c>
      <c r="C330" s="539">
        <v>1520</v>
      </c>
      <c r="D330" s="540">
        <v>1519</v>
      </c>
      <c r="E330" s="540">
        <v>1506.5</v>
      </c>
      <c r="F330" s="540">
        <v>1493</v>
      </c>
      <c r="G330" s="540">
        <v>1480.5</v>
      </c>
      <c r="H330" s="540">
        <v>1532.5</v>
      </c>
      <c r="I330" s="540">
        <v>1545</v>
      </c>
      <c r="J330" s="540">
        <v>1558.5</v>
      </c>
      <c r="K330" s="539">
        <v>1531.5</v>
      </c>
      <c r="L330" s="539">
        <v>1505.5</v>
      </c>
      <c r="M330" s="539">
        <v>1.4937499999999999</v>
      </c>
    </row>
    <row r="331" spans="1:13">
      <c r="A331" s="254">
        <v>321</v>
      </c>
      <c r="B331" s="566" t="s">
        <v>147</v>
      </c>
      <c r="C331" s="539">
        <v>1329.15</v>
      </c>
      <c r="D331" s="540">
        <v>1323.05</v>
      </c>
      <c r="E331" s="540">
        <v>1306.0999999999999</v>
      </c>
      <c r="F331" s="540">
        <v>1283.05</v>
      </c>
      <c r="G331" s="540">
        <v>1266.0999999999999</v>
      </c>
      <c r="H331" s="540">
        <v>1346.1</v>
      </c>
      <c r="I331" s="540">
        <v>1363.0500000000002</v>
      </c>
      <c r="J331" s="540">
        <v>1386.1</v>
      </c>
      <c r="K331" s="539">
        <v>1340</v>
      </c>
      <c r="L331" s="539">
        <v>1300</v>
      </c>
      <c r="M331" s="539">
        <v>23.539719999999999</v>
      </c>
    </row>
    <row r="332" spans="1:13">
      <c r="A332" s="254">
        <v>322</v>
      </c>
      <c r="B332" s="566" t="s">
        <v>264</v>
      </c>
      <c r="C332" s="539">
        <v>802.3</v>
      </c>
      <c r="D332" s="540">
        <v>807.5333333333333</v>
      </c>
      <c r="E332" s="540">
        <v>790.81666666666661</v>
      </c>
      <c r="F332" s="540">
        <v>779.33333333333326</v>
      </c>
      <c r="G332" s="540">
        <v>762.61666666666656</v>
      </c>
      <c r="H332" s="540">
        <v>819.01666666666665</v>
      </c>
      <c r="I332" s="540">
        <v>835.73333333333335</v>
      </c>
      <c r="J332" s="540">
        <v>847.2166666666667</v>
      </c>
      <c r="K332" s="539">
        <v>824.25</v>
      </c>
      <c r="L332" s="539">
        <v>796.05</v>
      </c>
      <c r="M332" s="539">
        <v>3.1558999999999999</v>
      </c>
    </row>
    <row r="333" spans="1:13">
      <c r="A333" s="254">
        <v>323</v>
      </c>
      <c r="B333" s="566" t="s">
        <v>149</v>
      </c>
      <c r="C333" s="539">
        <v>42.35</v>
      </c>
      <c r="D333" s="540">
        <v>41.783333333333331</v>
      </c>
      <c r="E333" s="540">
        <v>40.666666666666664</v>
      </c>
      <c r="F333" s="540">
        <v>38.983333333333334</v>
      </c>
      <c r="G333" s="540">
        <v>37.866666666666667</v>
      </c>
      <c r="H333" s="540">
        <v>43.466666666666661</v>
      </c>
      <c r="I333" s="540">
        <v>44.583333333333336</v>
      </c>
      <c r="J333" s="540">
        <v>46.266666666666659</v>
      </c>
      <c r="K333" s="539">
        <v>42.9</v>
      </c>
      <c r="L333" s="539">
        <v>40.1</v>
      </c>
      <c r="M333" s="539">
        <v>510.38641999999999</v>
      </c>
    </row>
    <row r="334" spans="1:13">
      <c r="A334" s="254">
        <v>324</v>
      </c>
      <c r="B334" s="566" t="s">
        <v>150</v>
      </c>
      <c r="C334" s="539">
        <v>91.25</v>
      </c>
      <c r="D334" s="540">
        <v>91.083333333333329</v>
      </c>
      <c r="E334" s="540">
        <v>90.266666666666652</v>
      </c>
      <c r="F334" s="540">
        <v>89.283333333333317</v>
      </c>
      <c r="G334" s="540">
        <v>88.46666666666664</v>
      </c>
      <c r="H334" s="540">
        <v>92.066666666666663</v>
      </c>
      <c r="I334" s="540">
        <v>92.883333333333354</v>
      </c>
      <c r="J334" s="540">
        <v>93.866666666666674</v>
      </c>
      <c r="K334" s="539">
        <v>91.9</v>
      </c>
      <c r="L334" s="539">
        <v>90.1</v>
      </c>
      <c r="M334" s="539">
        <v>53.176119999999997</v>
      </c>
    </row>
    <row r="335" spans="1:13">
      <c r="A335" s="254">
        <v>325</v>
      </c>
      <c r="B335" s="566" t="s">
        <v>447</v>
      </c>
      <c r="C335" s="539">
        <v>600.15</v>
      </c>
      <c r="D335" s="540">
        <v>600.73333333333335</v>
      </c>
      <c r="E335" s="540">
        <v>596.4666666666667</v>
      </c>
      <c r="F335" s="540">
        <v>592.7833333333333</v>
      </c>
      <c r="G335" s="540">
        <v>588.51666666666665</v>
      </c>
      <c r="H335" s="540">
        <v>604.41666666666674</v>
      </c>
      <c r="I335" s="540">
        <v>608.68333333333339</v>
      </c>
      <c r="J335" s="540">
        <v>612.36666666666679</v>
      </c>
      <c r="K335" s="539">
        <v>605</v>
      </c>
      <c r="L335" s="539">
        <v>597.04999999999995</v>
      </c>
      <c r="M335" s="539">
        <v>0.39244000000000001</v>
      </c>
    </row>
    <row r="336" spans="1:13">
      <c r="A336" s="254">
        <v>326</v>
      </c>
      <c r="B336" s="566" t="s">
        <v>265</v>
      </c>
      <c r="C336" s="539">
        <v>24.3</v>
      </c>
      <c r="D336" s="540">
        <v>24.333333333333332</v>
      </c>
      <c r="E336" s="540">
        <v>23.766666666666666</v>
      </c>
      <c r="F336" s="540">
        <v>23.233333333333334</v>
      </c>
      <c r="G336" s="540">
        <v>22.666666666666668</v>
      </c>
      <c r="H336" s="540">
        <v>24.866666666666664</v>
      </c>
      <c r="I336" s="540">
        <v>25.433333333333334</v>
      </c>
      <c r="J336" s="540">
        <v>25.966666666666661</v>
      </c>
      <c r="K336" s="539">
        <v>24.9</v>
      </c>
      <c r="L336" s="539">
        <v>23.8</v>
      </c>
      <c r="M336" s="539">
        <v>120.48325</v>
      </c>
    </row>
    <row r="337" spans="1:13">
      <c r="A337" s="254">
        <v>327</v>
      </c>
      <c r="B337" s="566" t="s">
        <v>448</v>
      </c>
      <c r="C337" s="539">
        <v>53</v>
      </c>
      <c r="D337" s="540">
        <v>53.066666666666663</v>
      </c>
      <c r="E337" s="540">
        <v>52.133333333333326</v>
      </c>
      <c r="F337" s="540">
        <v>51.266666666666666</v>
      </c>
      <c r="G337" s="540">
        <v>50.333333333333329</v>
      </c>
      <c r="H337" s="540">
        <v>53.933333333333323</v>
      </c>
      <c r="I337" s="540">
        <v>54.86666666666666</v>
      </c>
      <c r="J337" s="540">
        <v>55.73333333333332</v>
      </c>
      <c r="K337" s="539">
        <v>54</v>
      </c>
      <c r="L337" s="539">
        <v>52.2</v>
      </c>
      <c r="M337" s="539">
        <v>38.338470000000001</v>
      </c>
    </row>
    <row r="338" spans="1:13">
      <c r="A338" s="254">
        <v>328</v>
      </c>
      <c r="B338" s="566" t="s">
        <v>152</v>
      </c>
      <c r="C338" s="539">
        <v>128</v>
      </c>
      <c r="D338" s="540">
        <v>127.11666666666666</v>
      </c>
      <c r="E338" s="540">
        <v>125.08333333333331</v>
      </c>
      <c r="F338" s="540">
        <v>122.16666666666666</v>
      </c>
      <c r="G338" s="540">
        <v>120.13333333333331</v>
      </c>
      <c r="H338" s="540">
        <v>130.0333333333333</v>
      </c>
      <c r="I338" s="540">
        <v>132.06666666666666</v>
      </c>
      <c r="J338" s="540">
        <v>134.98333333333332</v>
      </c>
      <c r="K338" s="539">
        <v>129.15</v>
      </c>
      <c r="L338" s="539">
        <v>124.2</v>
      </c>
      <c r="M338" s="539">
        <v>176.91593</v>
      </c>
    </row>
    <row r="339" spans="1:13">
      <c r="A339" s="254">
        <v>329</v>
      </c>
      <c r="B339" s="566" t="s">
        <v>695</v>
      </c>
      <c r="C339" s="539">
        <v>171.95</v>
      </c>
      <c r="D339" s="540">
        <v>173.15</v>
      </c>
      <c r="E339" s="540">
        <v>170.3</v>
      </c>
      <c r="F339" s="540">
        <v>168.65</v>
      </c>
      <c r="G339" s="540">
        <v>165.8</v>
      </c>
      <c r="H339" s="540">
        <v>174.8</v>
      </c>
      <c r="I339" s="540">
        <v>177.64999999999998</v>
      </c>
      <c r="J339" s="540">
        <v>179.3</v>
      </c>
      <c r="K339" s="539">
        <v>176</v>
      </c>
      <c r="L339" s="539">
        <v>171.5</v>
      </c>
      <c r="M339" s="539">
        <v>5.4020000000000001</v>
      </c>
    </row>
    <row r="340" spans="1:13">
      <c r="A340" s="254">
        <v>330</v>
      </c>
      <c r="B340" s="566" t="s">
        <v>153</v>
      </c>
      <c r="C340" s="539">
        <v>108</v>
      </c>
      <c r="D340" s="540">
        <v>107.06666666666666</v>
      </c>
      <c r="E340" s="540">
        <v>103.93333333333332</v>
      </c>
      <c r="F340" s="540">
        <v>99.86666666666666</v>
      </c>
      <c r="G340" s="540">
        <v>96.73333333333332</v>
      </c>
      <c r="H340" s="540">
        <v>111.13333333333333</v>
      </c>
      <c r="I340" s="540">
        <v>114.26666666666665</v>
      </c>
      <c r="J340" s="540">
        <v>118.33333333333333</v>
      </c>
      <c r="K340" s="539">
        <v>110.2</v>
      </c>
      <c r="L340" s="539">
        <v>103</v>
      </c>
      <c r="M340" s="539">
        <v>683.61756000000003</v>
      </c>
    </row>
    <row r="341" spans="1:13">
      <c r="A341" s="254">
        <v>331</v>
      </c>
      <c r="B341" s="566" t="s">
        <v>449</v>
      </c>
      <c r="C341" s="539">
        <v>439.3</v>
      </c>
      <c r="D341" s="540">
        <v>446</v>
      </c>
      <c r="E341" s="540">
        <v>428.3</v>
      </c>
      <c r="F341" s="540">
        <v>417.3</v>
      </c>
      <c r="G341" s="540">
        <v>399.6</v>
      </c>
      <c r="H341" s="540">
        <v>457</v>
      </c>
      <c r="I341" s="540">
        <v>474.70000000000005</v>
      </c>
      <c r="J341" s="540">
        <v>485.7</v>
      </c>
      <c r="K341" s="539">
        <v>463.7</v>
      </c>
      <c r="L341" s="539">
        <v>435</v>
      </c>
      <c r="M341" s="539">
        <v>3.7316099999999999</v>
      </c>
    </row>
    <row r="342" spans="1:13">
      <c r="A342" s="254">
        <v>332</v>
      </c>
      <c r="B342" s="566" t="s">
        <v>148</v>
      </c>
      <c r="C342" s="539">
        <v>57.25</v>
      </c>
      <c r="D342" s="540">
        <v>56.816666666666663</v>
      </c>
      <c r="E342" s="540">
        <v>55.933333333333323</v>
      </c>
      <c r="F342" s="540">
        <v>54.61666666666666</v>
      </c>
      <c r="G342" s="540">
        <v>53.73333333333332</v>
      </c>
      <c r="H342" s="540">
        <v>58.133333333333326</v>
      </c>
      <c r="I342" s="540">
        <v>59.016666666666666</v>
      </c>
      <c r="J342" s="540">
        <v>60.333333333333329</v>
      </c>
      <c r="K342" s="539">
        <v>57.7</v>
      </c>
      <c r="L342" s="539">
        <v>55.5</v>
      </c>
      <c r="M342" s="539">
        <v>548.67255999999998</v>
      </c>
    </row>
    <row r="343" spans="1:13">
      <c r="A343" s="254">
        <v>333</v>
      </c>
      <c r="B343" s="566" t="s">
        <v>450</v>
      </c>
      <c r="C343" s="539">
        <v>44.85</v>
      </c>
      <c r="D343" s="540">
        <v>43.716666666666669</v>
      </c>
      <c r="E343" s="540">
        <v>41.13333333333334</v>
      </c>
      <c r="F343" s="540">
        <v>37.416666666666671</v>
      </c>
      <c r="G343" s="540">
        <v>34.833333333333343</v>
      </c>
      <c r="H343" s="540">
        <v>47.433333333333337</v>
      </c>
      <c r="I343" s="540">
        <v>50.016666666666666</v>
      </c>
      <c r="J343" s="540">
        <v>53.733333333333334</v>
      </c>
      <c r="K343" s="539">
        <v>46.3</v>
      </c>
      <c r="L343" s="539">
        <v>40</v>
      </c>
      <c r="M343" s="539">
        <v>183.35883999999999</v>
      </c>
    </row>
    <row r="344" spans="1:13">
      <c r="A344" s="254">
        <v>334</v>
      </c>
      <c r="B344" s="566" t="s">
        <v>451</v>
      </c>
      <c r="C344" s="539">
        <v>2480.1999999999998</v>
      </c>
      <c r="D344" s="540">
        <v>2498.2999999999997</v>
      </c>
      <c r="E344" s="540">
        <v>2449.4999999999995</v>
      </c>
      <c r="F344" s="540">
        <v>2418.7999999999997</v>
      </c>
      <c r="G344" s="540">
        <v>2369.9999999999995</v>
      </c>
      <c r="H344" s="540">
        <v>2528.9999999999995</v>
      </c>
      <c r="I344" s="540">
        <v>2577.7999999999997</v>
      </c>
      <c r="J344" s="540">
        <v>2608.4999999999995</v>
      </c>
      <c r="K344" s="539">
        <v>2547.1</v>
      </c>
      <c r="L344" s="539">
        <v>2467.6</v>
      </c>
      <c r="M344" s="539">
        <v>0.90349000000000002</v>
      </c>
    </row>
    <row r="345" spans="1:13">
      <c r="A345" s="254">
        <v>335</v>
      </c>
      <c r="B345" s="566" t="s">
        <v>756</v>
      </c>
      <c r="C345" s="539">
        <v>89.5</v>
      </c>
      <c r="D345" s="540">
        <v>89.033333333333346</v>
      </c>
      <c r="E345" s="540">
        <v>87.466666666666697</v>
      </c>
      <c r="F345" s="540">
        <v>85.433333333333351</v>
      </c>
      <c r="G345" s="540">
        <v>83.866666666666703</v>
      </c>
      <c r="H345" s="540">
        <v>91.066666666666691</v>
      </c>
      <c r="I345" s="540">
        <v>92.633333333333326</v>
      </c>
      <c r="J345" s="540">
        <v>94.666666666666686</v>
      </c>
      <c r="K345" s="539">
        <v>90.6</v>
      </c>
      <c r="L345" s="539">
        <v>87</v>
      </c>
      <c r="M345" s="539">
        <v>6.8437900000000003</v>
      </c>
    </row>
    <row r="346" spans="1:13">
      <c r="A346" s="254">
        <v>336</v>
      </c>
      <c r="B346" s="566" t="s">
        <v>151</v>
      </c>
      <c r="C346" s="539">
        <v>16113.9</v>
      </c>
      <c r="D346" s="540">
        <v>16195.733333333332</v>
      </c>
      <c r="E346" s="540">
        <v>16018.166666666664</v>
      </c>
      <c r="F346" s="540">
        <v>15922.433333333332</v>
      </c>
      <c r="G346" s="540">
        <v>15744.866666666665</v>
      </c>
      <c r="H346" s="540">
        <v>16291.466666666664</v>
      </c>
      <c r="I346" s="540">
        <v>16469.033333333333</v>
      </c>
      <c r="J346" s="540">
        <v>16564.766666666663</v>
      </c>
      <c r="K346" s="539">
        <v>16373.3</v>
      </c>
      <c r="L346" s="539">
        <v>16100</v>
      </c>
      <c r="M346" s="539">
        <v>1.8571299999999999</v>
      </c>
    </row>
    <row r="347" spans="1:13">
      <c r="A347" s="254">
        <v>337</v>
      </c>
      <c r="B347" s="566" t="s">
        <v>793</v>
      </c>
      <c r="C347" s="539">
        <v>37.35</v>
      </c>
      <c r="D347" s="540">
        <v>37.233333333333334</v>
      </c>
      <c r="E347" s="540">
        <v>36.81666666666667</v>
      </c>
      <c r="F347" s="540">
        <v>36.283333333333339</v>
      </c>
      <c r="G347" s="540">
        <v>35.866666666666674</v>
      </c>
      <c r="H347" s="540">
        <v>37.766666666666666</v>
      </c>
      <c r="I347" s="540">
        <v>38.183333333333323</v>
      </c>
      <c r="J347" s="540">
        <v>38.716666666666661</v>
      </c>
      <c r="K347" s="539">
        <v>37.65</v>
      </c>
      <c r="L347" s="539">
        <v>36.700000000000003</v>
      </c>
      <c r="M347" s="539">
        <v>15.52514</v>
      </c>
    </row>
    <row r="348" spans="1:13">
      <c r="A348" s="254">
        <v>338</v>
      </c>
      <c r="B348" s="566" t="s">
        <v>452</v>
      </c>
      <c r="C348" s="539">
        <v>1875.9</v>
      </c>
      <c r="D348" s="540">
        <v>1867.9666666666665</v>
      </c>
      <c r="E348" s="540">
        <v>1837.9333333333329</v>
      </c>
      <c r="F348" s="540">
        <v>1799.9666666666665</v>
      </c>
      <c r="G348" s="540">
        <v>1769.9333333333329</v>
      </c>
      <c r="H348" s="540">
        <v>1905.9333333333329</v>
      </c>
      <c r="I348" s="540">
        <v>1935.9666666666662</v>
      </c>
      <c r="J348" s="540">
        <v>1973.9333333333329</v>
      </c>
      <c r="K348" s="539">
        <v>1898</v>
      </c>
      <c r="L348" s="539">
        <v>1830</v>
      </c>
      <c r="M348" s="539">
        <v>0.1229</v>
      </c>
    </row>
    <row r="349" spans="1:13">
      <c r="A349" s="254">
        <v>339</v>
      </c>
      <c r="B349" s="566" t="s">
        <v>792</v>
      </c>
      <c r="C349" s="539">
        <v>340.6</v>
      </c>
      <c r="D349" s="540">
        <v>340.81666666666666</v>
      </c>
      <c r="E349" s="540">
        <v>335.83333333333331</v>
      </c>
      <c r="F349" s="540">
        <v>331.06666666666666</v>
      </c>
      <c r="G349" s="540">
        <v>326.08333333333331</v>
      </c>
      <c r="H349" s="540">
        <v>345.58333333333331</v>
      </c>
      <c r="I349" s="540">
        <v>350.56666666666666</v>
      </c>
      <c r="J349" s="540">
        <v>355.33333333333331</v>
      </c>
      <c r="K349" s="539">
        <v>345.8</v>
      </c>
      <c r="L349" s="539">
        <v>336.05</v>
      </c>
      <c r="M349" s="539">
        <v>8.9099299999999992</v>
      </c>
    </row>
    <row r="350" spans="1:13">
      <c r="A350" s="254">
        <v>340</v>
      </c>
      <c r="B350" s="566" t="s">
        <v>266</v>
      </c>
      <c r="C350" s="539">
        <v>553.25</v>
      </c>
      <c r="D350" s="540">
        <v>556.35</v>
      </c>
      <c r="E350" s="540">
        <v>543.20000000000005</v>
      </c>
      <c r="F350" s="540">
        <v>533.15</v>
      </c>
      <c r="G350" s="540">
        <v>520</v>
      </c>
      <c r="H350" s="540">
        <v>566.40000000000009</v>
      </c>
      <c r="I350" s="540">
        <v>579.54999999999995</v>
      </c>
      <c r="J350" s="540">
        <v>589.60000000000014</v>
      </c>
      <c r="K350" s="539">
        <v>569.5</v>
      </c>
      <c r="L350" s="539">
        <v>546.29999999999995</v>
      </c>
      <c r="M350" s="539">
        <v>16.635290000000001</v>
      </c>
    </row>
    <row r="351" spans="1:13">
      <c r="A351" s="254">
        <v>341</v>
      </c>
      <c r="B351" s="566" t="s">
        <v>155</v>
      </c>
      <c r="C351" s="539">
        <v>119.05</v>
      </c>
      <c r="D351" s="540">
        <v>118.3</v>
      </c>
      <c r="E351" s="540">
        <v>116.1</v>
      </c>
      <c r="F351" s="540">
        <v>113.14999999999999</v>
      </c>
      <c r="G351" s="540">
        <v>110.94999999999999</v>
      </c>
      <c r="H351" s="540">
        <v>121.25</v>
      </c>
      <c r="I351" s="540">
        <v>123.45000000000002</v>
      </c>
      <c r="J351" s="540">
        <v>126.4</v>
      </c>
      <c r="K351" s="539">
        <v>120.5</v>
      </c>
      <c r="L351" s="539">
        <v>115.35</v>
      </c>
      <c r="M351" s="539">
        <v>620.38881000000003</v>
      </c>
    </row>
    <row r="352" spans="1:13">
      <c r="A352" s="254">
        <v>342</v>
      </c>
      <c r="B352" s="566" t="s">
        <v>154</v>
      </c>
      <c r="C352" s="539">
        <v>127.8</v>
      </c>
      <c r="D352" s="540">
        <v>127.78333333333335</v>
      </c>
      <c r="E352" s="540">
        <v>126.01666666666668</v>
      </c>
      <c r="F352" s="540">
        <v>124.23333333333333</v>
      </c>
      <c r="G352" s="540">
        <v>122.46666666666667</v>
      </c>
      <c r="H352" s="540">
        <v>129.56666666666669</v>
      </c>
      <c r="I352" s="540">
        <v>131.33333333333337</v>
      </c>
      <c r="J352" s="540">
        <v>133.1166666666667</v>
      </c>
      <c r="K352" s="539">
        <v>129.55000000000001</v>
      </c>
      <c r="L352" s="539">
        <v>126</v>
      </c>
      <c r="M352" s="539">
        <v>39.007370000000002</v>
      </c>
    </row>
    <row r="353" spans="1:13">
      <c r="A353" s="254">
        <v>343</v>
      </c>
      <c r="B353" s="566" t="s">
        <v>453</v>
      </c>
      <c r="C353" s="539">
        <v>71.150000000000006</v>
      </c>
      <c r="D353" s="540">
        <v>71.416666666666671</v>
      </c>
      <c r="E353" s="540">
        <v>70.033333333333346</v>
      </c>
      <c r="F353" s="540">
        <v>68.916666666666671</v>
      </c>
      <c r="G353" s="540">
        <v>67.533333333333346</v>
      </c>
      <c r="H353" s="540">
        <v>72.533333333333346</v>
      </c>
      <c r="I353" s="540">
        <v>73.916666666666671</v>
      </c>
      <c r="J353" s="540">
        <v>75.033333333333346</v>
      </c>
      <c r="K353" s="539">
        <v>72.8</v>
      </c>
      <c r="L353" s="539">
        <v>70.3</v>
      </c>
      <c r="M353" s="539">
        <v>0.74214999999999998</v>
      </c>
    </row>
    <row r="354" spans="1:13">
      <c r="A354" s="254">
        <v>344</v>
      </c>
      <c r="B354" s="566" t="s">
        <v>267</v>
      </c>
      <c r="C354" s="539">
        <v>3018.95</v>
      </c>
      <c r="D354" s="540">
        <v>3058.0166666666664</v>
      </c>
      <c r="E354" s="540">
        <v>2966.0333333333328</v>
      </c>
      <c r="F354" s="540">
        <v>2913.1166666666663</v>
      </c>
      <c r="G354" s="540">
        <v>2821.1333333333328</v>
      </c>
      <c r="H354" s="540">
        <v>3110.9333333333329</v>
      </c>
      <c r="I354" s="540">
        <v>3202.9166666666665</v>
      </c>
      <c r="J354" s="540">
        <v>3255.833333333333</v>
      </c>
      <c r="K354" s="539">
        <v>3150</v>
      </c>
      <c r="L354" s="539">
        <v>3005.1</v>
      </c>
      <c r="M354" s="539">
        <v>1.3486199999999999</v>
      </c>
    </row>
    <row r="355" spans="1:13">
      <c r="A355" s="254">
        <v>345</v>
      </c>
      <c r="B355" s="566" t="s">
        <v>454</v>
      </c>
      <c r="C355" s="539">
        <v>94.25</v>
      </c>
      <c r="D355" s="540">
        <v>94.083333333333329</v>
      </c>
      <c r="E355" s="540">
        <v>92.36666666666666</v>
      </c>
      <c r="F355" s="540">
        <v>90.483333333333334</v>
      </c>
      <c r="G355" s="540">
        <v>88.766666666666666</v>
      </c>
      <c r="H355" s="540">
        <v>95.966666666666654</v>
      </c>
      <c r="I355" s="540">
        <v>97.683333333333323</v>
      </c>
      <c r="J355" s="540">
        <v>99.566666666666649</v>
      </c>
      <c r="K355" s="539">
        <v>95.8</v>
      </c>
      <c r="L355" s="539">
        <v>92.2</v>
      </c>
      <c r="M355" s="539">
        <v>7.4270300000000002</v>
      </c>
    </row>
    <row r="356" spans="1:13">
      <c r="A356" s="254">
        <v>346</v>
      </c>
      <c r="B356" s="566" t="s">
        <v>455</v>
      </c>
      <c r="C356" s="539">
        <v>268.95</v>
      </c>
      <c r="D356" s="540">
        <v>270.89999999999998</v>
      </c>
      <c r="E356" s="540">
        <v>266.19999999999993</v>
      </c>
      <c r="F356" s="540">
        <v>263.44999999999993</v>
      </c>
      <c r="G356" s="540">
        <v>258.74999999999989</v>
      </c>
      <c r="H356" s="540">
        <v>273.64999999999998</v>
      </c>
      <c r="I356" s="540">
        <v>278.35000000000002</v>
      </c>
      <c r="J356" s="540">
        <v>281.10000000000002</v>
      </c>
      <c r="K356" s="539">
        <v>275.60000000000002</v>
      </c>
      <c r="L356" s="539">
        <v>268.14999999999998</v>
      </c>
      <c r="M356" s="539">
        <v>2.6187499999999999</v>
      </c>
    </row>
    <row r="357" spans="1:13">
      <c r="A357" s="254">
        <v>347</v>
      </c>
      <c r="B357" s="566" t="s">
        <v>456</v>
      </c>
      <c r="C357" s="539">
        <v>235.15</v>
      </c>
      <c r="D357" s="540">
        <v>236</v>
      </c>
      <c r="E357" s="540">
        <v>233.3</v>
      </c>
      <c r="F357" s="540">
        <v>231.45000000000002</v>
      </c>
      <c r="G357" s="540">
        <v>228.75000000000003</v>
      </c>
      <c r="H357" s="540">
        <v>237.85</v>
      </c>
      <c r="I357" s="540">
        <v>240.54999999999998</v>
      </c>
      <c r="J357" s="540">
        <v>242.39999999999998</v>
      </c>
      <c r="K357" s="539">
        <v>238.7</v>
      </c>
      <c r="L357" s="539">
        <v>234.15</v>
      </c>
      <c r="M357" s="539">
        <v>1.8203400000000001</v>
      </c>
    </row>
    <row r="358" spans="1:13">
      <c r="A358" s="254">
        <v>348</v>
      </c>
      <c r="B358" s="566" t="s">
        <v>268</v>
      </c>
      <c r="C358" s="539">
        <v>2216.4499999999998</v>
      </c>
      <c r="D358" s="540">
        <v>2235.8166666666666</v>
      </c>
      <c r="E358" s="540">
        <v>2191.6333333333332</v>
      </c>
      <c r="F358" s="540">
        <v>2166.8166666666666</v>
      </c>
      <c r="G358" s="540">
        <v>2122.6333333333332</v>
      </c>
      <c r="H358" s="540">
        <v>2260.6333333333332</v>
      </c>
      <c r="I358" s="540">
        <v>2304.8166666666666</v>
      </c>
      <c r="J358" s="540">
        <v>2329.6333333333332</v>
      </c>
      <c r="K358" s="539">
        <v>2280</v>
      </c>
      <c r="L358" s="539">
        <v>2211</v>
      </c>
      <c r="M358" s="539">
        <v>3.9806599999999999</v>
      </c>
    </row>
    <row r="359" spans="1:13">
      <c r="A359" s="254">
        <v>349</v>
      </c>
      <c r="B359" s="566" t="s">
        <v>269</v>
      </c>
      <c r="C359" s="539">
        <v>456.55</v>
      </c>
      <c r="D359" s="540">
        <v>459.68333333333339</v>
      </c>
      <c r="E359" s="540">
        <v>450.96666666666681</v>
      </c>
      <c r="F359" s="540">
        <v>445.38333333333344</v>
      </c>
      <c r="G359" s="540">
        <v>436.66666666666686</v>
      </c>
      <c r="H359" s="540">
        <v>465.26666666666677</v>
      </c>
      <c r="I359" s="540">
        <v>473.98333333333335</v>
      </c>
      <c r="J359" s="540">
        <v>479.56666666666672</v>
      </c>
      <c r="K359" s="539">
        <v>468.4</v>
      </c>
      <c r="L359" s="539">
        <v>454.1</v>
      </c>
      <c r="M359" s="539">
        <v>8.6529000000000007</v>
      </c>
    </row>
    <row r="360" spans="1:13">
      <c r="A360" s="254">
        <v>350</v>
      </c>
      <c r="B360" s="566" t="s">
        <v>457</v>
      </c>
      <c r="C360" s="539">
        <v>265.8</v>
      </c>
      <c r="D360" s="540">
        <v>265.16666666666669</v>
      </c>
      <c r="E360" s="540">
        <v>261.88333333333338</v>
      </c>
      <c r="F360" s="540">
        <v>257.9666666666667</v>
      </c>
      <c r="G360" s="540">
        <v>254.68333333333339</v>
      </c>
      <c r="H360" s="540">
        <v>269.08333333333337</v>
      </c>
      <c r="I360" s="540">
        <v>272.36666666666667</v>
      </c>
      <c r="J360" s="540">
        <v>276.28333333333336</v>
      </c>
      <c r="K360" s="539">
        <v>268.45</v>
      </c>
      <c r="L360" s="539">
        <v>261.25</v>
      </c>
      <c r="M360" s="539">
        <v>2.18533</v>
      </c>
    </row>
    <row r="361" spans="1:13">
      <c r="A361" s="254">
        <v>351</v>
      </c>
      <c r="B361" s="566" t="s">
        <v>759</v>
      </c>
      <c r="C361" s="539">
        <v>477.55</v>
      </c>
      <c r="D361" s="540">
        <v>478.05</v>
      </c>
      <c r="E361" s="540">
        <v>472.55</v>
      </c>
      <c r="F361" s="540">
        <v>467.55</v>
      </c>
      <c r="G361" s="540">
        <v>462.05</v>
      </c>
      <c r="H361" s="540">
        <v>483.05</v>
      </c>
      <c r="I361" s="540">
        <v>488.55</v>
      </c>
      <c r="J361" s="540">
        <v>493.55</v>
      </c>
      <c r="K361" s="539">
        <v>483.55</v>
      </c>
      <c r="L361" s="539">
        <v>473.05</v>
      </c>
      <c r="M361" s="539">
        <v>1.7029000000000001</v>
      </c>
    </row>
    <row r="362" spans="1:13">
      <c r="A362" s="254">
        <v>352</v>
      </c>
      <c r="B362" s="566" t="s">
        <v>458</v>
      </c>
      <c r="C362" s="539">
        <v>76.349999999999994</v>
      </c>
      <c r="D362" s="540">
        <v>75.36666666666666</v>
      </c>
      <c r="E362" s="540">
        <v>72.48333333333332</v>
      </c>
      <c r="F362" s="540">
        <v>68.61666666666666</v>
      </c>
      <c r="G362" s="540">
        <v>65.73333333333332</v>
      </c>
      <c r="H362" s="540">
        <v>79.23333333333332</v>
      </c>
      <c r="I362" s="540">
        <v>82.116666666666674</v>
      </c>
      <c r="J362" s="540">
        <v>85.98333333333332</v>
      </c>
      <c r="K362" s="539">
        <v>78.25</v>
      </c>
      <c r="L362" s="539">
        <v>71.5</v>
      </c>
      <c r="M362" s="539">
        <v>58.502569999999999</v>
      </c>
    </row>
    <row r="363" spans="1:13">
      <c r="A363" s="254">
        <v>353</v>
      </c>
      <c r="B363" s="566" t="s">
        <v>163</v>
      </c>
      <c r="C363" s="539">
        <v>1413.5</v>
      </c>
      <c r="D363" s="540">
        <v>1407.8333333333333</v>
      </c>
      <c r="E363" s="540">
        <v>1390.7666666666664</v>
      </c>
      <c r="F363" s="540">
        <v>1368.0333333333331</v>
      </c>
      <c r="G363" s="540">
        <v>1350.9666666666662</v>
      </c>
      <c r="H363" s="540">
        <v>1430.5666666666666</v>
      </c>
      <c r="I363" s="540">
        <v>1447.6333333333337</v>
      </c>
      <c r="J363" s="540">
        <v>1470.3666666666668</v>
      </c>
      <c r="K363" s="539">
        <v>1424.9</v>
      </c>
      <c r="L363" s="539">
        <v>1385.1</v>
      </c>
      <c r="M363" s="539">
        <v>12.24545</v>
      </c>
    </row>
    <row r="364" spans="1:13">
      <c r="A364" s="254">
        <v>354</v>
      </c>
      <c r="B364" s="566" t="s">
        <v>156</v>
      </c>
      <c r="C364" s="539">
        <v>28790.2</v>
      </c>
      <c r="D364" s="540">
        <v>28873.100000000002</v>
      </c>
      <c r="E364" s="540">
        <v>28517.250000000004</v>
      </c>
      <c r="F364" s="540">
        <v>28244.300000000003</v>
      </c>
      <c r="G364" s="540">
        <v>27888.450000000004</v>
      </c>
      <c r="H364" s="540">
        <v>29146.050000000003</v>
      </c>
      <c r="I364" s="540">
        <v>29501.9</v>
      </c>
      <c r="J364" s="540">
        <v>29774.850000000002</v>
      </c>
      <c r="K364" s="539">
        <v>29228.95</v>
      </c>
      <c r="L364" s="539">
        <v>28600.15</v>
      </c>
      <c r="M364" s="539">
        <v>0.42564000000000002</v>
      </c>
    </row>
    <row r="365" spans="1:13">
      <c r="A365" s="254">
        <v>355</v>
      </c>
      <c r="B365" s="566" t="s">
        <v>459</v>
      </c>
      <c r="C365" s="539">
        <v>1644.1</v>
      </c>
      <c r="D365" s="540">
        <v>1643.9333333333334</v>
      </c>
      <c r="E365" s="540">
        <v>1613.4166666666667</v>
      </c>
      <c r="F365" s="540">
        <v>1582.7333333333333</v>
      </c>
      <c r="G365" s="540">
        <v>1552.2166666666667</v>
      </c>
      <c r="H365" s="540">
        <v>1674.6166666666668</v>
      </c>
      <c r="I365" s="540">
        <v>1705.1333333333332</v>
      </c>
      <c r="J365" s="540">
        <v>1735.8166666666668</v>
      </c>
      <c r="K365" s="539">
        <v>1674.45</v>
      </c>
      <c r="L365" s="539">
        <v>1613.25</v>
      </c>
      <c r="M365" s="539">
        <v>2.5762100000000001</v>
      </c>
    </row>
    <row r="366" spans="1:13">
      <c r="A366" s="254">
        <v>356</v>
      </c>
      <c r="B366" s="566" t="s">
        <v>158</v>
      </c>
      <c r="C366" s="539">
        <v>258.7</v>
      </c>
      <c r="D366" s="540">
        <v>257.5</v>
      </c>
      <c r="E366" s="540">
        <v>254.05</v>
      </c>
      <c r="F366" s="540">
        <v>249.4</v>
      </c>
      <c r="G366" s="540">
        <v>245.95000000000002</v>
      </c>
      <c r="H366" s="540">
        <v>262.14999999999998</v>
      </c>
      <c r="I366" s="540">
        <v>265.60000000000002</v>
      </c>
      <c r="J366" s="540">
        <v>270.25</v>
      </c>
      <c r="K366" s="539">
        <v>260.95</v>
      </c>
      <c r="L366" s="539">
        <v>252.85</v>
      </c>
      <c r="M366" s="539">
        <v>93.27946</v>
      </c>
    </row>
    <row r="367" spans="1:13">
      <c r="A367" s="254">
        <v>357</v>
      </c>
      <c r="B367" s="566" t="s">
        <v>270</v>
      </c>
      <c r="C367" s="539">
        <v>4559.6000000000004</v>
      </c>
      <c r="D367" s="540">
        <v>4547.2</v>
      </c>
      <c r="E367" s="540">
        <v>4497.3999999999996</v>
      </c>
      <c r="F367" s="540">
        <v>4435.2</v>
      </c>
      <c r="G367" s="540">
        <v>4385.3999999999996</v>
      </c>
      <c r="H367" s="540">
        <v>4609.3999999999996</v>
      </c>
      <c r="I367" s="540">
        <v>4659.2000000000007</v>
      </c>
      <c r="J367" s="540">
        <v>4721.3999999999996</v>
      </c>
      <c r="K367" s="539">
        <v>4597</v>
      </c>
      <c r="L367" s="539">
        <v>4485</v>
      </c>
      <c r="M367" s="539">
        <v>0.84286000000000005</v>
      </c>
    </row>
    <row r="368" spans="1:13">
      <c r="A368" s="254">
        <v>358</v>
      </c>
      <c r="B368" s="566" t="s">
        <v>460</v>
      </c>
      <c r="C368" s="539">
        <v>200</v>
      </c>
      <c r="D368" s="540">
        <v>201.31666666666669</v>
      </c>
      <c r="E368" s="540">
        <v>197.93333333333339</v>
      </c>
      <c r="F368" s="540">
        <v>195.8666666666667</v>
      </c>
      <c r="G368" s="540">
        <v>192.48333333333341</v>
      </c>
      <c r="H368" s="540">
        <v>203.38333333333338</v>
      </c>
      <c r="I368" s="540">
        <v>206.76666666666665</v>
      </c>
      <c r="J368" s="540">
        <v>208.83333333333337</v>
      </c>
      <c r="K368" s="539">
        <v>204.7</v>
      </c>
      <c r="L368" s="539">
        <v>199.25</v>
      </c>
      <c r="M368" s="539">
        <v>10.229010000000001</v>
      </c>
    </row>
    <row r="369" spans="1:13">
      <c r="A369" s="254">
        <v>359</v>
      </c>
      <c r="B369" s="566" t="s">
        <v>461</v>
      </c>
      <c r="C369" s="539">
        <v>800.2</v>
      </c>
      <c r="D369" s="540">
        <v>804.31666666666661</v>
      </c>
      <c r="E369" s="540">
        <v>788.73333333333323</v>
      </c>
      <c r="F369" s="540">
        <v>777.26666666666665</v>
      </c>
      <c r="G369" s="540">
        <v>761.68333333333328</v>
      </c>
      <c r="H369" s="540">
        <v>815.78333333333319</v>
      </c>
      <c r="I369" s="540">
        <v>831.36666666666667</v>
      </c>
      <c r="J369" s="540">
        <v>842.83333333333314</v>
      </c>
      <c r="K369" s="539">
        <v>819.9</v>
      </c>
      <c r="L369" s="539">
        <v>792.85</v>
      </c>
      <c r="M369" s="539">
        <v>3.00454</v>
      </c>
    </row>
    <row r="370" spans="1:13">
      <c r="A370" s="254">
        <v>360</v>
      </c>
      <c r="B370" s="566" t="s">
        <v>160</v>
      </c>
      <c r="C370" s="539">
        <v>1719.3</v>
      </c>
      <c r="D370" s="540">
        <v>1716.55</v>
      </c>
      <c r="E370" s="540">
        <v>1698.6999999999998</v>
      </c>
      <c r="F370" s="540">
        <v>1678.1</v>
      </c>
      <c r="G370" s="540">
        <v>1660.2499999999998</v>
      </c>
      <c r="H370" s="540">
        <v>1737.1499999999999</v>
      </c>
      <c r="I370" s="540">
        <v>1754.9999999999998</v>
      </c>
      <c r="J370" s="540">
        <v>1775.6</v>
      </c>
      <c r="K370" s="539">
        <v>1734.4</v>
      </c>
      <c r="L370" s="539">
        <v>1695.95</v>
      </c>
      <c r="M370" s="539">
        <v>15.541320000000001</v>
      </c>
    </row>
    <row r="371" spans="1:13">
      <c r="A371" s="254">
        <v>361</v>
      </c>
      <c r="B371" s="566" t="s">
        <v>157</v>
      </c>
      <c r="C371" s="539">
        <v>1949.65</v>
      </c>
      <c r="D371" s="540">
        <v>1927.2833333333335</v>
      </c>
      <c r="E371" s="540">
        <v>1890.5666666666671</v>
      </c>
      <c r="F371" s="540">
        <v>1831.4833333333336</v>
      </c>
      <c r="G371" s="540">
        <v>1794.7666666666671</v>
      </c>
      <c r="H371" s="540">
        <v>1986.366666666667</v>
      </c>
      <c r="I371" s="540">
        <v>2023.0833333333337</v>
      </c>
      <c r="J371" s="540">
        <v>2082.166666666667</v>
      </c>
      <c r="K371" s="539">
        <v>1964</v>
      </c>
      <c r="L371" s="539">
        <v>1868.2</v>
      </c>
      <c r="M371" s="539">
        <v>23.610389999999999</v>
      </c>
    </row>
    <row r="372" spans="1:13">
      <c r="A372" s="254">
        <v>362</v>
      </c>
      <c r="B372" s="566" t="s">
        <v>757</v>
      </c>
      <c r="C372" s="539">
        <v>714.45</v>
      </c>
      <c r="D372" s="540">
        <v>705.88333333333333</v>
      </c>
      <c r="E372" s="540">
        <v>685.16666666666663</v>
      </c>
      <c r="F372" s="540">
        <v>655.88333333333333</v>
      </c>
      <c r="G372" s="540">
        <v>635.16666666666663</v>
      </c>
      <c r="H372" s="540">
        <v>735.16666666666663</v>
      </c>
      <c r="I372" s="540">
        <v>755.88333333333333</v>
      </c>
      <c r="J372" s="540">
        <v>785.16666666666663</v>
      </c>
      <c r="K372" s="539">
        <v>726.6</v>
      </c>
      <c r="L372" s="539">
        <v>676.6</v>
      </c>
      <c r="M372" s="539">
        <v>3.9613900000000002</v>
      </c>
    </row>
    <row r="373" spans="1:13">
      <c r="A373" s="254">
        <v>363</v>
      </c>
      <c r="B373" s="566" t="s">
        <v>462</v>
      </c>
      <c r="C373" s="539">
        <v>1355.05</v>
      </c>
      <c r="D373" s="540">
        <v>1358.2166666666667</v>
      </c>
      <c r="E373" s="540">
        <v>1344.4333333333334</v>
      </c>
      <c r="F373" s="540">
        <v>1333.8166666666666</v>
      </c>
      <c r="G373" s="540">
        <v>1320.0333333333333</v>
      </c>
      <c r="H373" s="540">
        <v>1368.8333333333335</v>
      </c>
      <c r="I373" s="540">
        <v>1382.6166666666668</v>
      </c>
      <c r="J373" s="540">
        <v>1393.2333333333336</v>
      </c>
      <c r="K373" s="539">
        <v>1372</v>
      </c>
      <c r="L373" s="539">
        <v>1347.6</v>
      </c>
      <c r="M373" s="539">
        <v>4.8483499999999999</v>
      </c>
    </row>
    <row r="374" spans="1:13">
      <c r="A374" s="254">
        <v>364</v>
      </c>
      <c r="B374" s="566" t="s">
        <v>758</v>
      </c>
      <c r="C374" s="539">
        <v>786.6</v>
      </c>
      <c r="D374" s="540">
        <v>788.20000000000016</v>
      </c>
      <c r="E374" s="540">
        <v>779.35000000000036</v>
      </c>
      <c r="F374" s="540">
        <v>772.10000000000025</v>
      </c>
      <c r="G374" s="540">
        <v>763.25000000000045</v>
      </c>
      <c r="H374" s="540">
        <v>795.45000000000027</v>
      </c>
      <c r="I374" s="540">
        <v>804.3</v>
      </c>
      <c r="J374" s="540">
        <v>811.55000000000018</v>
      </c>
      <c r="K374" s="539">
        <v>797.05</v>
      </c>
      <c r="L374" s="539">
        <v>780.95</v>
      </c>
      <c r="M374" s="539">
        <v>0.88163999999999998</v>
      </c>
    </row>
    <row r="375" spans="1:13">
      <c r="A375" s="254">
        <v>365</v>
      </c>
      <c r="B375" s="566" t="s">
        <v>159</v>
      </c>
      <c r="C375" s="539">
        <v>129.75</v>
      </c>
      <c r="D375" s="540">
        <v>128.48333333333332</v>
      </c>
      <c r="E375" s="540">
        <v>126.01666666666665</v>
      </c>
      <c r="F375" s="540">
        <v>122.28333333333333</v>
      </c>
      <c r="G375" s="540">
        <v>119.81666666666666</v>
      </c>
      <c r="H375" s="540">
        <v>132.21666666666664</v>
      </c>
      <c r="I375" s="540">
        <v>134.68333333333328</v>
      </c>
      <c r="J375" s="540">
        <v>138.41666666666663</v>
      </c>
      <c r="K375" s="539">
        <v>130.94999999999999</v>
      </c>
      <c r="L375" s="539">
        <v>124.75</v>
      </c>
      <c r="M375" s="539">
        <v>108.42652</v>
      </c>
    </row>
    <row r="376" spans="1:13">
      <c r="A376" s="254">
        <v>366</v>
      </c>
      <c r="B376" s="566" t="s">
        <v>162</v>
      </c>
      <c r="C376" s="539">
        <v>227.55</v>
      </c>
      <c r="D376" s="540">
        <v>227.05000000000004</v>
      </c>
      <c r="E376" s="540">
        <v>221.30000000000007</v>
      </c>
      <c r="F376" s="540">
        <v>215.05000000000004</v>
      </c>
      <c r="G376" s="540">
        <v>209.30000000000007</v>
      </c>
      <c r="H376" s="540">
        <v>233.30000000000007</v>
      </c>
      <c r="I376" s="540">
        <v>239.05</v>
      </c>
      <c r="J376" s="540">
        <v>245.30000000000007</v>
      </c>
      <c r="K376" s="539">
        <v>232.8</v>
      </c>
      <c r="L376" s="539">
        <v>220.8</v>
      </c>
      <c r="M376" s="539">
        <v>172.66549000000001</v>
      </c>
    </row>
    <row r="377" spans="1:13">
      <c r="A377" s="254">
        <v>367</v>
      </c>
      <c r="B377" s="566" t="s">
        <v>463</v>
      </c>
      <c r="C377" s="539">
        <v>144.80000000000001</v>
      </c>
      <c r="D377" s="540">
        <v>144.01666666666665</v>
      </c>
      <c r="E377" s="540">
        <v>141.18333333333331</v>
      </c>
      <c r="F377" s="540">
        <v>137.56666666666666</v>
      </c>
      <c r="G377" s="540">
        <v>134.73333333333332</v>
      </c>
      <c r="H377" s="540">
        <v>147.6333333333333</v>
      </c>
      <c r="I377" s="540">
        <v>150.46666666666667</v>
      </c>
      <c r="J377" s="540">
        <v>154.08333333333329</v>
      </c>
      <c r="K377" s="539">
        <v>146.85</v>
      </c>
      <c r="L377" s="539">
        <v>140.4</v>
      </c>
      <c r="M377" s="539">
        <v>23.396540000000002</v>
      </c>
    </row>
    <row r="378" spans="1:13">
      <c r="A378" s="254">
        <v>368</v>
      </c>
      <c r="B378" s="566" t="s">
        <v>271</v>
      </c>
      <c r="C378" s="539">
        <v>308.14999999999998</v>
      </c>
      <c r="D378" s="540">
        <v>307.03333333333336</v>
      </c>
      <c r="E378" s="540">
        <v>302.2166666666667</v>
      </c>
      <c r="F378" s="540">
        <v>296.28333333333336</v>
      </c>
      <c r="G378" s="540">
        <v>291.4666666666667</v>
      </c>
      <c r="H378" s="540">
        <v>312.9666666666667</v>
      </c>
      <c r="I378" s="540">
        <v>317.78333333333342</v>
      </c>
      <c r="J378" s="540">
        <v>323.7166666666667</v>
      </c>
      <c r="K378" s="539">
        <v>311.85000000000002</v>
      </c>
      <c r="L378" s="539">
        <v>301.10000000000002</v>
      </c>
      <c r="M378" s="539">
        <v>5.8288500000000001</v>
      </c>
    </row>
    <row r="379" spans="1:13">
      <c r="A379" s="254">
        <v>369</v>
      </c>
      <c r="B379" s="566" t="s">
        <v>464</v>
      </c>
      <c r="C379" s="539">
        <v>108.2</v>
      </c>
      <c r="D379" s="540">
        <v>108.46666666666665</v>
      </c>
      <c r="E379" s="540">
        <v>106.33333333333331</v>
      </c>
      <c r="F379" s="540">
        <v>104.46666666666665</v>
      </c>
      <c r="G379" s="540">
        <v>102.33333333333331</v>
      </c>
      <c r="H379" s="540">
        <v>110.33333333333331</v>
      </c>
      <c r="I379" s="540">
        <v>112.46666666666667</v>
      </c>
      <c r="J379" s="540">
        <v>114.33333333333331</v>
      </c>
      <c r="K379" s="539">
        <v>110.6</v>
      </c>
      <c r="L379" s="539">
        <v>106.6</v>
      </c>
      <c r="M379" s="539">
        <v>6.7747900000000003</v>
      </c>
    </row>
    <row r="380" spans="1:13">
      <c r="A380" s="254">
        <v>370</v>
      </c>
      <c r="B380" s="566" t="s">
        <v>465</v>
      </c>
      <c r="C380" s="539">
        <v>6724.75</v>
      </c>
      <c r="D380" s="540">
        <v>6805.9333333333334</v>
      </c>
      <c r="E380" s="540">
        <v>6611.8666666666668</v>
      </c>
      <c r="F380" s="540">
        <v>6498.9833333333336</v>
      </c>
      <c r="G380" s="540">
        <v>6304.916666666667</v>
      </c>
      <c r="H380" s="540">
        <v>6918.8166666666666</v>
      </c>
      <c r="I380" s="540">
        <v>7112.8833333333341</v>
      </c>
      <c r="J380" s="540">
        <v>7225.7666666666664</v>
      </c>
      <c r="K380" s="539">
        <v>7000</v>
      </c>
      <c r="L380" s="539">
        <v>6693.05</v>
      </c>
      <c r="M380" s="539">
        <v>0.17258000000000001</v>
      </c>
    </row>
    <row r="381" spans="1:13">
      <c r="A381" s="254">
        <v>371</v>
      </c>
      <c r="B381" s="566" t="s">
        <v>272</v>
      </c>
      <c r="C381" s="539">
        <v>13028.55</v>
      </c>
      <c r="D381" s="540">
        <v>13013.599999999999</v>
      </c>
      <c r="E381" s="540">
        <v>12883.049999999997</v>
      </c>
      <c r="F381" s="540">
        <v>12737.55</v>
      </c>
      <c r="G381" s="540">
        <v>12606.999999999998</v>
      </c>
      <c r="H381" s="540">
        <v>13159.099999999997</v>
      </c>
      <c r="I381" s="540">
        <v>13289.65</v>
      </c>
      <c r="J381" s="540">
        <v>13435.149999999996</v>
      </c>
      <c r="K381" s="539">
        <v>13144.15</v>
      </c>
      <c r="L381" s="539">
        <v>12868.1</v>
      </c>
      <c r="M381" s="539">
        <v>5.9229999999999998E-2</v>
      </c>
    </row>
    <row r="382" spans="1:13">
      <c r="A382" s="254">
        <v>372</v>
      </c>
      <c r="B382" s="566" t="s">
        <v>161</v>
      </c>
      <c r="C382" s="539">
        <v>41.9</v>
      </c>
      <c r="D382" s="540">
        <v>42.1</v>
      </c>
      <c r="E382" s="540">
        <v>41.550000000000004</v>
      </c>
      <c r="F382" s="540">
        <v>41.2</v>
      </c>
      <c r="G382" s="540">
        <v>40.650000000000006</v>
      </c>
      <c r="H382" s="540">
        <v>42.45</v>
      </c>
      <c r="I382" s="540">
        <v>43</v>
      </c>
      <c r="J382" s="540">
        <v>43.35</v>
      </c>
      <c r="K382" s="539">
        <v>42.65</v>
      </c>
      <c r="L382" s="539">
        <v>41.75</v>
      </c>
      <c r="M382" s="539">
        <v>1332.93103</v>
      </c>
    </row>
    <row r="383" spans="1:13">
      <c r="A383" s="254">
        <v>373</v>
      </c>
      <c r="B383" s="566" t="s">
        <v>273</v>
      </c>
      <c r="C383" s="539">
        <v>782.1</v>
      </c>
      <c r="D383" s="540">
        <v>773.85</v>
      </c>
      <c r="E383" s="540">
        <v>740.40000000000009</v>
      </c>
      <c r="F383" s="540">
        <v>698.7</v>
      </c>
      <c r="G383" s="540">
        <v>665.25000000000011</v>
      </c>
      <c r="H383" s="540">
        <v>815.55000000000007</v>
      </c>
      <c r="I383" s="540">
        <v>849.00000000000011</v>
      </c>
      <c r="J383" s="540">
        <v>890.7</v>
      </c>
      <c r="K383" s="539">
        <v>807.3</v>
      </c>
      <c r="L383" s="539">
        <v>732.15</v>
      </c>
      <c r="M383" s="539">
        <v>5.9792399999999999</v>
      </c>
    </row>
    <row r="384" spans="1:13">
      <c r="A384" s="254">
        <v>374</v>
      </c>
      <c r="B384" s="566" t="s">
        <v>165</v>
      </c>
      <c r="C384" s="539">
        <v>248.95</v>
      </c>
      <c r="D384" s="540">
        <v>250.95000000000002</v>
      </c>
      <c r="E384" s="540">
        <v>245.10000000000002</v>
      </c>
      <c r="F384" s="540">
        <v>241.25</v>
      </c>
      <c r="G384" s="540">
        <v>235.4</v>
      </c>
      <c r="H384" s="540">
        <v>254.80000000000004</v>
      </c>
      <c r="I384" s="540">
        <v>260.64999999999998</v>
      </c>
      <c r="J384" s="540">
        <v>264.50000000000006</v>
      </c>
      <c r="K384" s="539">
        <v>256.8</v>
      </c>
      <c r="L384" s="539">
        <v>247.1</v>
      </c>
      <c r="M384" s="539">
        <v>195.98750999999999</v>
      </c>
    </row>
    <row r="385" spans="1:13">
      <c r="A385" s="254">
        <v>375</v>
      </c>
      <c r="B385" s="566" t="s">
        <v>166</v>
      </c>
      <c r="C385" s="539">
        <v>143.55000000000001</v>
      </c>
      <c r="D385" s="540">
        <v>141.75</v>
      </c>
      <c r="E385" s="540">
        <v>139</v>
      </c>
      <c r="F385" s="540">
        <v>134.44999999999999</v>
      </c>
      <c r="G385" s="540">
        <v>131.69999999999999</v>
      </c>
      <c r="H385" s="540">
        <v>146.30000000000001</v>
      </c>
      <c r="I385" s="540">
        <v>149.05000000000001</v>
      </c>
      <c r="J385" s="540">
        <v>153.60000000000002</v>
      </c>
      <c r="K385" s="539">
        <v>144.5</v>
      </c>
      <c r="L385" s="539">
        <v>137.19999999999999</v>
      </c>
      <c r="M385" s="539">
        <v>148.06989999999999</v>
      </c>
    </row>
    <row r="386" spans="1:13">
      <c r="A386" s="254">
        <v>376</v>
      </c>
      <c r="B386" s="566" t="s">
        <v>466</v>
      </c>
      <c r="C386" s="539">
        <v>247.75</v>
      </c>
      <c r="D386" s="540">
        <v>247.51666666666665</v>
      </c>
      <c r="E386" s="540">
        <v>244.33333333333331</v>
      </c>
      <c r="F386" s="540">
        <v>240.91666666666666</v>
      </c>
      <c r="G386" s="540">
        <v>237.73333333333332</v>
      </c>
      <c r="H386" s="540">
        <v>250.93333333333331</v>
      </c>
      <c r="I386" s="540">
        <v>254.11666666666665</v>
      </c>
      <c r="J386" s="540">
        <v>257.5333333333333</v>
      </c>
      <c r="K386" s="539">
        <v>250.7</v>
      </c>
      <c r="L386" s="539">
        <v>244.1</v>
      </c>
      <c r="M386" s="539">
        <v>3.07294</v>
      </c>
    </row>
    <row r="387" spans="1:13">
      <c r="A387" s="254">
        <v>377</v>
      </c>
      <c r="B387" s="566" t="s">
        <v>467</v>
      </c>
      <c r="C387" s="539">
        <v>568.15</v>
      </c>
      <c r="D387" s="540">
        <v>565.30000000000007</v>
      </c>
      <c r="E387" s="540">
        <v>561.10000000000014</v>
      </c>
      <c r="F387" s="540">
        <v>554.05000000000007</v>
      </c>
      <c r="G387" s="540">
        <v>549.85000000000014</v>
      </c>
      <c r="H387" s="540">
        <v>572.35000000000014</v>
      </c>
      <c r="I387" s="540">
        <v>576.55000000000018</v>
      </c>
      <c r="J387" s="540">
        <v>583.60000000000014</v>
      </c>
      <c r="K387" s="539">
        <v>569.5</v>
      </c>
      <c r="L387" s="539">
        <v>558.25</v>
      </c>
      <c r="M387" s="539">
        <v>2.2957700000000001</v>
      </c>
    </row>
    <row r="388" spans="1:13">
      <c r="A388" s="254">
        <v>378</v>
      </c>
      <c r="B388" s="566" t="s">
        <v>468</v>
      </c>
      <c r="C388" s="539">
        <v>32.75</v>
      </c>
      <c r="D388" s="540">
        <v>32.083333333333336</v>
      </c>
      <c r="E388" s="540">
        <v>31.016666666666673</v>
      </c>
      <c r="F388" s="540">
        <v>29.283333333333339</v>
      </c>
      <c r="G388" s="540">
        <v>28.216666666666676</v>
      </c>
      <c r="H388" s="540">
        <v>33.81666666666667</v>
      </c>
      <c r="I388" s="540">
        <v>34.883333333333333</v>
      </c>
      <c r="J388" s="540">
        <v>36.616666666666667</v>
      </c>
      <c r="K388" s="539">
        <v>33.15</v>
      </c>
      <c r="L388" s="539">
        <v>30.35</v>
      </c>
      <c r="M388" s="539">
        <v>232.34318999999999</v>
      </c>
    </row>
    <row r="389" spans="1:13">
      <c r="A389" s="254">
        <v>379</v>
      </c>
      <c r="B389" s="566" t="s">
        <v>469</v>
      </c>
      <c r="C389" s="539">
        <v>166.45</v>
      </c>
      <c r="D389" s="540">
        <v>167.28333333333333</v>
      </c>
      <c r="E389" s="540">
        <v>160.31666666666666</v>
      </c>
      <c r="F389" s="540">
        <v>154.18333333333334</v>
      </c>
      <c r="G389" s="540">
        <v>147.21666666666667</v>
      </c>
      <c r="H389" s="540">
        <v>173.41666666666666</v>
      </c>
      <c r="I389" s="540">
        <v>180.3833333333333</v>
      </c>
      <c r="J389" s="540">
        <v>186.51666666666665</v>
      </c>
      <c r="K389" s="539">
        <v>174.25</v>
      </c>
      <c r="L389" s="539">
        <v>161.15</v>
      </c>
      <c r="M389" s="539">
        <v>99.506230000000002</v>
      </c>
    </row>
    <row r="390" spans="1:13">
      <c r="A390" s="254">
        <v>380</v>
      </c>
      <c r="B390" s="566" t="s">
        <v>274</v>
      </c>
      <c r="C390" s="539">
        <v>501.55</v>
      </c>
      <c r="D390" s="540">
        <v>499.95</v>
      </c>
      <c r="E390" s="540">
        <v>493.59999999999997</v>
      </c>
      <c r="F390" s="540">
        <v>485.65</v>
      </c>
      <c r="G390" s="540">
        <v>479.29999999999995</v>
      </c>
      <c r="H390" s="540">
        <v>507.9</v>
      </c>
      <c r="I390" s="540">
        <v>514.25</v>
      </c>
      <c r="J390" s="540">
        <v>522.20000000000005</v>
      </c>
      <c r="K390" s="539">
        <v>506.3</v>
      </c>
      <c r="L390" s="539">
        <v>492</v>
      </c>
      <c r="M390" s="539">
        <v>2.10886</v>
      </c>
    </row>
    <row r="391" spans="1:13">
      <c r="A391" s="254">
        <v>381</v>
      </c>
      <c r="B391" s="566" t="s">
        <v>470</v>
      </c>
      <c r="C391" s="539">
        <v>261.85000000000002</v>
      </c>
      <c r="D391" s="540">
        <v>262.2166666666667</v>
      </c>
      <c r="E391" s="540">
        <v>258.63333333333338</v>
      </c>
      <c r="F391" s="540">
        <v>255.41666666666669</v>
      </c>
      <c r="G391" s="540">
        <v>251.83333333333337</v>
      </c>
      <c r="H391" s="540">
        <v>265.43333333333339</v>
      </c>
      <c r="I391" s="540">
        <v>269.01666666666665</v>
      </c>
      <c r="J391" s="540">
        <v>272.23333333333341</v>
      </c>
      <c r="K391" s="539">
        <v>265.8</v>
      </c>
      <c r="L391" s="539">
        <v>259</v>
      </c>
      <c r="M391" s="539">
        <v>8.6429899999999993</v>
      </c>
    </row>
    <row r="392" spans="1:13">
      <c r="A392" s="254">
        <v>382</v>
      </c>
      <c r="B392" s="566" t="s">
        <v>471</v>
      </c>
      <c r="C392" s="539">
        <v>67.7</v>
      </c>
      <c r="D392" s="540">
        <v>64.05</v>
      </c>
      <c r="E392" s="540">
        <v>60.399999999999991</v>
      </c>
      <c r="F392" s="540">
        <v>53.099999999999994</v>
      </c>
      <c r="G392" s="540">
        <v>49.449999999999989</v>
      </c>
      <c r="H392" s="540">
        <v>71.349999999999994</v>
      </c>
      <c r="I392" s="540">
        <v>75</v>
      </c>
      <c r="J392" s="540">
        <v>82.3</v>
      </c>
      <c r="K392" s="539">
        <v>67.7</v>
      </c>
      <c r="L392" s="539">
        <v>56.75</v>
      </c>
      <c r="M392" s="539">
        <v>373.29174999999998</v>
      </c>
    </row>
    <row r="393" spans="1:13">
      <c r="A393" s="254">
        <v>383</v>
      </c>
      <c r="B393" s="566" t="s">
        <v>472</v>
      </c>
      <c r="C393" s="539">
        <v>1893.8</v>
      </c>
      <c r="D393" s="540">
        <v>1896.3</v>
      </c>
      <c r="E393" s="540">
        <v>1862.6</v>
      </c>
      <c r="F393" s="540">
        <v>1831.3999999999999</v>
      </c>
      <c r="G393" s="540">
        <v>1797.6999999999998</v>
      </c>
      <c r="H393" s="540">
        <v>1927.5</v>
      </c>
      <c r="I393" s="540">
        <v>1961.2000000000003</v>
      </c>
      <c r="J393" s="540">
        <v>1992.4</v>
      </c>
      <c r="K393" s="539">
        <v>1930</v>
      </c>
      <c r="L393" s="539">
        <v>1865.1</v>
      </c>
      <c r="M393" s="539">
        <v>1.17635</v>
      </c>
    </row>
    <row r="394" spans="1:13">
      <c r="A394" s="254">
        <v>384</v>
      </c>
      <c r="B394" s="566" t="s">
        <v>473</v>
      </c>
      <c r="C394" s="539">
        <v>379.45</v>
      </c>
      <c r="D394" s="540">
        <v>382.64999999999992</v>
      </c>
      <c r="E394" s="540">
        <v>373.39999999999986</v>
      </c>
      <c r="F394" s="540">
        <v>367.34999999999997</v>
      </c>
      <c r="G394" s="540">
        <v>358.09999999999991</v>
      </c>
      <c r="H394" s="540">
        <v>388.69999999999982</v>
      </c>
      <c r="I394" s="540">
        <v>397.94999999999993</v>
      </c>
      <c r="J394" s="540">
        <v>403.99999999999977</v>
      </c>
      <c r="K394" s="539">
        <v>391.9</v>
      </c>
      <c r="L394" s="539">
        <v>376.6</v>
      </c>
      <c r="M394" s="539">
        <v>12.34609</v>
      </c>
    </row>
    <row r="395" spans="1:13">
      <c r="A395" s="254">
        <v>385</v>
      </c>
      <c r="B395" s="566" t="s">
        <v>474</v>
      </c>
      <c r="C395" s="539">
        <v>188.8</v>
      </c>
      <c r="D395" s="540">
        <v>191.68333333333331</v>
      </c>
      <c r="E395" s="540">
        <v>183.86666666666662</v>
      </c>
      <c r="F395" s="540">
        <v>178.93333333333331</v>
      </c>
      <c r="G395" s="540">
        <v>171.11666666666662</v>
      </c>
      <c r="H395" s="540">
        <v>196.61666666666662</v>
      </c>
      <c r="I395" s="540">
        <v>204.43333333333328</v>
      </c>
      <c r="J395" s="540">
        <v>209.36666666666662</v>
      </c>
      <c r="K395" s="539">
        <v>199.5</v>
      </c>
      <c r="L395" s="539">
        <v>186.75</v>
      </c>
      <c r="M395" s="539">
        <v>7.2402699999999998</v>
      </c>
    </row>
    <row r="396" spans="1:13">
      <c r="A396" s="254">
        <v>386</v>
      </c>
      <c r="B396" s="566" t="s">
        <v>475</v>
      </c>
      <c r="C396" s="539">
        <v>869.5</v>
      </c>
      <c r="D396" s="540">
        <v>875.33333333333337</v>
      </c>
      <c r="E396" s="540">
        <v>860.16666666666674</v>
      </c>
      <c r="F396" s="540">
        <v>850.83333333333337</v>
      </c>
      <c r="G396" s="540">
        <v>835.66666666666674</v>
      </c>
      <c r="H396" s="540">
        <v>884.66666666666674</v>
      </c>
      <c r="I396" s="540">
        <v>899.83333333333348</v>
      </c>
      <c r="J396" s="540">
        <v>909.16666666666674</v>
      </c>
      <c r="K396" s="539">
        <v>890.5</v>
      </c>
      <c r="L396" s="539">
        <v>866</v>
      </c>
      <c r="M396" s="539">
        <v>1.6524399999999999</v>
      </c>
    </row>
    <row r="397" spans="1:13">
      <c r="A397" s="254">
        <v>387</v>
      </c>
      <c r="B397" s="566" t="s">
        <v>167</v>
      </c>
      <c r="C397" s="539">
        <v>2144.35</v>
      </c>
      <c r="D397" s="540">
        <v>2123.1166666666668</v>
      </c>
      <c r="E397" s="540">
        <v>2094.2333333333336</v>
      </c>
      <c r="F397" s="540">
        <v>2044.1166666666668</v>
      </c>
      <c r="G397" s="540">
        <v>2015.2333333333336</v>
      </c>
      <c r="H397" s="540">
        <v>2173.2333333333336</v>
      </c>
      <c r="I397" s="540">
        <v>2202.1166666666668</v>
      </c>
      <c r="J397" s="540">
        <v>2252.2333333333336</v>
      </c>
      <c r="K397" s="539">
        <v>2152</v>
      </c>
      <c r="L397" s="539">
        <v>2073</v>
      </c>
      <c r="M397" s="539">
        <v>160.85897</v>
      </c>
    </row>
    <row r="398" spans="1:13">
      <c r="A398" s="254">
        <v>388</v>
      </c>
      <c r="B398" s="566" t="s">
        <v>817</v>
      </c>
      <c r="C398" s="539">
        <v>1110.25</v>
      </c>
      <c r="D398" s="540">
        <v>1096.4833333333333</v>
      </c>
      <c r="E398" s="540">
        <v>1055.5166666666667</v>
      </c>
      <c r="F398" s="540">
        <v>1000.7833333333333</v>
      </c>
      <c r="G398" s="540">
        <v>959.81666666666661</v>
      </c>
      <c r="H398" s="540">
        <v>1151.2166666666667</v>
      </c>
      <c r="I398" s="540">
        <v>1192.1833333333334</v>
      </c>
      <c r="J398" s="540">
        <v>1246.9166666666667</v>
      </c>
      <c r="K398" s="539">
        <v>1137.45</v>
      </c>
      <c r="L398" s="539">
        <v>1041.75</v>
      </c>
      <c r="M398" s="539">
        <v>30.293140000000001</v>
      </c>
    </row>
    <row r="399" spans="1:13">
      <c r="A399" s="254">
        <v>389</v>
      </c>
      <c r="B399" s="566" t="s">
        <v>275</v>
      </c>
      <c r="C399" s="539">
        <v>872.4</v>
      </c>
      <c r="D399" s="540">
        <v>875</v>
      </c>
      <c r="E399" s="540">
        <v>867.1</v>
      </c>
      <c r="F399" s="540">
        <v>861.80000000000007</v>
      </c>
      <c r="G399" s="540">
        <v>853.90000000000009</v>
      </c>
      <c r="H399" s="540">
        <v>880.3</v>
      </c>
      <c r="I399" s="540">
        <v>888.2</v>
      </c>
      <c r="J399" s="540">
        <v>893.49999999999989</v>
      </c>
      <c r="K399" s="539">
        <v>882.9</v>
      </c>
      <c r="L399" s="539">
        <v>869.7</v>
      </c>
      <c r="M399" s="539">
        <v>18.852540000000001</v>
      </c>
    </row>
    <row r="400" spans="1:13">
      <c r="A400" s="254">
        <v>390</v>
      </c>
      <c r="B400" s="566" t="s">
        <v>477</v>
      </c>
      <c r="C400" s="539">
        <v>25.4</v>
      </c>
      <c r="D400" s="540">
        <v>25.483333333333334</v>
      </c>
      <c r="E400" s="540">
        <v>25.216666666666669</v>
      </c>
      <c r="F400" s="540">
        <v>25.033333333333335</v>
      </c>
      <c r="G400" s="540">
        <v>24.766666666666669</v>
      </c>
      <c r="H400" s="540">
        <v>25.666666666666668</v>
      </c>
      <c r="I400" s="540">
        <v>25.933333333333334</v>
      </c>
      <c r="J400" s="540">
        <v>26.116666666666667</v>
      </c>
      <c r="K400" s="539">
        <v>25.75</v>
      </c>
      <c r="L400" s="539">
        <v>25.3</v>
      </c>
      <c r="M400" s="539">
        <v>69.921260000000004</v>
      </c>
    </row>
    <row r="401" spans="1:13">
      <c r="A401" s="254">
        <v>391</v>
      </c>
      <c r="B401" s="566" t="s">
        <v>478</v>
      </c>
      <c r="C401" s="539">
        <v>2241.25</v>
      </c>
      <c r="D401" s="540">
        <v>2244.5833333333335</v>
      </c>
      <c r="E401" s="540">
        <v>2189.166666666667</v>
      </c>
      <c r="F401" s="540">
        <v>2137.0833333333335</v>
      </c>
      <c r="G401" s="540">
        <v>2081.666666666667</v>
      </c>
      <c r="H401" s="540">
        <v>2296.666666666667</v>
      </c>
      <c r="I401" s="540">
        <v>2352.0833333333339</v>
      </c>
      <c r="J401" s="540">
        <v>2404.166666666667</v>
      </c>
      <c r="K401" s="539">
        <v>2300</v>
      </c>
      <c r="L401" s="539">
        <v>2192.5</v>
      </c>
      <c r="M401" s="539">
        <v>1.2967</v>
      </c>
    </row>
    <row r="402" spans="1:13">
      <c r="A402" s="254">
        <v>392</v>
      </c>
      <c r="B402" s="566" t="s">
        <v>172</v>
      </c>
      <c r="C402" s="539">
        <v>5540.35</v>
      </c>
      <c r="D402" s="540">
        <v>5511.7833333333328</v>
      </c>
      <c r="E402" s="540">
        <v>5428.5666666666657</v>
      </c>
      <c r="F402" s="540">
        <v>5316.7833333333328</v>
      </c>
      <c r="G402" s="540">
        <v>5233.5666666666657</v>
      </c>
      <c r="H402" s="540">
        <v>5623.5666666666657</v>
      </c>
      <c r="I402" s="540">
        <v>5706.7833333333328</v>
      </c>
      <c r="J402" s="540">
        <v>5818.5666666666657</v>
      </c>
      <c r="K402" s="539">
        <v>5595</v>
      </c>
      <c r="L402" s="539">
        <v>5400</v>
      </c>
      <c r="M402" s="539">
        <v>2.10737</v>
      </c>
    </row>
    <row r="403" spans="1:13">
      <c r="A403" s="254">
        <v>393</v>
      </c>
      <c r="B403" s="566" t="s">
        <v>479</v>
      </c>
      <c r="C403" s="539">
        <v>8144.1</v>
      </c>
      <c r="D403" s="540">
        <v>8172.2666666666664</v>
      </c>
      <c r="E403" s="540">
        <v>8094.5333333333328</v>
      </c>
      <c r="F403" s="540">
        <v>8044.9666666666662</v>
      </c>
      <c r="G403" s="540">
        <v>7967.2333333333327</v>
      </c>
      <c r="H403" s="540">
        <v>8221.8333333333321</v>
      </c>
      <c r="I403" s="540">
        <v>8299.5666666666657</v>
      </c>
      <c r="J403" s="540">
        <v>8349.1333333333332</v>
      </c>
      <c r="K403" s="539">
        <v>8250</v>
      </c>
      <c r="L403" s="539">
        <v>8122.7</v>
      </c>
      <c r="M403" s="539">
        <v>0.30393999999999999</v>
      </c>
    </row>
    <row r="404" spans="1:13">
      <c r="A404" s="254">
        <v>394</v>
      </c>
      <c r="B404" s="566" t="s">
        <v>480</v>
      </c>
      <c r="C404" s="539">
        <v>5219.3999999999996</v>
      </c>
      <c r="D404" s="540">
        <v>5196.4666666666662</v>
      </c>
      <c r="E404" s="540">
        <v>5142.9333333333325</v>
      </c>
      <c r="F404" s="540">
        <v>5066.4666666666662</v>
      </c>
      <c r="G404" s="540">
        <v>5012.9333333333325</v>
      </c>
      <c r="H404" s="540">
        <v>5272.9333333333325</v>
      </c>
      <c r="I404" s="540">
        <v>5326.4666666666672</v>
      </c>
      <c r="J404" s="540">
        <v>5402.9333333333325</v>
      </c>
      <c r="K404" s="539">
        <v>5250</v>
      </c>
      <c r="L404" s="539">
        <v>5120</v>
      </c>
      <c r="M404" s="539">
        <v>0.34178999999999998</v>
      </c>
    </row>
    <row r="405" spans="1:13">
      <c r="A405" s="254">
        <v>395</v>
      </c>
      <c r="B405" s="566" t="s">
        <v>760</v>
      </c>
      <c r="C405" s="539">
        <v>116.25</v>
      </c>
      <c r="D405" s="540">
        <v>116.39999999999999</v>
      </c>
      <c r="E405" s="540">
        <v>111.94999999999999</v>
      </c>
      <c r="F405" s="540">
        <v>107.64999999999999</v>
      </c>
      <c r="G405" s="540">
        <v>103.19999999999999</v>
      </c>
      <c r="H405" s="540">
        <v>120.69999999999999</v>
      </c>
      <c r="I405" s="540">
        <v>125.15</v>
      </c>
      <c r="J405" s="540">
        <v>129.44999999999999</v>
      </c>
      <c r="K405" s="539">
        <v>120.85</v>
      </c>
      <c r="L405" s="539">
        <v>112.1</v>
      </c>
      <c r="M405" s="539">
        <v>41.971600000000002</v>
      </c>
    </row>
    <row r="406" spans="1:13">
      <c r="A406" s="254">
        <v>396</v>
      </c>
      <c r="B406" s="566" t="s">
        <v>481</v>
      </c>
      <c r="C406" s="539">
        <v>437.6</v>
      </c>
      <c r="D406" s="540">
        <v>437.7833333333333</v>
      </c>
      <c r="E406" s="540">
        <v>434.81666666666661</v>
      </c>
      <c r="F406" s="540">
        <v>432.0333333333333</v>
      </c>
      <c r="G406" s="540">
        <v>429.06666666666661</v>
      </c>
      <c r="H406" s="540">
        <v>440.56666666666661</v>
      </c>
      <c r="I406" s="540">
        <v>443.5333333333333</v>
      </c>
      <c r="J406" s="540">
        <v>446.31666666666661</v>
      </c>
      <c r="K406" s="539">
        <v>440.75</v>
      </c>
      <c r="L406" s="539">
        <v>435</v>
      </c>
      <c r="M406" s="539">
        <v>1.3879300000000001</v>
      </c>
    </row>
    <row r="407" spans="1:13">
      <c r="A407" s="254">
        <v>397</v>
      </c>
      <c r="B407" s="566" t="s">
        <v>762</v>
      </c>
      <c r="C407" s="539">
        <v>245.95</v>
      </c>
      <c r="D407" s="540">
        <v>243.91666666666666</v>
      </c>
      <c r="E407" s="540">
        <v>239.0333333333333</v>
      </c>
      <c r="F407" s="540">
        <v>232.11666666666665</v>
      </c>
      <c r="G407" s="540">
        <v>227.23333333333329</v>
      </c>
      <c r="H407" s="540">
        <v>250.83333333333331</v>
      </c>
      <c r="I407" s="540">
        <v>255.7166666666667</v>
      </c>
      <c r="J407" s="540">
        <v>262.63333333333333</v>
      </c>
      <c r="K407" s="539">
        <v>248.8</v>
      </c>
      <c r="L407" s="539">
        <v>237</v>
      </c>
      <c r="M407" s="539">
        <v>4.0445700000000002</v>
      </c>
    </row>
    <row r="408" spans="1:13">
      <c r="A408" s="254">
        <v>398</v>
      </c>
      <c r="B408" s="566" t="s">
        <v>482</v>
      </c>
      <c r="C408" s="539">
        <v>2049.15</v>
      </c>
      <c r="D408" s="540">
        <v>2060.3833333333332</v>
      </c>
      <c r="E408" s="540">
        <v>2022.7666666666664</v>
      </c>
      <c r="F408" s="540">
        <v>1996.3833333333332</v>
      </c>
      <c r="G408" s="540">
        <v>1958.7666666666664</v>
      </c>
      <c r="H408" s="540">
        <v>2086.7666666666664</v>
      </c>
      <c r="I408" s="540">
        <v>2124.3833333333332</v>
      </c>
      <c r="J408" s="540">
        <v>2150.7666666666664</v>
      </c>
      <c r="K408" s="539">
        <v>2098</v>
      </c>
      <c r="L408" s="539">
        <v>2034</v>
      </c>
      <c r="M408" s="539">
        <v>0.20663000000000001</v>
      </c>
    </row>
    <row r="409" spans="1:13">
      <c r="A409" s="254">
        <v>399</v>
      </c>
      <c r="B409" s="566" t="s">
        <v>483</v>
      </c>
      <c r="C409" s="539">
        <v>377.25</v>
      </c>
      <c r="D409" s="540">
        <v>376.66666666666669</v>
      </c>
      <c r="E409" s="540">
        <v>368.58333333333337</v>
      </c>
      <c r="F409" s="540">
        <v>359.91666666666669</v>
      </c>
      <c r="G409" s="540">
        <v>351.83333333333337</v>
      </c>
      <c r="H409" s="540">
        <v>385.33333333333337</v>
      </c>
      <c r="I409" s="540">
        <v>393.41666666666674</v>
      </c>
      <c r="J409" s="540">
        <v>402.08333333333337</v>
      </c>
      <c r="K409" s="539">
        <v>384.75</v>
      </c>
      <c r="L409" s="539">
        <v>368</v>
      </c>
      <c r="M409" s="539">
        <v>2.6072099999999998</v>
      </c>
    </row>
    <row r="410" spans="1:13">
      <c r="A410" s="254">
        <v>400</v>
      </c>
      <c r="B410" s="566" t="s">
        <v>761</v>
      </c>
      <c r="C410" s="539">
        <v>100.45</v>
      </c>
      <c r="D410" s="540">
        <v>101.28333333333335</v>
      </c>
      <c r="E410" s="540">
        <v>99.166666666666686</v>
      </c>
      <c r="F410" s="540">
        <v>97.88333333333334</v>
      </c>
      <c r="G410" s="540">
        <v>95.76666666666668</v>
      </c>
      <c r="H410" s="540">
        <v>102.56666666666669</v>
      </c>
      <c r="I410" s="540">
        <v>104.68333333333334</v>
      </c>
      <c r="J410" s="540">
        <v>105.9666666666667</v>
      </c>
      <c r="K410" s="539">
        <v>103.4</v>
      </c>
      <c r="L410" s="539">
        <v>100</v>
      </c>
      <c r="M410" s="539">
        <v>56.921410000000002</v>
      </c>
    </row>
    <row r="411" spans="1:13">
      <c r="A411" s="254">
        <v>401</v>
      </c>
      <c r="B411" s="566" t="s">
        <v>484</v>
      </c>
      <c r="C411" s="539">
        <v>208.4</v>
      </c>
      <c r="D411" s="540">
        <v>209.86666666666665</v>
      </c>
      <c r="E411" s="540">
        <v>205.73333333333329</v>
      </c>
      <c r="F411" s="540">
        <v>203.06666666666663</v>
      </c>
      <c r="G411" s="540">
        <v>198.93333333333328</v>
      </c>
      <c r="H411" s="540">
        <v>212.5333333333333</v>
      </c>
      <c r="I411" s="540">
        <v>216.66666666666669</v>
      </c>
      <c r="J411" s="540">
        <v>219.33333333333331</v>
      </c>
      <c r="K411" s="539">
        <v>214</v>
      </c>
      <c r="L411" s="539">
        <v>207.2</v>
      </c>
      <c r="M411" s="539">
        <v>0.80691999999999997</v>
      </c>
    </row>
    <row r="412" spans="1:13">
      <c r="A412" s="254">
        <v>402</v>
      </c>
      <c r="B412" s="566" t="s">
        <v>170</v>
      </c>
      <c r="C412" s="539">
        <v>27450.9</v>
      </c>
      <c r="D412" s="540">
        <v>27523.033333333336</v>
      </c>
      <c r="E412" s="540">
        <v>27166.166666666672</v>
      </c>
      <c r="F412" s="540">
        <v>26881.433333333334</v>
      </c>
      <c r="G412" s="540">
        <v>26524.566666666669</v>
      </c>
      <c r="H412" s="540">
        <v>27807.766666666674</v>
      </c>
      <c r="I412" s="540">
        <v>28164.633333333335</v>
      </c>
      <c r="J412" s="540">
        <v>28449.366666666676</v>
      </c>
      <c r="K412" s="539">
        <v>27879.9</v>
      </c>
      <c r="L412" s="539">
        <v>27238.3</v>
      </c>
      <c r="M412" s="539">
        <v>0.52154</v>
      </c>
    </row>
    <row r="413" spans="1:13">
      <c r="A413" s="254">
        <v>403</v>
      </c>
      <c r="B413" s="566" t="s">
        <v>485</v>
      </c>
      <c r="C413" s="539">
        <v>1617.05</v>
      </c>
      <c r="D413" s="540">
        <v>1617.5333333333335</v>
      </c>
      <c r="E413" s="540">
        <v>1595.0666666666671</v>
      </c>
      <c r="F413" s="540">
        <v>1573.0833333333335</v>
      </c>
      <c r="G413" s="540">
        <v>1550.616666666667</v>
      </c>
      <c r="H413" s="540">
        <v>1639.5166666666671</v>
      </c>
      <c r="I413" s="540">
        <v>1661.9833333333338</v>
      </c>
      <c r="J413" s="540">
        <v>1683.9666666666672</v>
      </c>
      <c r="K413" s="539">
        <v>1640</v>
      </c>
      <c r="L413" s="539">
        <v>1595.55</v>
      </c>
      <c r="M413" s="539">
        <v>0.15262999999999999</v>
      </c>
    </row>
    <row r="414" spans="1:13">
      <c r="A414" s="254">
        <v>404</v>
      </c>
      <c r="B414" s="566" t="s">
        <v>173</v>
      </c>
      <c r="C414" s="539">
        <v>1380.3</v>
      </c>
      <c r="D414" s="540">
        <v>1385.5333333333335</v>
      </c>
      <c r="E414" s="540">
        <v>1366.3166666666671</v>
      </c>
      <c r="F414" s="540">
        <v>1352.3333333333335</v>
      </c>
      <c r="G414" s="540">
        <v>1333.116666666667</v>
      </c>
      <c r="H414" s="540">
        <v>1399.5166666666671</v>
      </c>
      <c r="I414" s="540">
        <v>1418.7333333333338</v>
      </c>
      <c r="J414" s="540">
        <v>1432.7166666666672</v>
      </c>
      <c r="K414" s="539">
        <v>1404.75</v>
      </c>
      <c r="L414" s="539">
        <v>1371.55</v>
      </c>
      <c r="M414" s="539">
        <v>21.064959999999999</v>
      </c>
    </row>
    <row r="415" spans="1:13">
      <c r="A415" s="254">
        <v>405</v>
      </c>
      <c r="B415" s="566" t="s">
        <v>171</v>
      </c>
      <c r="C415" s="539">
        <v>1910</v>
      </c>
      <c r="D415" s="540">
        <v>1921.1333333333332</v>
      </c>
      <c r="E415" s="540">
        <v>1893.2666666666664</v>
      </c>
      <c r="F415" s="540">
        <v>1876.5333333333333</v>
      </c>
      <c r="G415" s="540">
        <v>1848.6666666666665</v>
      </c>
      <c r="H415" s="540">
        <v>1937.8666666666663</v>
      </c>
      <c r="I415" s="540">
        <v>1965.7333333333331</v>
      </c>
      <c r="J415" s="540">
        <v>1982.4666666666662</v>
      </c>
      <c r="K415" s="539">
        <v>1949</v>
      </c>
      <c r="L415" s="539">
        <v>1904.4</v>
      </c>
      <c r="M415" s="539">
        <v>6.4382999999999999</v>
      </c>
    </row>
    <row r="416" spans="1:13">
      <c r="A416" s="254">
        <v>406</v>
      </c>
      <c r="B416" s="566" t="s">
        <v>486</v>
      </c>
      <c r="C416" s="539">
        <v>452.3</v>
      </c>
      <c r="D416" s="540">
        <v>452.08333333333331</v>
      </c>
      <c r="E416" s="540">
        <v>446.16666666666663</v>
      </c>
      <c r="F416" s="540">
        <v>440.0333333333333</v>
      </c>
      <c r="G416" s="540">
        <v>434.11666666666662</v>
      </c>
      <c r="H416" s="540">
        <v>458.21666666666664</v>
      </c>
      <c r="I416" s="540">
        <v>464.13333333333327</v>
      </c>
      <c r="J416" s="540">
        <v>470.26666666666665</v>
      </c>
      <c r="K416" s="539">
        <v>458</v>
      </c>
      <c r="L416" s="539">
        <v>445.95</v>
      </c>
      <c r="M416" s="539">
        <v>0.87980000000000003</v>
      </c>
    </row>
    <row r="417" spans="1:13">
      <c r="A417" s="254">
        <v>407</v>
      </c>
      <c r="B417" s="566" t="s">
        <v>487</v>
      </c>
      <c r="C417" s="539">
        <v>1319.7</v>
      </c>
      <c r="D417" s="540">
        <v>1314.25</v>
      </c>
      <c r="E417" s="540">
        <v>1303.5</v>
      </c>
      <c r="F417" s="540">
        <v>1287.3</v>
      </c>
      <c r="G417" s="540">
        <v>1276.55</v>
      </c>
      <c r="H417" s="540">
        <v>1330.45</v>
      </c>
      <c r="I417" s="540">
        <v>1341.2</v>
      </c>
      <c r="J417" s="540">
        <v>1357.4</v>
      </c>
      <c r="K417" s="539">
        <v>1325</v>
      </c>
      <c r="L417" s="539">
        <v>1298.05</v>
      </c>
      <c r="M417" s="539">
        <v>0.15681999999999999</v>
      </c>
    </row>
    <row r="418" spans="1:13">
      <c r="A418" s="254">
        <v>408</v>
      </c>
      <c r="B418" s="566" t="s">
        <v>763</v>
      </c>
      <c r="C418" s="539">
        <v>1442.25</v>
      </c>
      <c r="D418" s="540">
        <v>1421.2666666666667</v>
      </c>
      <c r="E418" s="540">
        <v>1375.5333333333333</v>
      </c>
      <c r="F418" s="540">
        <v>1308.8166666666666</v>
      </c>
      <c r="G418" s="540">
        <v>1263.0833333333333</v>
      </c>
      <c r="H418" s="540">
        <v>1487.9833333333333</v>
      </c>
      <c r="I418" s="540">
        <v>1533.7166666666665</v>
      </c>
      <c r="J418" s="540">
        <v>1600.4333333333334</v>
      </c>
      <c r="K418" s="539">
        <v>1467</v>
      </c>
      <c r="L418" s="539">
        <v>1354.55</v>
      </c>
      <c r="M418" s="539">
        <v>1.8432599999999999</v>
      </c>
    </row>
    <row r="419" spans="1:13">
      <c r="A419" s="254">
        <v>409</v>
      </c>
      <c r="B419" s="566" t="s">
        <v>488</v>
      </c>
      <c r="C419" s="539">
        <v>491.5</v>
      </c>
      <c r="D419" s="540">
        <v>486.48333333333335</v>
      </c>
      <c r="E419" s="540">
        <v>473.01666666666671</v>
      </c>
      <c r="F419" s="540">
        <v>454.53333333333336</v>
      </c>
      <c r="G419" s="540">
        <v>441.06666666666672</v>
      </c>
      <c r="H419" s="540">
        <v>504.9666666666667</v>
      </c>
      <c r="I419" s="540">
        <v>518.43333333333339</v>
      </c>
      <c r="J419" s="540">
        <v>536.91666666666674</v>
      </c>
      <c r="K419" s="539">
        <v>499.95</v>
      </c>
      <c r="L419" s="539">
        <v>468</v>
      </c>
      <c r="M419" s="539">
        <v>13.26108</v>
      </c>
    </row>
    <row r="420" spans="1:13">
      <c r="A420" s="254">
        <v>410</v>
      </c>
      <c r="B420" s="566" t="s">
        <v>489</v>
      </c>
      <c r="C420" s="539">
        <v>8.9</v>
      </c>
      <c r="D420" s="540">
        <v>8.9666666666666668</v>
      </c>
      <c r="E420" s="540">
        <v>8.7833333333333332</v>
      </c>
      <c r="F420" s="540">
        <v>8.6666666666666661</v>
      </c>
      <c r="G420" s="540">
        <v>8.4833333333333325</v>
      </c>
      <c r="H420" s="540">
        <v>9.0833333333333339</v>
      </c>
      <c r="I420" s="540">
        <v>9.2666666666666675</v>
      </c>
      <c r="J420" s="540">
        <v>9.3833333333333346</v>
      </c>
      <c r="K420" s="539">
        <v>9.15</v>
      </c>
      <c r="L420" s="539">
        <v>8.85</v>
      </c>
      <c r="M420" s="539">
        <v>214.96313000000001</v>
      </c>
    </row>
    <row r="421" spans="1:13">
      <c r="A421" s="254">
        <v>411</v>
      </c>
      <c r="B421" s="566" t="s">
        <v>764</v>
      </c>
      <c r="C421" s="539">
        <v>84.95</v>
      </c>
      <c r="D421" s="540">
        <v>85.216666666666669</v>
      </c>
      <c r="E421" s="540">
        <v>83.733333333333334</v>
      </c>
      <c r="F421" s="540">
        <v>82.516666666666666</v>
      </c>
      <c r="G421" s="540">
        <v>81.033333333333331</v>
      </c>
      <c r="H421" s="540">
        <v>86.433333333333337</v>
      </c>
      <c r="I421" s="540">
        <v>87.916666666666686</v>
      </c>
      <c r="J421" s="540">
        <v>89.13333333333334</v>
      </c>
      <c r="K421" s="539">
        <v>86.7</v>
      </c>
      <c r="L421" s="539">
        <v>84</v>
      </c>
      <c r="M421" s="539">
        <v>40.608089999999997</v>
      </c>
    </row>
    <row r="422" spans="1:13">
      <c r="A422" s="254">
        <v>412</v>
      </c>
      <c r="B422" s="566" t="s">
        <v>490</v>
      </c>
      <c r="C422" s="539">
        <v>97.95</v>
      </c>
      <c r="D422" s="540">
        <v>97.983333333333334</v>
      </c>
      <c r="E422" s="540">
        <v>94.966666666666669</v>
      </c>
      <c r="F422" s="540">
        <v>91.983333333333334</v>
      </c>
      <c r="G422" s="540">
        <v>88.966666666666669</v>
      </c>
      <c r="H422" s="540">
        <v>100.96666666666667</v>
      </c>
      <c r="I422" s="540">
        <v>103.98333333333335</v>
      </c>
      <c r="J422" s="540">
        <v>106.96666666666667</v>
      </c>
      <c r="K422" s="539">
        <v>101</v>
      </c>
      <c r="L422" s="539">
        <v>95</v>
      </c>
      <c r="M422" s="539">
        <v>7.1053600000000001</v>
      </c>
    </row>
    <row r="423" spans="1:13">
      <c r="A423" s="254">
        <v>413</v>
      </c>
      <c r="B423" s="566" t="s">
        <v>169</v>
      </c>
      <c r="C423" s="539">
        <v>407.25</v>
      </c>
      <c r="D423" s="540">
        <v>409.56666666666666</v>
      </c>
      <c r="E423" s="540">
        <v>404.23333333333335</v>
      </c>
      <c r="F423" s="540">
        <v>401.2166666666667</v>
      </c>
      <c r="G423" s="540">
        <v>395.88333333333338</v>
      </c>
      <c r="H423" s="540">
        <v>412.58333333333331</v>
      </c>
      <c r="I423" s="540">
        <v>417.91666666666669</v>
      </c>
      <c r="J423" s="540">
        <v>420.93333333333328</v>
      </c>
      <c r="K423" s="539">
        <v>414.9</v>
      </c>
      <c r="L423" s="539">
        <v>406.55</v>
      </c>
      <c r="M423" s="539">
        <v>469.88835999999998</v>
      </c>
    </row>
    <row r="424" spans="1:13">
      <c r="A424" s="254">
        <v>414</v>
      </c>
      <c r="B424" s="566" t="s">
        <v>168</v>
      </c>
      <c r="C424" s="539">
        <v>73.2</v>
      </c>
      <c r="D424" s="540">
        <v>73.050000000000011</v>
      </c>
      <c r="E424" s="540">
        <v>72.200000000000017</v>
      </c>
      <c r="F424" s="540">
        <v>71.2</v>
      </c>
      <c r="G424" s="540">
        <v>70.350000000000009</v>
      </c>
      <c r="H424" s="540">
        <v>74.050000000000026</v>
      </c>
      <c r="I424" s="540">
        <v>74.90000000000002</v>
      </c>
      <c r="J424" s="540">
        <v>75.900000000000034</v>
      </c>
      <c r="K424" s="539">
        <v>73.900000000000006</v>
      </c>
      <c r="L424" s="539">
        <v>72.05</v>
      </c>
      <c r="M424" s="539">
        <v>619.33208999999999</v>
      </c>
    </row>
    <row r="425" spans="1:13">
      <c r="A425" s="254">
        <v>415</v>
      </c>
      <c r="B425" s="566" t="s">
        <v>767</v>
      </c>
      <c r="C425" s="539">
        <v>236.05</v>
      </c>
      <c r="D425" s="540">
        <v>233.45000000000002</v>
      </c>
      <c r="E425" s="540">
        <v>229.40000000000003</v>
      </c>
      <c r="F425" s="540">
        <v>222.75000000000003</v>
      </c>
      <c r="G425" s="540">
        <v>218.70000000000005</v>
      </c>
      <c r="H425" s="540">
        <v>240.10000000000002</v>
      </c>
      <c r="I425" s="540">
        <v>244.15000000000003</v>
      </c>
      <c r="J425" s="540">
        <v>250.8</v>
      </c>
      <c r="K425" s="539">
        <v>237.5</v>
      </c>
      <c r="L425" s="539">
        <v>226.8</v>
      </c>
      <c r="M425" s="539">
        <v>4.0572999999999997</v>
      </c>
    </row>
    <row r="426" spans="1:13">
      <c r="A426" s="254">
        <v>416</v>
      </c>
      <c r="B426" s="566" t="s">
        <v>842</v>
      </c>
      <c r="C426" s="539">
        <v>214.3</v>
      </c>
      <c r="D426" s="540">
        <v>215</v>
      </c>
      <c r="E426" s="540">
        <v>211.3</v>
      </c>
      <c r="F426" s="540">
        <v>208.3</v>
      </c>
      <c r="G426" s="540">
        <v>204.60000000000002</v>
      </c>
      <c r="H426" s="540">
        <v>218</v>
      </c>
      <c r="I426" s="540">
        <v>221.7</v>
      </c>
      <c r="J426" s="540">
        <v>224.7</v>
      </c>
      <c r="K426" s="539">
        <v>218.7</v>
      </c>
      <c r="L426" s="539">
        <v>212</v>
      </c>
      <c r="M426" s="539">
        <v>11.089320000000001</v>
      </c>
    </row>
    <row r="427" spans="1:13">
      <c r="A427" s="254">
        <v>417</v>
      </c>
      <c r="B427" s="566" t="s">
        <v>174</v>
      </c>
      <c r="C427" s="539">
        <v>852.1</v>
      </c>
      <c r="D427" s="540">
        <v>853.0333333333333</v>
      </c>
      <c r="E427" s="540">
        <v>840.06666666666661</v>
      </c>
      <c r="F427" s="540">
        <v>828.0333333333333</v>
      </c>
      <c r="G427" s="540">
        <v>815.06666666666661</v>
      </c>
      <c r="H427" s="540">
        <v>865.06666666666661</v>
      </c>
      <c r="I427" s="540">
        <v>878.0333333333333</v>
      </c>
      <c r="J427" s="540">
        <v>890.06666666666661</v>
      </c>
      <c r="K427" s="539">
        <v>866</v>
      </c>
      <c r="L427" s="539">
        <v>841</v>
      </c>
      <c r="M427" s="539">
        <v>4.8179800000000004</v>
      </c>
    </row>
    <row r="428" spans="1:13">
      <c r="A428" s="254">
        <v>418</v>
      </c>
      <c r="B428" s="566" t="s">
        <v>491</v>
      </c>
      <c r="C428" s="539">
        <v>537.9</v>
      </c>
      <c r="D428" s="540">
        <v>536.85</v>
      </c>
      <c r="E428" s="540">
        <v>532.75</v>
      </c>
      <c r="F428" s="540">
        <v>527.6</v>
      </c>
      <c r="G428" s="540">
        <v>523.5</v>
      </c>
      <c r="H428" s="540">
        <v>542</v>
      </c>
      <c r="I428" s="540">
        <v>546.10000000000014</v>
      </c>
      <c r="J428" s="540">
        <v>551.25</v>
      </c>
      <c r="K428" s="539">
        <v>540.95000000000005</v>
      </c>
      <c r="L428" s="539">
        <v>531.70000000000005</v>
      </c>
      <c r="M428" s="539">
        <v>1.79314</v>
      </c>
    </row>
    <row r="429" spans="1:13">
      <c r="A429" s="254">
        <v>419</v>
      </c>
      <c r="B429" s="566" t="s">
        <v>795</v>
      </c>
      <c r="C429" s="539">
        <v>297.89999999999998</v>
      </c>
      <c r="D429" s="540">
        <v>299.09999999999997</v>
      </c>
      <c r="E429" s="540">
        <v>296.19999999999993</v>
      </c>
      <c r="F429" s="540">
        <v>294.49999999999994</v>
      </c>
      <c r="G429" s="540">
        <v>291.59999999999991</v>
      </c>
      <c r="H429" s="540">
        <v>300.79999999999995</v>
      </c>
      <c r="I429" s="540">
        <v>303.69999999999993</v>
      </c>
      <c r="J429" s="540">
        <v>305.39999999999998</v>
      </c>
      <c r="K429" s="539">
        <v>302</v>
      </c>
      <c r="L429" s="539">
        <v>297.39999999999998</v>
      </c>
      <c r="M429" s="539">
        <v>4.5438799999999997</v>
      </c>
    </row>
    <row r="430" spans="1:13">
      <c r="A430" s="254">
        <v>420</v>
      </c>
      <c r="B430" s="566" t="s">
        <v>492</v>
      </c>
      <c r="C430" s="539">
        <v>168.3</v>
      </c>
      <c r="D430" s="540">
        <v>168.73333333333335</v>
      </c>
      <c r="E430" s="540">
        <v>167.06666666666669</v>
      </c>
      <c r="F430" s="540">
        <v>165.83333333333334</v>
      </c>
      <c r="G430" s="540">
        <v>164.16666666666669</v>
      </c>
      <c r="H430" s="540">
        <v>169.9666666666667</v>
      </c>
      <c r="I430" s="540">
        <v>171.63333333333333</v>
      </c>
      <c r="J430" s="540">
        <v>172.8666666666667</v>
      </c>
      <c r="K430" s="539">
        <v>170.4</v>
      </c>
      <c r="L430" s="539">
        <v>167.5</v>
      </c>
      <c r="M430" s="539">
        <v>7.59964</v>
      </c>
    </row>
    <row r="431" spans="1:13">
      <c r="A431" s="254">
        <v>421</v>
      </c>
      <c r="B431" s="566" t="s">
        <v>175</v>
      </c>
      <c r="C431" s="539">
        <v>609.54999999999995</v>
      </c>
      <c r="D431" s="540">
        <v>610.38333333333333</v>
      </c>
      <c r="E431" s="540">
        <v>601.86666666666667</v>
      </c>
      <c r="F431" s="540">
        <v>594.18333333333339</v>
      </c>
      <c r="G431" s="540">
        <v>585.66666666666674</v>
      </c>
      <c r="H431" s="540">
        <v>618.06666666666661</v>
      </c>
      <c r="I431" s="540">
        <v>626.58333333333326</v>
      </c>
      <c r="J431" s="540">
        <v>634.26666666666654</v>
      </c>
      <c r="K431" s="539">
        <v>618.9</v>
      </c>
      <c r="L431" s="539">
        <v>602.70000000000005</v>
      </c>
      <c r="M431" s="539">
        <v>62.617539999999998</v>
      </c>
    </row>
    <row r="432" spans="1:13">
      <c r="A432" s="254">
        <v>422</v>
      </c>
      <c r="B432" s="566" t="s">
        <v>176</v>
      </c>
      <c r="C432" s="539">
        <v>511.5</v>
      </c>
      <c r="D432" s="540">
        <v>510.7166666666667</v>
      </c>
      <c r="E432" s="540">
        <v>499.93333333333339</v>
      </c>
      <c r="F432" s="540">
        <v>488.36666666666667</v>
      </c>
      <c r="G432" s="540">
        <v>477.58333333333337</v>
      </c>
      <c r="H432" s="540">
        <v>522.28333333333342</v>
      </c>
      <c r="I432" s="540">
        <v>533.06666666666672</v>
      </c>
      <c r="J432" s="540">
        <v>544.63333333333344</v>
      </c>
      <c r="K432" s="539">
        <v>521.5</v>
      </c>
      <c r="L432" s="539">
        <v>499.15</v>
      </c>
      <c r="M432" s="539">
        <v>33.645339999999997</v>
      </c>
    </row>
    <row r="433" spans="1:13">
      <c r="A433" s="254">
        <v>423</v>
      </c>
      <c r="B433" s="566" t="s">
        <v>493</v>
      </c>
      <c r="C433" s="539">
        <v>2498.9</v>
      </c>
      <c r="D433" s="540">
        <v>2467.3166666666671</v>
      </c>
      <c r="E433" s="540">
        <v>2419.8333333333339</v>
      </c>
      <c r="F433" s="540">
        <v>2340.7666666666669</v>
      </c>
      <c r="G433" s="540">
        <v>2293.2833333333338</v>
      </c>
      <c r="H433" s="540">
        <v>2546.3833333333341</v>
      </c>
      <c r="I433" s="540">
        <v>2593.8666666666668</v>
      </c>
      <c r="J433" s="540">
        <v>2672.9333333333343</v>
      </c>
      <c r="K433" s="539">
        <v>2514.8000000000002</v>
      </c>
      <c r="L433" s="539">
        <v>2388.25</v>
      </c>
      <c r="M433" s="539">
        <v>1.12155</v>
      </c>
    </row>
    <row r="434" spans="1:13">
      <c r="A434" s="254">
        <v>424</v>
      </c>
      <c r="B434" s="566" t="s">
        <v>494</v>
      </c>
      <c r="C434" s="539">
        <v>688.45</v>
      </c>
      <c r="D434" s="540">
        <v>693.15</v>
      </c>
      <c r="E434" s="540">
        <v>662.3</v>
      </c>
      <c r="F434" s="540">
        <v>636.15</v>
      </c>
      <c r="G434" s="540">
        <v>605.29999999999995</v>
      </c>
      <c r="H434" s="540">
        <v>719.3</v>
      </c>
      <c r="I434" s="540">
        <v>750.15000000000009</v>
      </c>
      <c r="J434" s="540">
        <v>776.3</v>
      </c>
      <c r="K434" s="539">
        <v>724</v>
      </c>
      <c r="L434" s="539">
        <v>667</v>
      </c>
      <c r="M434" s="539">
        <v>2.3040500000000002</v>
      </c>
    </row>
    <row r="435" spans="1:13">
      <c r="A435" s="254">
        <v>425</v>
      </c>
      <c r="B435" s="566" t="s">
        <v>495</v>
      </c>
      <c r="C435" s="539">
        <v>348.5</v>
      </c>
      <c r="D435" s="540">
        <v>348.59999999999997</v>
      </c>
      <c r="E435" s="540">
        <v>345.39999999999992</v>
      </c>
      <c r="F435" s="540">
        <v>342.29999999999995</v>
      </c>
      <c r="G435" s="540">
        <v>339.09999999999991</v>
      </c>
      <c r="H435" s="540">
        <v>351.69999999999993</v>
      </c>
      <c r="I435" s="540">
        <v>354.9</v>
      </c>
      <c r="J435" s="540">
        <v>357.99999999999994</v>
      </c>
      <c r="K435" s="539">
        <v>351.8</v>
      </c>
      <c r="L435" s="539">
        <v>345.5</v>
      </c>
      <c r="M435" s="539">
        <v>1.47553</v>
      </c>
    </row>
    <row r="436" spans="1:13">
      <c r="A436" s="254">
        <v>426</v>
      </c>
      <c r="B436" s="566" t="s">
        <v>496</v>
      </c>
      <c r="C436" s="539">
        <v>292.64999999999998</v>
      </c>
      <c r="D436" s="540">
        <v>291.7833333333333</v>
      </c>
      <c r="E436" s="540">
        <v>282.86666666666662</v>
      </c>
      <c r="F436" s="540">
        <v>273.08333333333331</v>
      </c>
      <c r="G436" s="540">
        <v>264.16666666666663</v>
      </c>
      <c r="H436" s="540">
        <v>301.56666666666661</v>
      </c>
      <c r="I436" s="540">
        <v>310.48333333333335</v>
      </c>
      <c r="J436" s="540">
        <v>320.26666666666659</v>
      </c>
      <c r="K436" s="539">
        <v>300.7</v>
      </c>
      <c r="L436" s="539">
        <v>282</v>
      </c>
      <c r="M436" s="539">
        <v>3.4770099999999999</v>
      </c>
    </row>
    <row r="437" spans="1:13">
      <c r="A437" s="254">
        <v>427</v>
      </c>
      <c r="B437" s="566" t="s">
        <v>497</v>
      </c>
      <c r="C437" s="539">
        <v>1979.45</v>
      </c>
      <c r="D437" s="540">
        <v>1992.2</v>
      </c>
      <c r="E437" s="540">
        <v>1948.2</v>
      </c>
      <c r="F437" s="540">
        <v>1916.95</v>
      </c>
      <c r="G437" s="540">
        <v>1872.95</v>
      </c>
      <c r="H437" s="540">
        <v>2023.45</v>
      </c>
      <c r="I437" s="540">
        <v>2067.4499999999998</v>
      </c>
      <c r="J437" s="540">
        <v>2098.6999999999998</v>
      </c>
      <c r="K437" s="539">
        <v>2036.2</v>
      </c>
      <c r="L437" s="539">
        <v>1960.95</v>
      </c>
      <c r="M437" s="539">
        <v>0.70408000000000004</v>
      </c>
    </row>
    <row r="438" spans="1:13">
      <c r="A438" s="254">
        <v>428</v>
      </c>
      <c r="B438" s="566" t="s">
        <v>765</v>
      </c>
      <c r="C438" s="539">
        <v>414.85</v>
      </c>
      <c r="D438" s="540">
        <v>413.61666666666662</v>
      </c>
      <c r="E438" s="540">
        <v>408.23333333333323</v>
      </c>
      <c r="F438" s="540">
        <v>401.61666666666662</v>
      </c>
      <c r="G438" s="540">
        <v>396.23333333333323</v>
      </c>
      <c r="H438" s="540">
        <v>420.23333333333323</v>
      </c>
      <c r="I438" s="540">
        <v>425.61666666666656</v>
      </c>
      <c r="J438" s="540">
        <v>432.23333333333323</v>
      </c>
      <c r="K438" s="539">
        <v>419</v>
      </c>
      <c r="L438" s="539">
        <v>407</v>
      </c>
      <c r="M438" s="539">
        <v>1.47106</v>
      </c>
    </row>
    <row r="439" spans="1:13">
      <c r="A439" s="254">
        <v>429</v>
      </c>
      <c r="B439" s="566" t="s">
        <v>816</v>
      </c>
      <c r="C439" s="539">
        <v>478.75</v>
      </c>
      <c r="D439" s="540">
        <v>480.08333333333331</v>
      </c>
      <c r="E439" s="540">
        <v>474.66666666666663</v>
      </c>
      <c r="F439" s="540">
        <v>470.58333333333331</v>
      </c>
      <c r="G439" s="540">
        <v>465.16666666666663</v>
      </c>
      <c r="H439" s="540">
        <v>484.16666666666663</v>
      </c>
      <c r="I439" s="540">
        <v>489.58333333333326</v>
      </c>
      <c r="J439" s="540">
        <v>493.66666666666663</v>
      </c>
      <c r="K439" s="539">
        <v>485.5</v>
      </c>
      <c r="L439" s="539">
        <v>476</v>
      </c>
      <c r="M439" s="539">
        <v>3.2659500000000001</v>
      </c>
    </row>
    <row r="440" spans="1:13">
      <c r="A440" s="254">
        <v>430</v>
      </c>
      <c r="B440" s="566" t="s">
        <v>498</v>
      </c>
      <c r="C440" s="539">
        <v>5.75</v>
      </c>
      <c r="D440" s="540">
        <v>5.666666666666667</v>
      </c>
      <c r="E440" s="540">
        <v>5.5833333333333339</v>
      </c>
      <c r="F440" s="540">
        <v>5.416666666666667</v>
      </c>
      <c r="G440" s="540">
        <v>5.3333333333333339</v>
      </c>
      <c r="H440" s="540">
        <v>5.8333333333333339</v>
      </c>
      <c r="I440" s="540">
        <v>5.9166666666666679</v>
      </c>
      <c r="J440" s="540">
        <v>6.0833333333333339</v>
      </c>
      <c r="K440" s="539">
        <v>5.75</v>
      </c>
      <c r="L440" s="539">
        <v>5.5</v>
      </c>
      <c r="M440" s="539">
        <v>351.18416999999999</v>
      </c>
    </row>
    <row r="441" spans="1:13">
      <c r="A441" s="254">
        <v>431</v>
      </c>
      <c r="B441" s="566" t="s">
        <v>499</v>
      </c>
      <c r="C441" s="539">
        <v>148.19999999999999</v>
      </c>
      <c r="D441" s="540">
        <v>147.81666666666666</v>
      </c>
      <c r="E441" s="540">
        <v>145.18333333333334</v>
      </c>
      <c r="F441" s="540">
        <v>142.16666666666669</v>
      </c>
      <c r="G441" s="540">
        <v>139.53333333333336</v>
      </c>
      <c r="H441" s="540">
        <v>150.83333333333331</v>
      </c>
      <c r="I441" s="540">
        <v>153.46666666666664</v>
      </c>
      <c r="J441" s="540">
        <v>156.48333333333329</v>
      </c>
      <c r="K441" s="539">
        <v>150.44999999999999</v>
      </c>
      <c r="L441" s="539">
        <v>144.80000000000001</v>
      </c>
      <c r="M441" s="539">
        <v>2.0746600000000002</v>
      </c>
    </row>
    <row r="442" spans="1:13">
      <c r="A442" s="254">
        <v>432</v>
      </c>
      <c r="B442" s="566" t="s">
        <v>766</v>
      </c>
      <c r="C442" s="539">
        <v>1304.95</v>
      </c>
      <c r="D442" s="540">
        <v>1300.7</v>
      </c>
      <c r="E442" s="540">
        <v>1293.6500000000001</v>
      </c>
      <c r="F442" s="540">
        <v>1282.3500000000001</v>
      </c>
      <c r="G442" s="540">
        <v>1275.3000000000002</v>
      </c>
      <c r="H442" s="540">
        <v>1312</v>
      </c>
      <c r="I442" s="540">
        <v>1319.0499999999997</v>
      </c>
      <c r="J442" s="540">
        <v>1330.35</v>
      </c>
      <c r="K442" s="539">
        <v>1307.75</v>
      </c>
      <c r="L442" s="539">
        <v>1289.4000000000001</v>
      </c>
      <c r="M442" s="539">
        <v>0.1235</v>
      </c>
    </row>
    <row r="443" spans="1:13">
      <c r="A443" s="254">
        <v>433</v>
      </c>
      <c r="B443" s="566" t="s">
        <v>500</v>
      </c>
      <c r="C443" s="539">
        <v>1075</v>
      </c>
      <c r="D443" s="540">
        <v>1071</v>
      </c>
      <c r="E443" s="540">
        <v>1054</v>
      </c>
      <c r="F443" s="540">
        <v>1033</v>
      </c>
      <c r="G443" s="540">
        <v>1016</v>
      </c>
      <c r="H443" s="540">
        <v>1092</v>
      </c>
      <c r="I443" s="540">
        <v>1109</v>
      </c>
      <c r="J443" s="540">
        <v>1130</v>
      </c>
      <c r="K443" s="539">
        <v>1088</v>
      </c>
      <c r="L443" s="539">
        <v>1050</v>
      </c>
      <c r="M443" s="539">
        <v>1.2338499999999999</v>
      </c>
    </row>
    <row r="444" spans="1:13">
      <c r="A444" s="254">
        <v>434</v>
      </c>
      <c r="B444" s="566" t="s">
        <v>276</v>
      </c>
      <c r="C444" s="539">
        <v>562</v>
      </c>
      <c r="D444" s="540">
        <v>564.11666666666667</v>
      </c>
      <c r="E444" s="540">
        <v>555.93333333333339</v>
      </c>
      <c r="F444" s="540">
        <v>549.86666666666667</v>
      </c>
      <c r="G444" s="540">
        <v>541.68333333333339</v>
      </c>
      <c r="H444" s="540">
        <v>570.18333333333339</v>
      </c>
      <c r="I444" s="540">
        <v>578.36666666666656</v>
      </c>
      <c r="J444" s="540">
        <v>584.43333333333339</v>
      </c>
      <c r="K444" s="539">
        <v>572.29999999999995</v>
      </c>
      <c r="L444" s="539">
        <v>558.04999999999995</v>
      </c>
      <c r="M444" s="539">
        <v>3.3351999999999999</v>
      </c>
    </row>
    <row r="445" spans="1:13">
      <c r="A445" s="254">
        <v>435</v>
      </c>
      <c r="B445" s="566" t="s">
        <v>501</v>
      </c>
      <c r="C445" s="539">
        <v>920.45</v>
      </c>
      <c r="D445" s="540">
        <v>932.11666666666667</v>
      </c>
      <c r="E445" s="540">
        <v>906.33333333333337</v>
      </c>
      <c r="F445" s="540">
        <v>892.2166666666667</v>
      </c>
      <c r="G445" s="540">
        <v>866.43333333333339</v>
      </c>
      <c r="H445" s="540">
        <v>946.23333333333335</v>
      </c>
      <c r="I445" s="540">
        <v>972.01666666666665</v>
      </c>
      <c r="J445" s="540">
        <v>986.13333333333333</v>
      </c>
      <c r="K445" s="539">
        <v>957.9</v>
      </c>
      <c r="L445" s="539">
        <v>918</v>
      </c>
      <c r="M445" s="539">
        <v>0.18762999999999999</v>
      </c>
    </row>
    <row r="446" spans="1:13">
      <c r="A446" s="254">
        <v>436</v>
      </c>
      <c r="B446" s="566" t="s">
        <v>502</v>
      </c>
      <c r="C446" s="539">
        <v>499.05</v>
      </c>
      <c r="D446" s="540">
        <v>495.73333333333329</v>
      </c>
      <c r="E446" s="540">
        <v>486.46666666666658</v>
      </c>
      <c r="F446" s="540">
        <v>473.88333333333327</v>
      </c>
      <c r="G446" s="540">
        <v>464.61666666666656</v>
      </c>
      <c r="H446" s="540">
        <v>508.31666666666661</v>
      </c>
      <c r="I446" s="540">
        <v>517.58333333333337</v>
      </c>
      <c r="J446" s="540">
        <v>530.16666666666663</v>
      </c>
      <c r="K446" s="539">
        <v>505</v>
      </c>
      <c r="L446" s="539">
        <v>483.15</v>
      </c>
      <c r="M446" s="539">
        <v>0.63146999999999998</v>
      </c>
    </row>
    <row r="447" spans="1:13">
      <c r="A447" s="254">
        <v>437</v>
      </c>
      <c r="B447" s="566" t="s">
        <v>503</v>
      </c>
      <c r="C447" s="539">
        <v>7416.95</v>
      </c>
      <c r="D447" s="540">
        <v>7369.8166666666666</v>
      </c>
      <c r="E447" s="540">
        <v>7077.1333333333332</v>
      </c>
      <c r="F447" s="540">
        <v>6737.3166666666666</v>
      </c>
      <c r="G447" s="540">
        <v>6444.6333333333332</v>
      </c>
      <c r="H447" s="540">
        <v>7709.6333333333332</v>
      </c>
      <c r="I447" s="540">
        <v>8002.3166666666657</v>
      </c>
      <c r="J447" s="540">
        <v>8342.1333333333332</v>
      </c>
      <c r="K447" s="539">
        <v>7662.5</v>
      </c>
      <c r="L447" s="539">
        <v>7030</v>
      </c>
      <c r="M447" s="539">
        <v>0.43242000000000003</v>
      </c>
    </row>
    <row r="448" spans="1:13">
      <c r="A448" s="254">
        <v>438</v>
      </c>
      <c r="B448" s="566" t="s">
        <v>504</v>
      </c>
      <c r="C448" s="539">
        <v>269.89999999999998</v>
      </c>
      <c r="D448" s="540">
        <v>269.96666666666664</v>
      </c>
      <c r="E448" s="540">
        <v>267.93333333333328</v>
      </c>
      <c r="F448" s="540">
        <v>265.96666666666664</v>
      </c>
      <c r="G448" s="540">
        <v>263.93333333333328</v>
      </c>
      <c r="H448" s="540">
        <v>271.93333333333328</v>
      </c>
      <c r="I448" s="540">
        <v>273.9666666666667</v>
      </c>
      <c r="J448" s="540">
        <v>275.93333333333328</v>
      </c>
      <c r="K448" s="539">
        <v>272</v>
      </c>
      <c r="L448" s="539">
        <v>268</v>
      </c>
      <c r="M448" s="539">
        <v>1.1145499999999999</v>
      </c>
    </row>
    <row r="449" spans="1:13">
      <c r="A449" s="254">
        <v>439</v>
      </c>
      <c r="B449" s="566" t="s">
        <v>505</v>
      </c>
      <c r="C449" s="539">
        <v>29.7</v>
      </c>
      <c r="D449" s="540">
        <v>29.666666666666668</v>
      </c>
      <c r="E449" s="540">
        <v>29.033333333333335</v>
      </c>
      <c r="F449" s="540">
        <v>28.366666666666667</v>
      </c>
      <c r="G449" s="540">
        <v>27.733333333333334</v>
      </c>
      <c r="H449" s="540">
        <v>30.333333333333336</v>
      </c>
      <c r="I449" s="540">
        <v>30.966666666666669</v>
      </c>
      <c r="J449" s="540">
        <v>31.633333333333336</v>
      </c>
      <c r="K449" s="539">
        <v>30.3</v>
      </c>
      <c r="L449" s="539">
        <v>29</v>
      </c>
      <c r="M449" s="539">
        <v>67.430109999999999</v>
      </c>
    </row>
    <row r="450" spans="1:13">
      <c r="A450" s="254">
        <v>440</v>
      </c>
      <c r="B450" s="566" t="s">
        <v>189</v>
      </c>
      <c r="C450" s="539">
        <v>596.1</v>
      </c>
      <c r="D450" s="540">
        <v>599.55000000000007</v>
      </c>
      <c r="E450" s="540">
        <v>589.40000000000009</v>
      </c>
      <c r="F450" s="540">
        <v>582.70000000000005</v>
      </c>
      <c r="G450" s="540">
        <v>572.55000000000007</v>
      </c>
      <c r="H450" s="540">
        <v>606.25000000000011</v>
      </c>
      <c r="I450" s="540">
        <v>616.4</v>
      </c>
      <c r="J450" s="540">
        <v>623.10000000000014</v>
      </c>
      <c r="K450" s="539">
        <v>609.70000000000005</v>
      </c>
      <c r="L450" s="539">
        <v>592.85</v>
      </c>
      <c r="M450" s="539">
        <v>21.132930000000002</v>
      </c>
    </row>
    <row r="451" spans="1:13">
      <c r="A451" s="254">
        <v>441</v>
      </c>
      <c r="B451" s="566" t="s">
        <v>768</v>
      </c>
      <c r="C451" s="539">
        <v>15456.85</v>
      </c>
      <c r="D451" s="540">
        <v>15588.633333333331</v>
      </c>
      <c r="E451" s="540">
        <v>15278.266666666663</v>
      </c>
      <c r="F451" s="540">
        <v>15099.683333333331</v>
      </c>
      <c r="G451" s="540">
        <v>14789.316666666662</v>
      </c>
      <c r="H451" s="540">
        <v>15767.216666666664</v>
      </c>
      <c r="I451" s="540">
        <v>16077.583333333332</v>
      </c>
      <c r="J451" s="540">
        <v>16256.166666666664</v>
      </c>
      <c r="K451" s="539">
        <v>15899</v>
      </c>
      <c r="L451" s="539">
        <v>15410.05</v>
      </c>
      <c r="M451" s="539">
        <v>1.5650000000000001E-2</v>
      </c>
    </row>
    <row r="452" spans="1:13">
      <c r="A452" s="254">
        <v>442</v>
      </c>
      <c r="B452" s="566" t="s">
        <v>178</v>
      </c>
      <c r="C452" s="539">
        <v>732.6</v>
      </c>
      <c r="D452" s="540">
        <v>715.44999999999993</v>
      </c>
      <c r="E452" s="540">
        <v>692.89999999999986</v>
      </c>
      <c r="F452" s="540">
        <v>653.19999999999993</v>
      </c>
      <c r="G452" s="540">
        <v>630.64999999999986</v>
      </c>
      <c r="H452" s="540">
        <v>755.14999999999986</v>
      </c>
      <c r="I452" s="540">
        <v>777.69999999999982</v>
      </c>
      <c r="J452" s="540">
        <v>817.39999999999986</v>
      </c>
      <c r="K452" s="539">
        <v>738</v>
      </c>
      <c r="L452" s="539">
        <v>675.75</v>
      </c>
      <c r="M452" s="539">
        <v>247.69311999999999</v>
      </c>
    </row>
    <row r="453" spans="1:13">
      <c r="A453" s="254">
        <v>443</v>
      </c>
      <c r="B453" s="566" t="s">
        <v>769</v>
      </c>
      <c r="C453" s="539">
        <v>118.5</v>
      </c>
      <c r="D453" s="540">
        <v>116.51666666666667</v>
      </c>
      <c r="E453" s="540">
        <v>113.63333333333333</v>
      </c>
      <c r="F453" s="540">
        <v>108.76666666666667</v>
      </c>
      <c r="G453" s="540">
        <v>105.88333333333333</v>
      </c>
      <c r="H453" s="540">
        <v>121.38333333333333</v>
      </c>
      <c r="I453" s="540">
        <v>124.26666666666668</v>
      </c>
      <c r="J453" s="540">
        <v>129.13333333333333</v>
      </c>
      <c r="K453" s="539">
        <v>119.4</v>
      </c>
      <c r="L453" s="539">
        <v>111.65</v>
      </c>
      <c r="M453" s="539">
        <v>55.66986</v>
      </c>
    </row>
    <row r="454" spans="1:13">
      <c r="A454" s="254">
        <v>444</v>
      </c>
      <c r="B454" s="566" t="s">
        <v>770</v>
      </c>
      <c r="C454" s="539">
        <v>1096.3499999999999</v>
      </c>
      <c r="D454" s="540">
        <v>1081.8999999999999</v>
      </c>
      <c r="E454" s="540">
        <v>1063.7999999999997</v>
      </c>
      <c r="F454" s="540">
        <v>1031.2499999999998</v>
      </c>
      <c r="G454" s="540">
        <v>1013.1499999999996</v>
      </c>
      <c r="H454" s="540">
        <v>1114.4499999999998</v>
      </c>
      <c r="I454" s="540">
        <v>1132.5499999999997</v>
      </c>
      <c r="J454" s="540">
        <v>1165.0999999999999</v>
      </c>
      <c r="K454" s="539">
        <v>1100</v>
      </c>
      <c r="L454" s="539">
        <v>1049.3499999999999</v>
      </c>
      <c r="M454" s="539">
        <v>3.8439299999999998</v>
      </c>
    </row>
    <row r="455" spans="1:13">
      <c r="A455" s="254">
        <v>445</v>
      </c>
      <c r="B455" s="566" t="s">
        <v>184</v>
      </c>
      <c r="C455" s="539">
        <v>2995.3</v>
      </c>
      <c r="D455" s="540">
        <v>2997.8833333333337</v>
      </c>
      <c r="E455" s="540">
        <v>2965.8666666666672</v>
      </c>
      <c r="F455" s="540">
        <v>2936.4333333333334</v>
      </c>
      <c r="G455" s="540">
        <v>2904.416666666667</v>
      </c>
      <c r="H455" s="540">
        <v>3027.3166666666675</v>
      </c>
      <c r="I455" s="540">
        <v>3059.3333333333339</v>
      </c>
      <c r="J455" s="540">
        <v>3088.7666666666678</v>
      </c>
      <c r="K455" s="539">
        <v>3029.9</v>
      </c>
      <c r="L455" s="539">
        <v>2968.45</v>
      </c>
      <c r="M455" s="539">
        <v>42.240729999999999</v>
      </c>
    </row>
    <row r="456" spans="1:13">
      <c r="A456" s="254">
        <v>446</v>
      </c>
      <c r="B456" s="566" t="s">
        <v>806</v>
      </c>
      <c r="C456" s="539">
        <v>628.5</v>
      </c>
      <c r="D456" s="540">
        <v>630.66666666666663</v>
      </c>
      <c r="E456" s="540">
        <v>622.18333333333328</v>
      </c>
      <c r="F456" s="540">
        <v>615.86666666666667</v>
      </c>
      <c r="G456" s="540">
        <v>607.38333333333333</v>
      </c>
      <c r="H456" s="540">
        <v>636.98333333333323</v>
      </c>
      <c r="I456" s="540">
        <v>645.46666666666658</v>
      </c>
      <c r="J456" s="540">
        <v>651.78333333333319</v>
      </c>
      <c r="K456" s="539">
        <v>639.15</v>
      </c>
      <c r="L456" s="539">
        <v>624.35</v>
      </c>
      <c r="M456" s="539">
        <v>49.773479999999999</v>
      </c>
    </row>
    <row r="457" spans="1:13">
      <c r="A457" s="254">
        <v>447</v>
      </c>
      <c r="B457" s="566" t="s">
        <v>179</v>
      </c>
      <c r="C457" s="539">
        <v>2678.45</v>
      </c>
      <c r="D457" s="540">
        <v>2697.8166666666666</v>
      </c>
      <c r="E457" s="540">
        <v>2645.6333333333332</v>
      </c>
      <c r="F457" s="540">
        <v>2612.8166666666666</v>
      </c>
      <c r="G457" s="540">
        <v>2560.6333333333332</v>
      </c>
      <c r="H457" s="540">
        <v>2730.6333333333332</v>
      </c>
      <c r="I457" s="540">
        <v>2782.8166666666666</v>
      </c>
      <c r="J457" s="540">
        <v>2815.6333333333332</v>
      </c>
      <c r="K457" s="539">
        <v>2750</v>
      </c>
      <c r="L457" s="539">
        <v>2665</v>
      </c>
      <c r="M457" s="539">
        <v>2.8644699999999998</v>
      </c>
    </row>
    <row r="458" spans="1:13">
      <c r="A458" s="254">
        <v>448</v>
      </c>
      <c r="B458" s="566" t="s">
        <v>506</v>
      </c>
      <c r="C458" s="539">
        <v>1120.95</v>
      </c>
      <c r="D458" s="540">
        <v>1114.4166666666667</v>
      </c>
      <c r="E458" s="540">
        <v>1098.9833333333336</v>
      </c>
      <c r="F458" s="540">
        <v>1077.0166666666669</v>
      </c>
      <c r="G458" s="540">
        <v>1061.5833333333337</v>
      </c>
      <c r="H458" s="540">
        <v>1136.3833333333334</v>
      </c>
      <c r="I458" s="540">
        <v>1151.8166666666664</v>
      </c>
      <c r="J458" s="540">
        <v>1173.7833333333333</v>
      </c>
      <c r="K458" s="539">
        <v>1129.8499999999999</v>
      </c>
      <c r="L458" s="539">
        <v>1092.45</v>
      </c>
      <c r="M458" s="539">
        <v>0.62017999999999995</v>
      </c>
    </row>
    <row r="459" spans="1:13">
      <c r="A459" s="254">
        <v>449</v>
      </c>
      <c r="B459" s="566" t="s">
        <v>181</v>
      </c>
      <c r="C459" s="539">
        <v>129.35</v>
      </c>
      <c r="D459" s="540">
        <v>128.36666666666667</v>
      </c>
      <c r="E459" s="540">
        <v>126.63333333333335</v>
      </c>
      <c r="F459" s="540">
        <v>123.91666666666669</v>
      </c>
      <c r="G459" s="540">
        <v>122.18333333333337</v>
      </c>
      <c r="H459" s="540">
        <v>131.08333333333334</v>
      </c>
      <c r="I459" s="540">
        <v>132.81666666666669</v>
      </c>
      <c r="J459" s="540">
        <v>135.53333333333333</v>
      </c>
      <c r="K459" s="539">
        <v>130.1</v>
      </c>
      <c r="L459" s="539">
        <v>125.65</v>
      </c>
      <c r="M459" s="539">
        <v>51.783259999999999</v>
      </c>
    </row>
    <row r="460" spans="1:13">
      <c r="A460" s="254">
        <v>450</v>
      </c>
      <c r="B460" s="566" t="s">
        <v>180</v>
      </c>
      <c r="C460" s="539">
        <v>333.15</v>
      </c>
      <c r="D460" s="540">
        <v>330.36666666666662</v>
      </c>
      <c r="E460" s="540">
        <v>326.03333333333325</v>
      </c>
      <c r="F460" s="540">
        <v>318.91666666666663</v>
      </c>
      <c r="G460" s="540">
        <v>314.58333333333326</v>
      </c>
      <c r="H460" s="540">
        <v>337.48333333333323</v>
      </c>
      <c r="I460" s="540">
        <v>341.81666666666661</v>
      </c>
      <c r="J460" s="540">
        <v>348.93333333333322</v>
      </c>
      <c r="K460" s="539">
        <v>334.7</v>
      </c>
      <c r="L460" s="539">
        <v>323.25</v>
      </c>
      <c r="M460" s="539">
        <v>645.14912000000004</v>
      </c>
    </row>
    <row r="461" spans="1:13">
      <c r="A461" s="254">
        <v>451</v>
      </c>
      <c r="B461" s="566" t="s">
        <v>182</v>
      </c>
      <c r="C461" s="539">
        <v>96</v>
      </c>
      <c r="D461" s="540">
        <v>96</v>
      </c>
      <c r="E461" s="540">
        <v>94.35</v>
      </c>
      <c r="F461" s="540">
        <v>92.699999999999989</v>
      </c>
      <c r="G461" s="540">
        <v>91.049999999999983</v>
      </c>
      <c r="H461" s="540">
        <v>97.65</v>
      </c>
      <c r="I461" s="540">
        <v>99.300000000000011</v>
      </c>
      <c r="J461" s="540">
        <v>100.95000000000002</v>
      </c>
      <c r="K461" s="539">
        <v>97.65</v>
      </c>
      <c r="L461" s="539">
        <v>94.35</v>
      </c>
      <c r="M461" s="539">
        <v>709.38332000000003</v>
      </c>
    </row>
    <row r="462" spans="1:13">
      <c r="A462" s="254">
        <v>452</v>
      </c>
      <c r="B462" s="566" t="s">
        <v>771</v>
      </c>
      <c r="C462" s="539">
        <v>47.6</v>
      </c>
      <c r="D462" s="540">
        <v>47.566666666666663</v>
      </c>
      <c r="E462" s="540">
        <v>46.833333333333329</v>
      </c>
      <c r="F462" s="540">
        <v>46.066666666666663</v>
      </c>
      <c r="G462" s="540">
        <v>45.333333333333329</v>
      </c>
      <c r="H462" s="540">
        <v>48.333333333333329</v>
      </c>
      <c r="I462" s="540">
        <v>49.066666666666663</v>
      </c>
      <c r="J462" s="540">
        <v>49.833333333333329</v>
      </c>
      <c r="K462" s="539">
        <v>48.3</v>
      </c>
      <c r="L462" s="539">
        <v>46.8</v>
      </c>
      <c r="M462" s="539">
        <v>114.80240999999999</v>
      </c>
    </row>
    <row r="463" spans="1:13">
      <c r="A463" s="254">
        <v>453</v>
      </c>
      <c r="B463" s="566" t="s">
        <v>183</v>
      </c>
      <c r="C463" s="539">
        <v>742.9</v>
      </c>
      <c r="D463" s="540">
        <v>742.61666666666679</v>
      </c>
      <c r="E463" s="540">
        <v>732.23333333333358</v>
      </c>
      <c r="F463" s="540">
        <v>721.56666666666683</v>
      </c>
      <c r="G463" s="540">
        <v>711.18333333333362</v>
      </c>
      <c r="H463" s="540">
        <v>753.28333333333353</v>
      </c>
      <c r="I463" s="540">
        <v>763.66666666666674</v>
      </c>
      <c r="J463" s="540">
        <v>774.33333333333348</v>
      </c>
      <c r="K463" s="539">
        <v>753</v>
      </c>
      <c r="L463" s="539">
        <v>731.95</v>
      </c>
      <c r="M463" s="539">
        <v>219.01596000000001</v>
      </c>
    </row>
    <row r="464" spans="1:13">
      <c r="A464" s="254">
        <v>454</v>
      </c>
      <c r="B464" s="566" t="s">
        <v>507</v>
      </c>
      <c r="C464" s="539">
        <v>3435.45</v>
      </c>
      <c r="D464" s="540">
        <v>3401.7666666666664</v>
      </c>
      <c r="E464" s="540">
        <v>3285.5333333333328</v>
      </c>
      <c r="F464" s="540">
        <v>3135.6166666666663</v>
      </c>
      <c r="G464" s="540">
        <v>3019.3833333333328</v>
      </c>
      <c r="H464" s="540">
        <v>3551.6833333333329</v>
      </c>
      <c r="I464" s="540">
        <v>3667.9166666666665</v>
      </c>
      <c r="J464" s="540">
        <v>3817.833333333333</v>
      </c>
      <c r="K464" s="539">
        <v>3518</v>
      </c>
      <c r="L464" s="539">
        <v>3251.85</v>
      </c>
      <c r="M464" s="539">
        <v>0.60646</v>
      </c>
    </row>
    <row r="465" spans="1:13">
      <c r="A465" s="254">
        <v>455</v>
      </c>
      <c r="B465" s="566" t="s">
        <v>185</v>
      </c>
      <c r="C465" s="539">
        <v>957.8</v>
      </c>
      <c r="D465" s="540">
        <v>959.68333333333339</v>
      </c>
      <c r="E465" s="540">
        <v>950.36666666666679</v>
      </c>
      <c r="F465" s="540">
        <v>942.93333333333339</v>
      </c>
      <c r="G465" s="540">
        <v>933.61666666666679</v>
      </c>
      <c r="H465" s="540">
        <v>967.11666666666679</v>
      </c>
      <c r="I465" s="540">
        <v>976.43333333333339</v>
      </c>
      <c r="J465" s="540">
        <v>983.86666666666679</v>
      </c>
      <c r="K465" s="539">
        <v>969</v>
      </c>
      <c r="L465" s="539">
        <v>952.25</v>
      </c>
      <c r="M465" s="539">
        <v>36.827910000000003</v>
      </c>
    </row>
    <row r="466" spans="1:13">
      <c r="A466" s="254">
        <v>456</v>
      </c>
      <c r="B466" s="566" t="s">
        <v>277</v>
      </c>
      <c r="C466" s="539">
        <v>161.44999999999999</v>
      </c>
      <c r="D466" s="540">
        <v>163.16666666666666</v>
      </c>
      <c r="E466" s="540">
        <v>156.88333333333333</v>
      </c>
      <c r="F466" s="540">
        <v>152.31666666666666</v>
      </c>
      <c r="G466" s="540">
        <v>146.03333333333333</v>
      </c>
      <c r="H466" s="540">
        <v>167.73333333333332</v>
      </c>
      <c r="I466" s="540">
        <v>174.01666666666668</v>
      </c>
      <c r="J466" s="540">
        <v>178.58333333333331</v>
      </c>
      <c r="K466" s="539">
        <v>169.45</v>
      </c>
      <c r="L466" s="539">
        <v>158.6</v>
      </c>
      <c r="M466" s="539">
        <v>25.65118</v>
      </c>
    </row>
    <row r="467" spans="1:13">
      <c r="A467" s="254">
        <v>457</v>
      </c>
      <c r="B467" s="566" t="s">
        <v>164</v>
      </c>
      <c r="C467" s="539">
        <v>983.8</v>
      </c>
      <c r="D467" s="540">
        <v>978.65</v>
      </c>
      <c r="E467" s="540">
        <v>967.3</v>
      </c>
      <c r="F467" s="540">
        <v>950.8</v>
      </c>
      <c r="G467" s="540">
        <v>939.44999999999993</v>
      </c>
      <c r="H467" s="540">
        <v>995.15</v>
      </c>
      <c r="I467" s="540">
        <v>1006.5000000000001</v>
      </c>
      <c r="J467" s="540">
        <v>1023</v>
      </c>
      <c r="K467" s="539">
        <v>990</v>
      </c>
      <c r="L467" s="539">
        <v>962.15</v>
      </c>
      <c r="M467" s="539">
        <v>5.1336399999999998</v>
      </c>
    </row>
    <row r="468" spans="1:13">
      <c r="A468" s="254">
        <v>458</v>
      </c>
      <c r="B468" s="566" t="s">
        <v>508</v>
      </c>
      <c r="C468" s="539">
        <v>1295.9000000000001</v>
      </c>
      <c r="D468" s="540">
        <v>1276.2</v>
      </c>
      <c r="E468" s="540">
        <v>1237.4000000000001</v>
      </c>
      <c r="F468" s="540">
        <v>1178.9000000000001</v>
      </c>
      <c r="G468" s="540">
        <v>1140.1000000000001</v>
      </c>
      <c r="H468" s="540">
        <v>1334.7</v>
      </c>
      <c r="I468" s="540">
        <v>1373.4999999999998</v>
      </c>
      <c r="J468" s="540">
        <v>1432</v>
      </c>
      <c r="K468" s="539">
        <v>1315</v>
      </c>
      <c r="L468" s="539">
        <v>1217.7</v>
      </c>
      <c r="M468" s="539">
        <v>1.50078</v>
      </c>
    </row>
    <row r="469" spans="1:13">
      <c r="A469" s="254">
        <v>459</v>
      </c>
      <c r="B469" s="566" t="s">
        <v>509</v>
      </c>
      <c r="C469" s="539">
        <v>919.9</v>
      </c>
      <c r="D469" s="540">
        <v>919.51666666666677</v>
      </c>
      <c r="E469" s="540">
        <v>907.03333333333353</v>
      </c>
      <c r="F469" s="540">
        <v>894.16666666666674</v>
      </c>
      <c r="G469" s="540">
        <v>881.68333333333351</v>
      </c>
      <c r="H469" s="540">
        <v>932.38333333333355</v>
      </c>
      <c r="I469" s="540">
        <v>944.8666666666669</v>
      </c>
      <c r="J469" s="540">
        <v>957.73333333333358</v>
      </c>
      <c r="K469" s="539">
        <v>932</v>
      </c>
      <c r="L469" s="539">
        <v>906.65</v>
      </c>
      <c r="M469" s="539">
        <v>1.18536</v>
      </c>
    </row>
    <row r="470" spans="1:13">
      <c r="A470" s="254">
        <v>460</v>
      </c>
      <c r="B470" s="566" t="s">
        <v>510</v>
      </c>
      <c r="C470" s="539">
        <v>1304.45</v>
      </c>
      <c r="D470" s="540">
        <v>1306.7833333333335</v>
      </c>
      <c r="E470" s="540">
        <v>1288.666666666667</v>
      </c>
      <c r="F470" s="540">
        <v>1272.8833333333334</v>
      </c>
      <c r="G470" s="540">
        <v>1254.7666666666669</v>
      </c>
      <c r="H470" s="540">
        <v>1322.5666666666671</v>
      </c>
      <c r="I470" s="540">
        <v>1340.6833333333334</v>
      </c>
      <c r="J470" s="540">
        <v>1356.4666666666672</v>
      </c>
      <c r="K470" s="539">
        <v>1324.9</v>
      </c>
      <c r="L470" s="539">
        <v>1291</v>
      </c>
      <c r="M470" s="539">
        <v>0.32962999999999998</v>
      </c>
    </row>
    <row r="471" spans="1:13">
      <c r="A471" s="254">
        <v>461</v>
      </c>
      <c r="B471" s="566" t="s">
        <v>186</v>
      </c>
      <c r="C471" s="539">
        <v>1434.45</v>
      </c>
      <c r="D471" s="540">
        <v>1442.6333333333332</v>
      </c>
      <c r="E471" s="540">
        <v>1422.3166666666664</v>
      </c>
      <c r="F471" s="540">
        <v>1410.1833333333332</v>
      </c>
      <c r="G471" s="540">
        <v>1389.8666666666663</v>
      </c>
      <c r="H471" s="540">
        <v>1454.7666666666664</v>
      </c>
      <c r="I471" s="540">
        <v>1475.083333333333</v>
      </c>
      <c r="J471" s="540">
        <v>1487.2166666666665</v>
      </c>
      <c r="K471" s="539">
        <v>1462.95</v>
      </c>
      <c r="L471" s="539">
        <v>1430.5</v>
      </c>
      <c r="M471" s="539">
        <v>19.673860000000001</v>
      </c>
    </row>
    <row r="472" spans="1:13">
      <c r="A472" s="254">
        <v>462</v>
      </c>
      <c r="B472" s="566" t="s">
        <v>187</v>
      </c>
      <c r="C472" s="539">
        <v>2467.5</v>
      </c>
      <c r="D472" s="540">
        <v>2484</v>
      </c>
      <c r="E472" s="540">
        <v>2445</v>
      </c>
      <c r="F472" s="540">
        <v>2422.5</v>
      </c>
      <c r="G472" s="540">
        <v>2383.5</v>
      </c>
      <c r="H472" s="540">
        <v>2506.5</v>
      </c>
      <c r="I472" s="540">
        <v>2545.5</v>
      </c>
      <c r="J472" s="540">
        <v>2568</v>
      </c>
      <c r="K472" s="539">
        <v>2523</v>
      </c>
      <c r="L472" s="539">
        <v>2461.5</v>
      </c>
      <c r="M472" s="539">
        <v>3.8548300000000002</v>
      </c>
    </row>
    <row r="473" spans="1:13">
      <c r="A473" s="254">
        <v>463</v>
      </c>
      <c r="B473" s="566" t="s">
        <v>188</v>
      </c>
      <c r="C473" s="539">
        <v>393.25</v>
      </c>
      <c r="D473" s="540">
        <v>384.93333333333334</v>
      </c>
      <c r="E473" s="540">
        <v>374.11666666666667</v>
      </c>
      <c r="F473" s="540">
        <v>354.98333333333335</v>
      </c>
      <c r="G473" s="540">
        <v>344.16666666666669</v>
      </c>
      <c r="H473" s="540">
        <v>404.06666666666666</v>
      </c>
      <c r="I473" s="540">
        <v>414.88333333333338</v>
      </c>
      <c r="J473" s="540">
        <v>434.01666666666665</v>
      </c>
      <c r="K473" s="539">
        <v>395.75</v>
      </c>
      <c r="L473" s="539">
        <v>365.8</v>
      </c>
      <c r="M473" s="539">
        <v>55.860509999999998</v>
      </c>
    </row>
    <row r="474" spans="1:13">
      <c r="A474" s="254">
        <v>464</v>
      </c>
      <c r="B474" s="566" t="s">
        <v>511</v>
      </c>
      <c r="C474" s="539">
        <v>819.25</v>
      </c>
      <c r="D474" s="540">
        <v>811</v>
      </c>
      <c r="E474" s="540">
        <v>797</v>
      </c>
      <c r="F474" s="540">
        <v>774.75</v>
      </c>
      <c r="G474" s="540">
        <v>760.75</v>
      </c>
      <c r="H474" s="540">
        <v>833.25</v>
      </c>
      <c r="I474" s="540">
        <v>847.25</v>
      </c>
      <c r="J474" s="540">
        <v>869.5</v>
      </c>
      <c r="K474" s="539">
        <v>825</v>
      </c>
      <c r="L474" s="539">
        <v>788.75</v>
      </c>
      <c r="M474" s="539">
        <v>7.2955300000000003</v>
      </c>
    </row>
    <row r="475" spans="1:13">
      <c r="A475" s="254">
        <v>465</v>
      </c>
      <c r="B475" s="566" t="s">
        <v>512</v>
      </c>
      <c r="C475" s="539">
        <v>13.95</v>
      </c>
      <c r="D475" s="540">
        <v>14.033333333333331</v>
      </c>
      <c r="E475" s="540">
        <v>13.866666666666664</v>
      </c>
      <c r="F475" s="540">
        <v>13.783333333333331</v>
      </c>
      <c r="G475" s="540">
        <v>13.616666666666664</v>
      </c>
      <c r="H475" s="540">
        <v>14.116666666666664</v>
      </c>
      <c r="I475" s="540">
        <v>14.283333333333331</v>
      </c>
      <c r="J475" s="540">
        <v>14.366666666666664</v>
      </c>
      <c r="K475" s="539">
        <v>14.2</v>
      </c>
      <c r="L475" s="539">
        <v>13.95</v>
      </c>
      <c r="M475" s="539">
        <v>70.046459999999996</v>
      </c>
    </row>
    <row r="476" spans="1:13">
      <c r="A476" s="254">
        <v>466</v>
      </c>
      <c r="B476" s="566" t="s">
        <v>513</v>
      </c>
      <c r="C476" s="539">
        <v>1067.2</v>
      </c>
      <c r="D476" s="540">
        <v>1066.1166666666668</v>
      </c>
      <c r="E476" s="540">
        <v>1047.0333333333335</v>
      </c>
      <c r="F476" s="540">
        <v>1026.8666666666668</v>
      </c>
      <c r="G476" s="540">
        <v>1007.7833333333335</v>
      </c>
      <c r="H476" s="540">
        <v>1086.2833333333335</v>
      </c>
      <c r="I476" s="540">
        <v>1105.3666666666666</v>
      </c>
      <c r="J476" s="540">
        <v>1125.5333333333335</v>
      </c>
      <c r="K476" s="539">
        <v>1085.2</v>
      </c>
      <c r="L476" s="539">
        <v>1045.95</v>
      </c>
      <c r="M476" s="539">
        <v>1.28101</v>
      </c>
    </row>
    <row r="477" spans="1:13">
      <c r="A477" s="254">
        <v>467</v>
      </c>
      <c r="B477" s="566" t="s">
        <v>514</v>
      </c>
      <c r="C477" s="539">
        <v>14.4</v>
      </c>
      <c r="D477" s="540">
        <v>14.566666666666668</v>
      </c>
      <c r="E477" s="540">
        <v>14.183333333333337</v>
      </c>
      <c r="F477" s="540">
        <v>13.966666666666669</v>
      </c>
      <c r="G477" s="540">
        <v>13.583333333333337</v>
      </c>
      <c r="H477" s="540">
        <v>14.783333333333337</v>
      </c>
      <c r="I477" s="540">
        <v>15.166666666666666</v>
      </c>
      <c r="J477" s="540">
        <v>15.383333333333336</v>
      </c>
      <c r="K477" s="539">
        <v>14.95</v>
      </c>
      <c r="L477" s="539">
        <v>14.35</v>
      </c>
      <c r="M477" s="539">
        <v>97.197329999999994</v>
      </c>
    </row>
    <row r="478" spans="1:13">
      <c r="A478" s="254">
        <v>468</v>
      </c>
      <c r="B478" s="566" t="s">
        <v>515</v>
      </c>
      <c r="C478" s="539">
        <v>368.95</v>
      </c>
      <c r="D478" s="540">
        <v>369.08333333333331</v>
      </c>
      <c r="E478" s="540">
        <v>366.66666666666663</v>
      </c>
      <c r="F478" s="540">
        <v>364.38333333333333</v>
      </c>
      <c r="G478" s="540">
        <v>361.96666666666664</v>
      </c>
      <c r="H478" s="540">
        <v>371.36666666666662</v>
      </c>
      <c r="I478" s="540">
        <v>373.78333333333325</v>
      </c>
      <c r="J478" s="540">
        <v>376.06666666666661</v>
      </c>
      <c r="K478" s="539">
        <v>371.5</v>
      </c>
      <c r="L478" s="539">
        <v>366.8</v>
      </c>
      <c r="M478" s="539">
        <v>0.65905000000000002</v>
      </c>
    </row>
    <row r="479" spans="1:13">
      <c r="A479" s="254">
        <v>469</v>
      </c>
      <c r="B479" s="566" t="s">
        <v>194</v>
      </c>
      <c r="C479" s="539">
        <v>593</v>
      </c>
      <c r="D479" s="540">
        <v>583</v>
      </c>
      <c r="E479" s="540">
        <v>569</v>
      </c>
      <c r="F479" s="540">
        <v>545</v>
      </c>
      <c r="G479" s="540">
        <v>531</v>
      </c>
      <c r="H479" s="540">
        <v>607</v>
      </c>
      <c r="I479" s="540">
        <v>621</v>
      </c>
      <c r="J479" s="540">
        <v>645</v>
      </c>
      <c r="K479" s="539">
        <v>597</v>
      </c>
      <c r="L479" s="539">
        <v>559</v>
      </c>
      <c r="M479" s="539">
        <v>167.64202</v>
      </c>
    </row>
    <row r="480" spans="1:13">
      <c r="A480" s="254">
        <v>470</v>
      </c>
      <c r="B480" s="566" t="s">
        <v>191</v>
      </c>
      <c r="C480" s="539">
        <v>252.95</v>
      </c>
      <c r="D480" s="540">
        <v>251.04999999999998</v>
      </c>
      <c r="E480" s="540">
        <v>247.09999999999997</v>
      </c>
      <c r="F480" s="540">
        <v>241.24999999999997</v>
      </c>
      <c r="G480" s="540">
        <v>237.29999999999995</v>
      </c>
      <c r="H480" s="540">
        <v>256.89999999999998</v>
      </c>
      <c r="I480" s="540">
        <v>260.84999999999997</v>
      </c>
      <c r="J480" s="540">
        <v>266.7</v>
      </c>
      <c r="K480" s="539">
        <v>255</v>
      </c>
      <c r="L480" s="539">
        <v>245.2</v>
      </c>
      <c r="M480" s="539">
        <v>11.53309</v>
      </c>
    </row>
    <row r="481" spans="1:13">
      <c r="A481" s="254">
        <v>471</v>
      </c>
      <c r="B481" s="566" t="s">
        <v>786</v>
      </c>
      <c r="C481" s="539">
        <v>34.299999999999997</v>
      </c>
      <c r="D481" s="540">
        <v>34.349999999999994</v>
      </c>
      <c r="E481" s="540">
        <v>34.04999999999999</v>
      </c>
      <c r="F481" s="540">
        <v>33.799999999999997</v>
      </c>
      <c r="G481" s="540">
        <v>33.499999999999993</v>
      </c>
      <c r="H481" s="540">
        <v>34.599999999999987</v>
      </c>
      <c r="I481" s="540">
        <v>34.9</v>
      </c>
      <c r="J481" s="540">
        <v>35.149999999999984</v>
      </c>
      <c r="K481" s="539">
        <v>34.65</v>
      </c>
      <c r="L481" s="539">
        <v>34.1</v>
      </c>
      <c r="M481" s="539">
        <v>18.256450000000001</v>
      </c>
    </row>
    <row r="482" spans="1:13">
      <c r="A482" s="254">
        <v>472</v>
      </c>
      <c r="B482" s="566" t="s">
        <v>192</v>
      </c>
      <c r="C482" s="539">
        <v>6383.3</v>
      </c>
      <c r="D482" s="540">
        <v>6396.583333333333</v>
      </c>
      <c r="E482" s="540">
        <v>6325.1666666666661</v>
      </c>
      <c r="F482" s="540">
        <v>6267.0333333333328</v>
      </c>
      <c r="G482" s="540">
        <v>6195.6166666666659</v>
      </c>
      <c r="H482" s="540">
        <v>6454.7166666666662</v>
      </c>
      <c r="I482" s="540">
        <v>6526.1333333333323</v>
      </c>
      <c r="J482" s="540">
        <v>6584.2666666666664</v>
      </c>
      <c r="K482" s="539">
        <v>6468</v>
      </c>
      <c r="L482" s="539">
        <v>6338.45</v>
      </c>
      <c r="M482" s="539">
        <v>8.0307200000000005</v>
      </c>
    </row>
    <row r="483" spans="1:13">
      <c r="A483" s="254">
        <v>473</v>
      </c>
      <c r="B483" s="566" t="s">
        <v>193</v>
      </c>
      <c r="C483" s="539">
        <v>41.45</v>
      </c>
      <c r="D483" s="540">
        <v>41.666666666666671</v>
      </c>
      <c r="E483" s="540">
        <v>40.983333333333341</v>
      </c>
      <c r="F483" s="540">
        <v>40.516666666666673</v>
      </c>
      <c r="G483" s="540">
        <v>39.833333333333343</v>
      </c>
      <c r="H483" s="540">
        <v>42.13333333333334</v>
      </c>
      <c r="I483" s="540">
        <v>42.816666666666677</v>
      </c>
      <c r="J483" s="540">
        <v>43.283333333333339</v>
      </c>
      <c r="K483" s="539">
        <v>42.35</v>
      </c>
      <c r="L483" s="539">
        <v>41.2</v>
      </c>
      <c r="M483" s="539">
        <v>128.61967999999999</v>
      </c>
    </row>
    <row r="484" spans="1:13">
      <c r="A484" s="254">
        <v>474</v>
      </c>
      <c r="B484" s="566" t="s">
        <v>190</v>
      </c>
      <c r="C484" s="539">
        <v>1198.6500000000001</v>
      </c>
      <c r="D484" s="540">
        <v>1192.1000000000001</v>
      </c>
      <c r="E484" s="540">
        <v>1179.5500000000002</v>
      </c>
      <c r="F484" s="540">
        <v>1160.45</v>
      </c>
      <c r="G484" s="540">
        <v>1147.9000000000001</v>
      </c>
      <c r="H484" s="540">
        <v>1211.2000000000003</v>
      </c>
      <c r="I484" s="540">
        <v>1223.75</v>
      </c>
      <c r="J484" s="540">
        <v>1242.8500000000004</v>
      </c>
      <c r="K484" s="539">
        <v>1204.6500000000001</v>
      </c>
      <c r="L484" s="539">
        <v>1173</v>
      </c>
      <c r="M484" s="539">
        <v>5.4618700000000002</v>
      </c>
    </row>
    <row r="485" spans="1:13">
      <c r="A485" s="254">
        <v>475</v>
      </c>
      <c r="B485" s="566" t="s">
        <v>141</v>
      </c>
      <c r="C485" s="539">
        <v>544.4</v>
      </c>
      <c r="D485" s="540">
        <v>546.38333333333333</v>
      </c>
      <c r="E485" s="540">
        <v>541.31666666666661</v>
      </c>
      <c r="F485" s="540">
        <v>538.23333333333323</v>
      </c>
      <c r="G485" s="540">
        <v>533.16666666666652</v>
      </c>
      <c r="H485" s="540">
        <v>549.4666666666667</v>
      </c>
      <c r="I485" s="540">
        <v>554.53333333333353</v>
      </c>
      <c r="J485" s="540">
        <v>557.61666666666679</v>
      </c>
      <c r="K485" s="539">
        <v>551.45000000000005</v>
      </c>
      <c r="L485" s="539">
        <v>543.29999999999995</v>
      </c>
      <c r="M485" s="539">
        <v>25.499680000000001</v>
      </c>
    </row>
    <row r="486" spans="1:13">
      <c r="A486" s="254">
        <v>476</v>
      </c>
      <c r="B486" s="566" t="s">
        <v>278</v>
      </c>
      <c r="C486" s="539">
        <v>230.8</v>
      </c>
      <c r="D486" s="540">
        <v>232.25</v>
      </c>
      <c r="E486" s="540">
        <v>228.55</v>
      </c>
      <c r="F486" s="540">
        <v>226.3</v>
      </c>
      <c r="G486" s="540">
        <v>222.60000000000002</v>
      </c>
      <c r="H486" s="540">
        <v>234.5</v>
      </c>
      <c r="I486" s="540">
        <v>238.2</v>
      </c>
      <c r="J486" s="540">
        <v>240.45</v>
      </c>
      <c r="K486" s="539">
        <v>235.95</v>
      </c>
      <c r="L486" s="539">
        <v>230</v>
      </c>
      <c r="M486" s="539">
        <v>5.16188</v>
      </c>
    </row>
    <row r="487" spans="1:13">
      <c r="A487" s="254">
        <v>477</v>
      </c>
      <c r="B487" s="566" t="s">
        <v>516</v>
      </c>
      <c r="C487" s="539">
        <v>2701</v>
      </c>
      <c r="D487" s="540">
        <v>2710.5</v>
      </c>
      <c r="E487" s="540">
        <v>2656.05</v>
      </c>
      <c r="F487" s="540">
        <v>2611.1000000000004</v>
      </c>
      <c r="G487" s="540">
        <v>2556.6500000000005</v>
      </c>
      <c r="H487" s="540">
        <v>2755.45</v>
      </c>
      <c r="I487" s="540">
        <v>2809.8999999999996</v>
      </c>
      <c r="J487" s="540">
        <v>2854.8499999999995</v>
      </c>
      <c r="K487" s="539">
        <v>2764.95</v>
      </c>
      <c r="L487" s="539">
        <v>2665.55</v>
      </c>
      <c r="M487" s="539">
        <v>0.24282999999999999</v>
      </c>
    </row>
    <row r="488" spans="1:13">
      <c r="A488" s="254">
        <v>478</v>
      </c>
      <c r="B488" s="566" t="s">
        <v>517</v>
      </c>
      <c r="C488" s="539">
        <v>391.8</v>
      </c>
      <c r="D488" s="540">
        <v>393.45</v>
      </c>
      <c r="E488" s="540">
        <v>383.4</v>
      </c>
      <c r="F488" s="540">
        <v>375</v>
      </c>
      <c r="G488" s="540">
        <v>364.95</v>
      </c>
      <c r="H488" s="540">
        <v>401.84999999999997</v>
      </c>
      <c r="I488" s="540">
        <v>411.90000000000003</v>
      </c>
      <c r="J488" s="540">
        <v>420.29999999999995</v>
      </c>
      <c r="K488" s="539">
        <v>403.5</v>
      </c>
      <c r="L488" s="539">
        <v>385.05</v>
      </c>
      <c r="M488" s="539">
        <v>5.9510899999999998</v>
      </c>
    </row>
    <row r="489" spans="1:13">
      <c r="A489" s="254">
        <v>479</v>
      </c>
      <c r="B489" s="566" t="s">
        <v>518</v>
      </c>
      <c r="C489" s="539">
        <v>264.89999999999998</v>
      </c>
      <c r="D489" s="540">
        <v>263.13333333333333</v>
      </c>
      <c r="E489" s="540">
        <v>260.26666666666665</v>
      </c>
      <c r="F489" s="540">
        <v>255.63333333333333</v>
      </c>
      <c r="G489" s="540">
        <v>252.76666666666665</v>
      </c>
      <c r="H489" s="540">
        <v>267.76666666666665</v>
      </c>
      <c r="I489" s="540">
        <v>270.63333333333333</v>
      </c>
      <c r="J489" s="540">
        <v>275.26666666666665</v>
      </c>
      <c r="K489" s="539">
        <v>266</v>
      </c>
      <c r="L489" s="539">
        <v>258.5</v>
      </c>
      <c r="M489" s="539">
        <v>4.3586099999999997</v>
      </c>
    </row>
    <row r="490" spans="1:13">
      <c r="A490" s="254">
        <v>480</v>
      </c>
      <c r="B490" s="566" t="s">
        <v>519</v>
      </c>
      <c r="C490" s="539">
        <v>3477.65</v>
      </c>
      <c r="D490" s="540">
        <v>3473.9666666666667</v>
      </c>
      <c r="E490" s="540">
        <v>3454.6833333333334</v>
      </c>
      <c r="F490" s="540">
        <v>3431.7166666666667</v>
      </c>
      <c r="G490" s="540">
        <v>3412.4333333333334</v>
      </c>
      <c r="H490" s="540">
        <v>3496.9333333333334</v>
      </c>
      <c r="I490" s="540">
        <v>3516.2166666666672</v>
      </c>
      <c r="J490" s="540">
        <v>3539.1833333333334</v>
      </c>
      <c r="K490" s="539">
        <v>3493.25</v>
      </c>
      <c r="L490" s="539">
        <v>3451</v>
      </c>
      <c r="M490" s="539">
        <v>3.6260000000000001E-2</v>
      </c>
    </row>
    <row r="491" spans="1:13">
      <c r="A491" s="254">
        <v>481</v>
      </c>
      <c r="B491" s="566" t="s">
        <v>520</v>
      </c>
      <c r="C491" s="539">
        <v>3472.95</v>
      </c>
      <c r="D491" s="540">
        <v>3421.5499999999997</v>
      </c>
      <c r="E491" s="540">
        <v>3353.0999999999995</v>
      </c>
      <c r="F491" s="540">
        <v>3233.2499999999995</v>
      </c>
      <c r="G491" s="540">
        <v>3164.7999999999993</v>
      </c>
      <c r="H491" s="540">
        <v>3541.3999999999996</v>
      </c>
      <c r="I491" s="540">
        <v>3609.8499999999995</v>
      </c>
      <c r="J491" s="540">
        <v>3729.7</v>
      </c>
      <c r="K491" s="539">
        <v>3490</v>
      </c>
      <c r="L491" s="539">
        <v>3301.7</v>
      </c>
      <c r="M491" s="539">
        <v>0.49035000000000001</v>
      </c>
    </row>
    <row r="492" spans="1:13">
      <c r="A492" s="254">
        <v>482</v>
      </c>
      <c r="B492" s="566" t="s">
        <v>521</v>
      </c>
      <c r="C492" s="539">
        <v>55.9</v>
      </c>
      <c r="D492" s="540">
        <v>55.050000000000004</v>
      </c>
      <c r="E492" s="540">
        <v>54.100000000000009</v>
      </c>
      <c r="F492" s="540">
        <v>52.300000000000004</v>
      </c>
      <c r="G492" s="540">
        <v>51.350000000000009</v>
      </c>
      <c r="H492" s="540">
        <v>56.850000000000009</v>
      </c>
      <c r="I492" s="540">
        <v>57.800000000000011</v>
      </c>
      <c r="J492" s="540">
        <v>59.600000000000009</v>
      </c>
      <c r="K492" s="539">
        <v>56</v>
      </c>
      <c r="L492" s="539">
        <v>53.25</v>
      </c>
      <c r="M492" s="539">
        <v>24.367930000000001</v>
      </c>
    </row>
    <row r="493" spans="1:13">
      <c r="A493" s="254">
        <v>483</v>
      </c>
      <c r="B493" s="566" t="s">
        <v>522</v>
      </c>
      <c r="C493" s="539">
        <v>1144.7</v>
      </c>
      <c r="D493" s="540">
        <v>1139.4166666666667</v>
      </c>
      <c r="E493" s="540">
        <v>1128.8833333333334</v>
      </c>
      <c r="F493" s="540">
        <v>1113.0666666666666</v>
      </c>
      <c r="G493" s="540">
        <v>1102.5333333333333</v>
      </c>
      <c r="H493" s="540">
        <v>1155.2333333333336</v>
      </c>
      <c r="I493" s="540">
        <v>1165.7666666666669</v>
      </c>
      <c r="J493" s="540">
        <v>1181.5833333333337</v>
      </c>
      <c r="K493" s="539">
        <v>1149.95</v>
      </c>
      <c r="L493" s="539">
        <v>1123.5999999999999</v>
      </c>
      <c r="M493" s="539">
        <v>0.34136</v>
      </c>
    </row>
    <row r="494" spans="1:13">
      <c r="A494" s="254">
        <v>484</v>
      </c>
      <c r="B494" s="566" t="s">
        <v>279</v>
      </c>
      <c r="C494" s="539">
        <v>408.1</v>
      </c>
      <c r="D494" s="540">
        <v>409.35000000000008</v>
      </c>
      <c r="E494" s="540">
        <v>402.10000000000014</v>
      </c>
      <c r="F494" s="540">
        <v>396.10000000000008</v>
      </c>
      <c r="G494" s="540">
        <v>388.85000000000014</v>
      </c>
      <c r="H494" s="540">
        <v>415.35000000000014</v>
      </c>
      <c r="I494" s="540">
        <v>422.6</v>
      </c>
      <c r="J494" s="540">
        <v>428.60000000000014</v>
      </c>
      <c r="K494" s="539">
        <v>416.6</v>
      </c>
      <c r="L494" s="539">
        <v>403.35</v>
      </c>
      <c r="M494" s="539">
        <v>0.80093000000000003</v>
      </c>
    </row>
    <row r="495" spans="1:13">
      <c r="A495" s="254">
        <v>485</v>
      </c>
      <c r="B495" s="566" t="s">
        <v>523</v>
      </c>
      <c r="C495" s="539">
        <v>1042.5999999999999</v>
      </c>
      <c r="D495" s="540">
        <v>1040.2666666666667</v>
      </c>
      <c r="E495" s="540">
        <v>1022.9833333333333</v>
      </c>
      <c r="F495" s="540">
        <v>1003.3666666666667</v>
      </c>
      <c r="G495" s="540">
        <v>986.08333333333337</v>
      </c>
      <c r="H495" s="540">
        <v>1059.8833333333332</v>
      </c>
      <c r="I495" s="540">
        <v>1077.1666666666665</v>
      </c>
      <c r="J495" s="540">
        <v>1096.7833333333333</v>
      </c>
      <c r="K495" s="539">
        <v>1057.55</v>
      </c>
      <c r="L495" s="539">
        <v>1020.65</v>
      </c>
      <c r="M495" s="539">
        <v>4.12338</v>
      </c>
    </row>
    <row r="496" spans="1:13">
      <c r="A496" s="254">
        <v>486</v>
      </c>
      <c r="B496" s="566" t="s">
        <v>524</v>
      </c>
      <c r="C496" s="539">
        <v>1618.35</v>
      </c>
      <c r="D496" s="540">
        <v>1619.95</v>
      </c>
      <c r="E496" s="540">
        <v>1596.4</v>
      </c>
      <c r="F496" s="540">
        <v>1574.45</v>
      </c>
      <c r="G496" s="540">
        <v>1550.9</v>
      </c>
      <c r="H496" s="540">
        <v>1641.9</v>
      </c>
      <c r="I496" s="540">
        <v>1665.4499999999998</v>
      </c>
      <c r="J496" s="540">
        <v>1687.4</v>
      </c>
      <c r="K496" s="539">
        <v>1643.5</v>
      </c>
      <c r="L496" s="539">
        <v>1598</v>
      </c>
      <c r="M496" s="539">
        <v>0.71135999999999999</v>
      </c>
    </row>
    <row r="497" spans="1:13">
      <c r="A497" s="254">
        <v>487</v>
      </c>
      <c r="B497" s="566" t="s">
        <v>525</v>
      </c>
      <c r="C497" s="539">
        <v>1419.4</v>
      </c>
      <c r="D497" s="540">
        <v>1436.1333333333332</v>
      </c>
      <c r="E497" s="540">
        <v>1394.2666666666664</v>
      </c>
      <c r="F497" s="540">
        <v>1369.1333333333332</v>
      </c>
      <c r="G497" s="540">
        <v>1327.2666666666664</v>
      </c>
      <c r="H497" s="540">
        <v>1461.2666666666664</v>
      </c>
      <c r="I497" s="540">
        <v>1503.1333333333332</v>
      </c>
      <c r="J497" s="540">
        <v>1528.2666666666664</v>
      </c>
      <c r="K497" s="539">
        <v>1478</v>
      </c>
      <c r="L497" s="539">
        <v>1411</v>
      </c>
      <c r="M497" s="539">
        <v>0.73509000000000002</v>
      </c>
    </row>
    <row r="498" spans="1:13">
      <c r="A498" s="254">
        <v>488</v>
      </c>
      <c r="B498" s="566" t="s">
        <v>118</v>
      </c>
      <c r="C498" s="539">
        <v>11.65</v>
      </c>
      <c r="D498" s="540">
        <v>11.65</v>
      </c>
      <c r="E498" s="540">
        <v>11.450000000000001</v>
      </c>
      <c r="F498" s="540">
        <v>11.25</v>
      </c>
      <c r="G498" s="540">
        <v>11.05</v>
      </c>
      <c r="H498" s="540">
        <v>11.850000000000001</v>
      </c>
      <c r="I498" s="540">
        <v>12.05</v>
      </c>
      <c r="J498" s="540">
        <v>12.250000000000002</v>
      </c>
      <c r="K498" s="539">
        <v>11.85</v>
      </c>
      <c r="L498" s="539">
        <v>11.45</v>
      </c>
      <c r="M498" s="539">
        <v>2059.1744699999999</v>
      </c>
    </row>
    <row r="499" spans="1:13">
      <c r="A499" s="254">
        <v>489</v>
      </c>
      <c r="B499" s="566" t="s">
        <v>196</v>
      </c>
      <c r="C499" s="539">
        <v>1048.7</v>
      </c>
      <c r="D499" s="540">
        <v>1040.3333333333333</v>
      </c>
      <c r="E499" s="540">
        <v>1025.9666666666665</v>
      </c>
      <c r="F499" s="540">
        <v>1003.2333333333332</v>
      </c>
      <c r="G499" s="540">
        <v>988.86666666666645</v>
      </c>
      <c r="H499" s="540">
        <v>1063.0666666666666</v>
      </c>
      <c r="I499" s="540">
        <v>1077.4333333333334</v>
      </c>
      <c r="J499" s="540">
        <v>1100.1666666666665</v>
      </c>
      <c r="K499" s="539">
        <v>1054.7</v>
      </c>
      <c r="L499" s="539">
        <v>1017.6</v>
      </c>
      <c r="M499" s="539">
        <v>30.110019999999999</v>
      </c>
    </row>
    <row r="500" spans="1:13">
      <c r="A500" s="254">
        <v>490</v>
      </c>
      <c r="B500" s="566" t="s">
        <v>526</v>
      </c>
      <c r="C500" s="539">
        <v>5952.55</v>
      </c>
      <c r="D500" s="540">
        <v>5914.666666666667</v>
      </c>
      <c r="E500" s="540">
        <v>5844.8833333333341</v>
      </c>
      <c r="F500" s="540">
        <v>5737.2166666666672</v>
      </c>
      <c r="G500" s="540">
        <v>5667.4333333333343</v>
      </c>
      <c r="H500" s="540">
        <v>6022.3333333333339</v>
      </c>
      <c r="I500" s="540">
        <v>6092.1166666666668</v>
      </c>
      <c r="J500" s="540">
        <v>6199.7833333333338</v>
      </c>
      <c r="K500" s="539">
        <v>5984.45</v>
      </c>
      <c r="L500" s="539">
        <v>5807</v>
      </c>
      <c r="M500" s="539">
        <v>2.707E-2</v>
      </c>
    </row>
    <row r="501" spans="1:13">
      <c r="A501" s="254">
        <v>491</v>
      </c>
      <c r="B501" s="566" t="s">
        <v>527</v>
      </c>
      <c r="C501" s="539">
        <v>131.55000000000001</v>
      </c>
      <c r="D501" s="540">
        <v>129.75</v>
      </c>
      <c r="E501" s="540">
        <v>127</v>
      </c>
      <c r="F501" s="540">
        <v>122.45</v>
      </c>
      <c r="G501" s="540">
        <v>119.7</v>
      </c>
      <c r="H501" s="540">
        <v>134.30000000000001</v>
      </c>
      <c r="I501" s="540">
        <v>137.05000000000001</v>
      </c>
      <c r="J501" s="540">
        <v>141.6</v>
      </c>
      <c r="K501" s="539">
        <v>132.5</v>
      </c>
      <c r="L501" s="539">
        <v>125.2</v>
      </c>
      <c r="M501" s="539">
        <v>24.573049999999999</v>
      </c>
    </row>
    <row r="502" spans="1:13">
      <c r="A502" s="254">
        <v>492</v>
      </c>
      <c r="B502" s="566" t="s">
        <v>528</v>
      </c>
      <c r="C502" s="539">
        <v>71.849999999999994</v>
      </c>
      <c r="D502" s="540">
        <v>71.13333333333334</v>
      </c>
      <c r="E502" s="540">
        <v>68.616666666666674</v>
      </c>
      <c r="F502" s="540">
        <v>65.38333333333334</v>
      </c>
      <c r="G502" s="540">
        <v>62.866666666666674</v>
      </c>
      <c r="H502" s="540">
        <v>74.366666666666674</v>
      </c>
      <c r="I502" s="540">
        <v>76.883333333333354</v>
      </c>
      <c r="J502" s="540">
        <v>80.116666666666674</v>
      </c>
      <c r="K502" s="539">
        <v>73.650000000000006</v>
      </c>
      <c r="L502" s="539">
        <v>67.900000000000006</v>
      </c>
      <c r="M502" s="539">
        <v>29.153289999999998</v>
      </c>
    </row>
    <row r="503" spans="1:13">
      <c r="A503" s="254">
        <v>493</v>
      </c>
      <c r="B503" s="566" t="s">
        <v>772</v>
      </c>
      <c r="C503" s="539">
        <v>495.2</v>
      </c>
      <c r="D503" s="540">
        <v>494.75</v>
      </c>
      <c r="E503" s="540">
        <v>487.5</v>
      </c>
      <c r="F503" s="540">
        <v>479.8</v>
      </c>
      <c r="G503" s="540">
        <v>472.55</v>
      </c>
      <c r="H503" s="540">
        <v>502.45</v>
      </c>
      <c r="I503" s="540">
        <v>509.7</v>
      </c>
      <c r="J503" s="540">
        <v>517.4</v>
      </c>
      <c r="K503" s="539">
        <v>502</v>
      </c>
      <c r="L503" s="539">
        <v>487.05</v>
      </c>
      <c r="M503" s="539">
        <v>1.1662300000000001</v>
      </c>
    </row>
    <row r="504" spans="1:13">
      <c r="A504" s="254">
        <v>494</v>
      </c>
      <c r="B504" s="566" t="s">
        <v>529</v>
      </c>
      <c r="C504" s="539">
        <v>2419.4</v>
      </c>
      <c r="D504" s="540">
        <v>2421.1666666666665</v>
      </c>
      <c r="E504" s="540">
        <v>2399.3833333333332</v>
      </c>
      <c r="F504" s="540">
        <v>2379.3666666666668</v>
      </c>
      <c r="G504" s="540">
        <v>2357.5833333333335</v>
      </c>
      <c r="H504" s="540">
        <v>2441.1833333333329</v>
      </c>
      <c r="I504" s="540">
        <v>2462.9666666666667</v>
      </c>
      <c r="J504" s="540">
        <v>2482.9833333333327</v>
      </c>
      <c r="K504" s="539">
        <v>2442.9499999999998</v>
      </c>
      <c r="L504" s="539">
        <v>2401.15</v>
      </c>
      <c r="M504" s="539">
        <v>1.2658499999999999</v>
      </c>
    </row>
    <row r="505" spans="1:13">
      <c r="A505" s="254">
        <v>495</v>
      </c>
      <c r="B505" s="566" t="s">
        <v>197</v>
      </c>
      <c r="C505" s="539">
        <v>421.3</v>
      </c>
      <c r="D505" s="540">
        <v>423.58333333333331</v>
      </c>
      <c r="E505" s="540">
        <v>418.16666666666663</v>
      </c>
      <c r="F505" s="540">
        <v>415.0333333333333</v>
      </c>
      <c r="G505" s="540">
        <v>409.61666666666662</v>
      </c>
      <c r="H505" s="540">
        <v>426.71666666666664</v>
      </c>
      <c r="I505" s="540">
        <v>432.13333333333327</v>
      </c>
      <c r="J505" s="540">
        <v>435.26666666666665</v>
      </c>
      <c r="K505" s="539">
        <v>429</v>
      </c>
      <c r="L505" s="539">
        <v>420.45</v>
      </c>
      <c r="M505" s="539">
        <v>91.103920000000002</v>
      </c>
    </row>
    <row r="506" spans="1:13">
      <c r="A506" s="254">
        <v>496</v>
      </c>
      <c r="B506" s="566" t="s">
        <v>530</v>
      </c>
      <c r="C506" s="539">
        <v>492.9</v>
      </c>
      <c r="D506" s="540">
        <v>497.0333333333333</v>
      </c>
      <c r="E506" s="540">
        <v>486.36666666666662</v>
      </c>
      <c r="F506" s="540">
        <v>479.83333333333331</v>
      </c>
      <c r="G506" s="540">
        <v>469.16666666666663</v>
      </c>
      <c r="H506" s="540">
        <v>503.56666666666661</v>
      </c>
      <c r="I506" s="540">
        <v>514.23333333333335</v>
      </c>
      <c r="J506" s="540">
        <v>520.76666666666665</v>
      </c>
      <c r="K506" s="539">
        <v>507.7</v>
      </c>
      <c r="L506" s="539">
        <v>490.5</v>
      </c>
      <c r="M506" s="539">
        <v>5.7968599999999997</v>
      </c>
    </row>
    <row r="507" spans="1:13">
      <c r="A507" s="254">
        <v>497</v>
      </c>
      <c r="B507" s="566" t="s">
        <v>198</v>
      </c>
      <c r="C507" s="539">
        <v>16.100000000000001</v>
      </c>
      <c r="D507" s="540">
        <v>16.166666666666668</v>
      </c>
      <c r="E507" s="540">
        <v>15.983333333333334</v>
      </c>
      <c r="F507" s="540">
        <v>15.866666666666667</v>
      </c>
      <c r="G507" s="540">
        <v>15.683333333333334</v>
      </c>
      <c r="H507" s="540">
        <v>16.283333333333335</v>
      </c>
      <c r="I507" s="540">
        <v>16.466666666666665</v>
      </c>
      <c r="J507" s="540">
        <v>16.583333333333336</v>
      </c>
      <c r="K507" s="539">
        <v>16.350000000000001</v>
      </c>
      <c r="L507" s="539">
        <v>16.05</v>
      </c>
      <c r="M507" s="539">
        <v>692.77130999999997</v>
      </c>
    </row>
    <row r="508" spans="1:13">
      <c r="A508" s="254">
        <v>498</v>
      </c>
      <c r="B508" s="566" t="s">
        <v>199</v>
      </c>
      <c r="C508" s="539">
        <v>208.6</v>
      </c>
      <c r="D508" s="540">
        <v>208.56666666666669</v>
      </c>
      <c r="E508" s="540">
        <v>206.33333333333337</v>
      </c>
      <c r="F508" s="540">
        <v>204.06666666666669</v>
      </c>
      <c r="G508" s="540">
        <v>201.83333333333337</v>
      </c>
      <c r="H508" s="540">
        <v>210.83333333333337</v>
      </c>
      <c r="I508" s="540">
        <v>213.06666666666666</v>
      </c>
      <c r="J508" s="540">
        <v>215.33333333333337</v>
      </c>
      <c r="K508" s="539">
        <v>210.8</v>
      </c>
      <c r="L508" s="539">
        <v>206.3</v>
      </c>
      <c r="M508" s="539">
        <v>140.98285000000001</v>
      </c>
    </row>
    <row r="509" spans="1:13">
      <c r="A509" s="254">
        <v>499</v>
      </c>
      <c r="B509" s="566" t="s">
        <v>531</v>
      </c>
      <c r="C509" s="539">
        <v>296.75</v>
      </c>
      <c r="D509" s="540">
        <v>290.8</v>
      </c>
      <c r="E509" s="540">
        <v>281.60000000000002</v>
      </c>
      <c r="F509" s="540">
        <v>266.45</v>
      </c>
      <c r="G509" s="540">
        <v>257.25</v>
      </c>
      <c r="H509" s="540">
        <v>305.95000000000005</v>
      </c>
      <c r="I509" s="540">
        <v>315.14999999999998</v>
      </c>
      <c r="J509" s="540">
        <v>330.30000000000007</v>
      </c>
      <c r="K509" s="539">
        <v>300</v>
      </c>
      <c r="L509" s="539">
        <v>275.64999999999998</v>
      </c>
      <c r="M509" s="539">
        <v>22.60914</v>
      </c>
    </row>
    <row r="510" spans="1:13">
      <c r="A510" s="254">
        <v>500</v>
      </c>
      <c r="B510" s="566" t="s">
        <v>532</v>
      </c>
      <c r="C510" s="539">
        <v>1904.65</v>
      </c>
      <c r="D510" s="540">
        <v>1903.2833333333335</v>
      </c>
      <c r="E510" s="540">
        <v>1896.366666666667</v>
      </c>
      <c r="F510" s="540">
        <v>1888.0833333333335</v>
      </c>
      <c r="G510" s="540">
        <v>1881.166666666667</v>
      </c>
      <c r="H510" s="540">
        <v>1911.5666666666671</v>
      </c>
      <c r="I510" s="540">
        <v>1918.4833333333336</v>
      </c>
      <c r="J510" s="540">
        <v>1926.7666666666671</v>
      </c>
      <c r="K510" s="539">
        <v>1910.2</v>
      </c>
      <c r="L510" s="539">
        <v>1895</v>
      </c>
      <c r="M510" s="539">
        <v>0.37008999999999997</v>
      </c>
    </row>
    <row r="511" spans="1:13">
      <c r="A511" s="254">
        <v>501</v>
      </c>
      <c r="B511" s="566" t="s">
        <v>742</v>
      </c>
      <c r="C511" s="539">
        <v>923.9</v>
      </c>
      <c r="D511" s="540">
        <v>935.25</v>
      </c>
      <c r="E511" s="540">
        <v>911.45</v>
      </c>
      <c r="F511" s="540">
        <v>899</v>
      </c>
      <c r="G511" s="540">
        <v>875.2</v>
      </c>
      <c r="H511" s="540">
        <v>947.7</v>
      </c>
      <c r="I511" s="540">
        <v>971.5</v>
      </c>
      <c r="J511" s="540">
        <v>983.95</v>
      </c>
      <c r="K511" s="539">
        <v>959.05</v>
      </c>
      <c r="L511" s="539">
        <v>922.8</v>
      </c>
      <c r="M511" s="539">
        <v>0.58564000000000005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600"/>
      <c r="B5" s="600"/>
      <c r="C5" s="601"/>
      <c r="D5" s="60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602" t="s">
        <v>534</v>
      </c>
      <c r="C7" s="602"/>
      <c r="D7" s="248">
        <f>Main!B10</f>
        <v>44253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44252</v>
      </c>
      <c r="B10" s="253">
        <v>540615</v>
      </c>
      <c r="C10" s="254" t="s">
        <v>998</v>
      </c>
      <c r="D10" s="254" t="s">
        <v>999</v>
      </c>
      <c r="E10" s="254" t="s">
        <v>544</v>
      </c>
      <c r="F10" s="358">
        <v>100000</v>
      </c>
      <c r="G10" s="253">
        <v>7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44252</v>
      </c>
      <c r="B11" s="253">
        <v>540615</v>
      </c>
      <c r="C11" s="254" t="s">
        <v>998</v>
      </c>
      <c r="D11" s="254" t="s">
        <v>1000</v>
      </c>
      <c r="E11" s="254" t="s">
        <v>543</v>
      </c>
      <c r="F11" s="358">
        <v>96301</v>
      </c>
      <c r="G11" s="253">
        <v>7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44252</v>
      </c>
      <c r="B12" s="253">
        <v>540829</v>
      </c>
      <c r="C12" s="254" t="s">
        <v>1001</v>
      </c>
      <c r="D12" s="254" t="s">
        <v>1002</v>
      </c>
      <c r="E12" s="254" t="s">
        <v>543</v>
      </c>
      <c r="F12" s="358">
        <v>7475</v>
      </c>
      <c r="G12" s="253">
        <v>3.94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44252</v>
      </c>
      <c r="B13" s="253">
        <v>540829</v>
      </c>
      <c r="C13" s="254" t="s">
        <v>1001</v>
      </c>
      <c r="D13" s="254" t="s">
        <v>1002</v>
      </c>
      <c r="E13" s="254" t="s">
        <v>544</v>
      </c>
      <c r="F13" s="358">
        <v>12558</v>
      </c>
      <c r="G13" s="253">
        <v>4.0999999999999996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44252</v>
      </c>
      <c r="B14" s="253">
        <v>542803</v>
      </c>
      <c r="C14" s="254" t="s">
        <v>926</v>
      </c>
      <c r="D14" s="254" t="s">
        <v>1003</v>
      </c>
      <c r="E14" s="254" t="s">
        <v>543</v>
      </c>
      <c r="F14" s="358">
        <v>743</v>
      </c>
      <c r="G14" s="253">
        <v>116.7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44252</v>
      </c>
      <c r="B15" s="253">
        <v>542803</v>
      </c>
      <c r="C15" s="254" t="s">
        <v>926</v>
      </c>
      <c r="D15" s="254" t="s">
        <v>1003</v>
      </c>
      <c r="E15" s="254" t="s">
        <v>544</v>
      </c>
      <c r="F15" s="358">
        <v>12000</v>
      </c>
      <c r="G15" s="253">
        <v>116.76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44252</v>
      </c>
      <c r="B16" s="253">
        <v>542803</v>
      </c>
      <c r="C16" s="254" t="s">
        <v>926</v>
      </c>
      <c r="D16" s="254" t="s">
        <v>1004</v>
      </c>
      <c r="E16" s="254" t="s">
        <v>544</v>
      </c>
      <c r="F16" s="358">
        <v>8000</v>
      </c>
      <c r="G16" s="253">
        <v>117.5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44252</v>
      </c>
      <c r="B17" s="253">
        <v>542803</v>
      </c>
      <c r="C17" s="254" t="s">
        <v>926</v>
      </c>
      <c r="D17" s="254" t="s">
        <v>964</v>
      </c>
      <c r="E17" s="254" t="s">
        <v>544</v>
      </c>
      <c r="F17" s="358">
        <v>8000</v>
      </c>
      <c r="G17" s="253">
        <v>117.55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44252</v>
      </c>
      <c r="B18" s="253">
        <v>539844</v>
      </c>
      <c r="C18" s="254" t="s">
        <v>95</v>
      </c>
      <c r="D18" s="254" t="s">
        <v>1005</v>
      </c>
      <c r="E18" s="254" t="s">
        <v>543</v>
      </c>
      <c r="F18" s="358">
        <v>2288665</v>
      </c>
      <c r="G18" s="253">
        <v>88.37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44252</v>
      </c>
      <c r="B19" s="253">
        <v>539844</v>
      </c>
      <c r="C19" s="254" t="s">
        <v>95</v>
      </c>
      <c r="D19" s="254" t="s">
        <v>1005</v>
      </c>
      <c r="E19" s="254" t="s">
        <v>544</v>
      </c>
      <c r="F19" s="358">
        <v>1861182</v>
      </c>
      <c r="G19" s="253">
        <v>89.27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44252</v>
      </c>
      <c r="B20" s="253">
        <v>539844</v>
      </c>
      <c r="C20" s="254" t="s">
        <v>95</v>
      </c>
      <c r="D20" s="254" t="s">
        <v>1006</v>
      </c>
      <c r="E20" s="254" t="s">
        <v>544</v>
      </c>
      <c r="F20" s="358">
        <v>8930410</v>
      </c>
      <c r="G20" s="253">
        <v>88.23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44252</v>
      </c>
      <c r="B21" s="253">
        <v>532959</v>
      </c>
      <c r="C21" s="254" t="s">
        <v>945</v>
      </c>
      <c r="D21" s="254" t="s">
        <v>946</v>
      </c>
      <c r="E21" s="254" t="s">
        <v>544</v>
      </c>
      <c r="F21" s="358">
        <v>24232537</v>
      </c>
      <c r="G21" s="253">
        <v>0.75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44252</v>
      </c>
      <c r="B22" s="253">
        <v>532959</v>
      </c>
      <c r="C22" s="254" t="s">
        <v>945</v>
      </c>
      <c r="D22" s="254" t="s">
        <v>973</v>
      </c>
      <c r="E22" s="254" t="s">
        <v>543</v>
      </c>
      <c r="F22" s="358">
        <v>21900000</v>
      </c>
      <c r="G22" s="253">
        <v>0.75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44252</v>
      </c>
      <c r="B23" s="253">
        <v>540936</v>
      </c>
      <c r="C23" s="254" t="s">
        <v>974</v>
      </c>
      <c r="D23" s="254" t="s">
        <v>1007</v>
      </c>
      <c r="E23" s="254" t="s">
        <v>544</v>
      </c>
      <c r="F23" s="358">
        <v>60000</v>
      </c>
      <c r="G23" s="253">
        <v>61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44252</v>
      </c>
      <c r="B24" s="253">
        <v>540936</v>
      </c>
      <c r="C24" s="254" t="s">
        <v>974</v>
      </c>
      <c r="D24" s="254" t="s">
        <v>1008</v>
      </c>
      <c r="E24" s="254" t="s">
        <v>544</v>
      </c>
      <c r="F24" s="358">
        <v>83912</v>
      </c>
      <c r="G24" s="253">
        <v>61.14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44252</v>
      </c>
      <c r="B25" s="253">
        <v>540936</v>
      </c>
      <c r="C25" s="254" t="s">
        <v>974</v>
      </c>
      <c r="D25" s="254" t="s">
        <v>976</v>
      </c>
      <c r="E25" s="254" t="s">
        <v>544</v>
      </c>
      <c r="F25" s="358">
        <v>159000</v>
      </c>
      <c r="G25" s="253">
        <v>60.72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44252</v>
      </c>
      <c r="B26" s="253">
        <v>540936</v>
      </c>
      <c r="C26" s="254" t="s">
        <v>974</v>
      </c>
      <c r="D26" s="254" t="s">
        <v>975</v>
      </c>
      <c r="E26" s="254" t="s">
        <v>544</v>
      </c>
      <c r="F26" s="358">
        <v>164500</v>
      </c>
      <c r="G26" s="253">
        <v>60.49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44252</v>
      </c>
      <c r="B27" s="253">
        <v>540936</v>
      </c>
      <c r="C27" s="254" t="s">
        <v>974</v>
      </c>
      <c r="D27" s="254" t="s">
        <v>1009</v>
      </c>
      <c r="E27" s="254" t="s">
        <v>544</v>
      </c>
      <c r="F27" s="358">
        <v>164500</v>
      </c>
      <c r="G27" s="253">
        <v>60.52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44252</v>
      </c>
      <c r="B28" s="253">
        <v>515147</v>
      </c>
      <c r="C28" s="254" t="s">
        <v>1010</v>
      </c>
      <c r="D28" s="254" t="s">
        <v>1011</v>
      </c>
      <c r="E28" s="254" t="s">
        <v>544</v>
      </c>
      <c r="F28" s="358">
        <v>368255</v>
      </c>
      <c r="G28" s="253">
        <v>31.23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44252</v>
      </c>
      <c r="B29" s="253">
        <v>500184</v>
      </c>
      <c r="C29" s="254" t="s">
        <v>384</v>
      </c>
      <c r="D29" s="254" t="s">
        <v>947</v>
      </c>
      <c r="E29" s="254" t="s">
        <v>544</v>
      </c>
      <c r="F29" s="358">
        <v>25987834</v>
      </c>
      <c r="G29" s="253">
        <v>42.96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44252</v>
      </c>
      <c r="B30" s="253">
        <v>500184</v>
      </c>
      <c r="C30" s="254" t="s">
        <v>384</v>
      </c>
      <c r="D30" s="254" t="s">
        <v>1012</v>
      </c>
      <c r="E30" s="254" t="s">
        <v>543</v>
      </c>
      <c r="F30" s="358">
        <v>9781191</v>
      </c>
      <c r="G30" s="253">
        <v>43.98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44252</v>
      </c>
      <c r="B31" s="253">
        <v>539692</v>
      </c>
      <c r="C31" s="254" t="s">
        <v>1013</v>
      </c>
      <c r="D31" s="254" t="s">
        <v>1014</v>
      </c>
      <c r="E31" s="254" t="s">
        <v>544</v>
      </c>
      <c r="F31" s="358">
        <v>22264</v>
      </c>
      <c r="G31" s="253">
        <v>5.05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44252</v>
      </c>
      <c r="B32" s="253">
        <v>539692</v>
      </c>
      <c r="C32" s="254" t="s">
        <v>1013</v>
      </c>
      <c r="D32" s="254" t="s">
        <v>1015</v>
      </c>
      <c r="E32" s="254" t="s">
        <v>543</v>
      </c>
      <c r="F32" s="358">
        <v>23250</v>
      </c>
      <c r="G32" s="253">
        <v>5.05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44252</v>
      </c>
      <c r="B33" s="253">
        <v>539692</v>
      </c>
      <c r="C33" s="254" t="s">
        <v>1013</v>
      </c>
      <c r="D33" s="254" t="s">
        <v>1015</v>
      </c>
      <c r="E33" s="254" t="s">
        <v>544</v>
      </c>
      <c r="F33" s="358">
        <v>750</v>
      </c>
      <c r="G33" s="253">
        <v>5.25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44252</v>
      </c>
      <c r="B34" s="253">
        <v>542924</v>
      </c>
      <c r="C34" s="254" t="s">
        <v>1016</v>
      </c>
      <c r="D34" s="254" t="s">
        <v>1017</v>
      </c>
      <c r="E34" s="254" t="s">
        <v>544</v>
      </c>
      <c r="F34" s="358">
        <v>36000</v>
      </c>
      <c r="G34" s="253">
        <v>93.29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44252</v>
      </c>
      <c r="B35" s="253">
        <v>542924</v>
      </c>
      <c r="C35" s="254" t="s">
        <v>1016</v>
      </c>
      <c r="D35" s="254" t="s">
        <v>1018</v>
      </c>
      <c r="E35" s="254" t="s">
        <v>543</v>
      </c>
      <c r="F35" s="358">
        <v>55500</v>
      </c>
      <c r="G35" s="253">
        <v>94.34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44252</v>
      </c>
      <c r="B36" s="253">
        <v>542924</v>
      </c>
      <c r="C36" s="254" t="s">
        <v>1016</v>
      </c>
      <c r="D36" s="254" t="s">
        <v>1018</v>
      </c>
      <c r="E36" s="254" t="s">
        <v>544</v>
      </c>
      <c r="F36" s="358">
        <v>6000</v>
      </c>
      <c r="G36" s="253">
        <v>93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44252</v>
      </c>
      <c r="B37" s="253">
        <v>500306</v>
      </c>
      <c r="C37" s="254" t="s">
        <v>1019</v>
      </c>
      <c r="D37" s="254" t="s">
        <v>966</v>
      </c>
      <c r="E37" s="254" t="s">
        <v>543</v>
      </c>
      <c r="F37" s="358">
        <v>9</v>
      </c>
      <c r="G37" s="253">
        <v>24.88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44252</v>
      </c>
      <c r="B38" s="253">
        <v>500306</v>
      </c>
      <c r="C38" s="254" t="s">
        <v>1019</v>
      </c>
      <c r="D38" s="254" t="s">
        <v>966</v>
      </c>
      <c r="E38" s="254" t="s">
        <v>544</v>
      </c>
      <c r="F38" s="358">
        <v>209556</v>
      </c>
      <c r="G38" s="253">
        <v>24.9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44252</v>
      </c>
      <c r="B39" s="253">
        <v>539679</v>
      </c>
      <c r="C39" s="254" t="s">
        <v>1020</v>
      </c>
      <c r="D39" s="254" t="s">
        <v>1021</v>
      </c>
      <c r="E39" s="254" t="s">
        <v>543</v>
      </c>
      <c r="F39" s="358">
        <v>32299</v>
      </c>
      <c r="G39" s="253">
        <v>10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44252</v>
      </c>
      <c r="B40" s="253">
        <v>539679</v>
      </c>
      <c r="C40" s="254" t="s">
        <v>1020</v>
      </c>
      <c r="D40" s="254" t="s">
        <v>1022</v>
      </c>
      <c r="E40" s="254" t="s">
        <v>544</v>
      </c>
      <c r="F40" s="358">
        <v>36000</v>
      </c>
      <c r="G40" s="253">
        <v>10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44252</v>
      </c>
      <c r="B41" s="253">
        <v>539519</v>
      </c>
      <c r="C41" s="254" t="s">
        <v>965</v>
      </c>
      <c r="D41" s="254" t="s">
        <v>1023</v>
      </c>
      <c r="E41" s="254" t="s">
        <v>543</v>
      </c>
      <c r="F41" s="358">
        <v>25000</v>
      </c>
      <c r="G41" s="253">
        <v>19.600000000000001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44252</v>
      </c>
      <c r="B42" s="253">
        <v>539519</v>
      </c>
      <c r="C42" s="254" t="s">
        <v>965</v>
      </c>
      <c r="D42" s="254" t="s">
        <v>1024</v>
      </c>
      <c r="E42" s="254" t="s">
        <v>544</v>
      </c>
      <c r="F42" s="358">
        <v>16842</v>
      </c>
      <c r="G42" s="253">
        <v>19.45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44252</v>
      </c>
      <c r="B43" s="253">
        <v>539519</v>
      </c>
      <c r="C43" s="254" t="s">
        <v>965</v>
      </c>
      <c r="D43" s="254" t="s">
        <v>1025</v>
      </c>
      <c r="E43" s="254" t="s">
        <v>543</v>
      </c>
      <c r="F43" s="358">
        <v>3500</v>
      </c>
      <c r="G43" s="253">
        <v>20.25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44252</v>
      </c>
      <c r="B44" s="253">
        <v>539519</v>
      </c>
      <c r="C44" s="254" t="s">
        <v>965</v>
      </c>
      <c r="D44" s="254" t="s">
        <v>1025</v>
      </c>
      <c r="E44" s="254" t="s">
        <v>544</v>
      </c>
      <c r="F44" s="358">
        <v>26500</v>
      </c>
      <c r="G44" s="253">
        <v>19.579999999999998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44252</v>
      </c>
      <c r="B45" s="253">
        <v>532011</v>
      </c>
      <c r="C45" s="254" t="s">
        <v>1026</v>
      </c>
      <c r="D45" s="254" t="s">
        <v>1027</v>
      </c>
      <c r="E45" s="254" t="s">
        <v>544</v>
      </c>
      <c r="F45" s="358">
        <v>30000</v>
      </c>
      <c r="G45" s="253">
        <v>69.25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44252</v>
      </c>
      <c r="B46" s="253">
        <v>532011</v>
      </c>
      <c r="C46" s="254" t="s">
        <v>1026</v>
      </c>
      <c r="D46" s="254" t="s">
        <v>1028</v>
      </c>
      <c r="E46" s="254" t="s">
        <v>543</v>
      </c>
      <c r="F46" s="358">
        <v>40200</v>
      </c>
      <c r="G46" s="253">
        <v>69.25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44252</v>
      </c>
      <c r="B47" s="253">
        <v>512217</v>
      </c>
      <c r="C47" s="254" t="s">
        <v>948</v>
      </c>
      <c r="D47" s="254" t="s">
        <v>1029</v>
      </c>
      <c r="E47" s="254" t="s">
        <v>544</v>
      </c>
      <c r="F47" s="358">
        <v>60000</v>
      </c>
      <c r="G47" s="253">
        <v>28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44252</v>
      </c>
      <c r="B48" s="253">
        <v>512217</v>
      </c>
      <c r="C48" s="254" t="s">
        <v>948</v>
      </c>
      <c r="D48" s="254" t="s">
        <v>977</v>
      </c>
      <c r="E48" s="254" t="s">
        <v>543</v>
      </c>
      <c r="F48" s="358">
        <v>59999</v>
      </c>
      <c r="G48" s="253">
        <v>28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44252</v>
      </c>
      <c r="B49" s="253">
        <v>512217</v>
      </c>
      <c r="C49" s="254" t="s">
        <v>948</v>
      </c>
      <c r="D49" s="254" t="s">
        <v>977</v>
      </c>
      <c r="E49" s="254" t="s">
        <v>544</v>
      </c>
      <c r="F49" s="358">
        <v>98746</v>
      </c>
      <c r="G49" s="253">
        <v>28.82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44252</v>
      </c>
      <c r="B50" s="253">
        <v>540259</v>
      </c>
      <c r="C50" s="254" t="s">
        <v>967</v>
      </c>
      <c r="D50" s="254" t="s">
        <v>1030</v>
      </c>
      <c r="E50" s="254" t="s">
        <v>544</v>
      </c>
      <c r="F50" s="358">
        <v>84000</v>
      </c>
      <c r="G50" s="253">
        <v>20.03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44252</v>
      </c>
      <c r="B51" s="253">
        <v>540259</v>
      </c>
      <c r="C51" s="254" t="s">
        <v>967</v>
      </c>
      <c r="D51" s="254" t="s">
        <v>846</v>
      </c>
      <c r="E51" s="254" t="s">
        <v>543</v>
      </c>
      <c r="F51" s="358">
        <v>203492</v>
      </c>
      <c r="G51" s="253">
        <v>21.99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44252</v>
      </c>
      <c r="B52" s="253">
        <v>540259</v>
      </c>
      <c r="C52" s="254" t="s">
        <v>967</v>
      </c>
      <c r="D52" s="254" t="s">
        <v>846</v>
      </c>
      <c r="E52" s="254" t="s">
        <v>544</v>
      </c>
      <c r="F52" s="358">
        <v>203492</v>
      </c>
      <c r="G52" s="253">
        <v>21.65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44252</v>
      </c>
      <c r="B53" s="253">
        <v>540259</v>
      </c>
      <c r="C53" s="254" t="s">
        <v>967</v>
      </c>
      <c r="D53" s="254" t="s">
        <v>1031</v>
      </c>
      <c r="E53" s="254" t="s">
        <v>543</v>
      </c>
      <c r="F53" s="358">
        <v>66000</v>
      </c>
      <c r="G53" s="253">
        <v>22.16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44252</v>
      </c>
      <c r="B54" s="253">
        <v>540259</v>
      </c>
      <c r="C54" s="254" t="s">
        <v>967</v>
      </c>
      <c r="D54" s="254" t="s">
        <v>1031</v>
      </c>
      <c r="E54" s="254" t="s">
        <v>544</v>
      </c>
      <c r="F54" s="358">
        <v>66000</v>
      </c>
      <c r="G54" s="253">
        <v>22.16</v>
      </c>
      <c r="H54" s="327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44252</v>
      </c>
      <c r="B55" s="253">
        <v>540259</v>
      </c>
      <c r="C55" s="254" t="s">
        <v>967</v>
      </c>
      <c r="D55" s="254" t="s">
        <v>1032</v>
      </c>
      <c r="E55" s="254" t="s">
        <v>543</v>
      </c>
      <c r="F55" s="358">
        <v>143543</v>
      </c>
      <c r="G55" s="253">
        <v>20.95</v>
      </c>
      <c r="H55" s="327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44252</v>
      </c>
      <c r="B56" s="253">
        <v>540259</v>
      </c>
      <c r="C56" s="254" t="s">
        <v>967</v>
      </c>
      <c r="D56" s="254" t="s">
        <v>1032</v>
      </c>
      <c r="E56" s="254" t="s">
        <v>544</v>
      </c>
      <c r="F56" s="358">
        <v>143543</v>
      </c>
      <c r="G56" s="253">
        <v>21.29</v>
      </c>
      <c r="H56" s="327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44252</v>
      </c>
      <c r="B57" s="253">
        <v>540259</v>
      </c>
      <c r="C57" s="254" t="s">
        <v>967</v>
      </c>
      <c r="D57" s="254" t="s">
        <v>1033</v>
      </c>
      <c r="E57" s="254" t="s">
        <v>543</v>
      </c>
      <c r="F57" s="358">
        <v>100000</v>
      </c>
      <c r="G57" s="253">
        <v>22.16</v>
      </c>
      <c r="H57" s="327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44252</v>
      </c>
      <c r="B58" s="253">
        <v>540259</v>
      </c>
      <c r="C58" s="254" t="s">
        <v>967</v>
      </c>
      <c r="D58" s="254" t="s">
        <v>1033</v>
      </c>
      <c r="E58" s="254" t="s">
        <v>544</v>
      </c>
      <c r="F58" s="358">
        <v>100000</v>
      </c>
      <c r="G58" s="253">
        <v>22.09</v>
      </c>
      <c r="H58" s="327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44252</v>
      </c>
      <c r="B59" s="253">
        <v>540259</v>
      </c>
      <c r="C59" s="254" t="s">
        <v>967</v>
      </c>
      <c r="D59" s="254" t="s">
        <v>1034</v>
      </c>
      <c r="E59" s="254" t="s">
        <v>543</v>
      </c>
      <c r="F59" s="358">
        <v>111669</v>
      </c>
      <c r="G59" s="253">
        <v>22.05</v>
      </c>
      <c r="H59" s="327" t="s">
        <v>306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44252</v>
      </c>
      <c r="B60" s="253">
        <v>540259</v>
      </c>
      <c r="C60" s="254" t="s">
        <v>967</v>
      </c>
      <c r="D60" s="254" t="s">
        <v>1034</v>
      </c>
      <c r="E60" s="254" t="s">
        <v>544</v>
      </c>
      <c r="F60" s="358">
        <v>111669</v>
      </c>
      <c r="G60" s="253">
        <v>22.02</v>
      </c>
      <c r="H60" s="327" t="s">
        <v>306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44252</v>
      </c>
      <c r="B61" s="253">
        <v>540259</v>
      </c>
      <c r="C61" s="254" t="s">
        <v>967</v>
      </c>
      <c r="D61" s="254" t="s">
        <v>1035</v>
      </c>
      <c r="E61" s="254" t="s">
        <v>544</v>
      </c>
      <c r="F61" s="358">
        <v>167298</v>
      </c>
      <c r="G61" s="253">
        <v>19.27</v>
      </c>
      <c r="H61" s="327" t="s">
        <v>306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44252</v>
      </c>
      <c r="B62" s="253">
        <v>540259</v>
      </c>
      <c r="C62" s="254" t="s">
        <v>967</v>
      </c>
      <c r="D62" s="254" t="s">
        <v>1036</v>
      </c>
      <c r="E62" s="254" t="s">
        <v>543</v>
      </c>
      <c r="F62" s="358">
        <v>111669</v>
      </c>
      <c r="G62" s="253">
        <v>22.04</v>
      </c>
      <c r="H62" s="327" t="s">
        <v>306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44252</v>
      </c>
      <c r="B63" s="253">
        <v>540259</v>
      </c>
      <c r="C63" s="254" t="s">
        <v>967</v>
      </c>
      <c r="D63" s="254" t="s">
        <v>1036</v>
      </c>
      <c r="E63" s="254" t="s">
        <v>544</v>
      </c>
      <c r="F63" s="358">
        <v>111669</v>
      </c>
      <c r="G63" s="253">
        <v>22.05</v>
      </c>
      <c r="H63" s="327" t="s">
        <v>306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44252</v>
      </c>
      <c r="B64" s="253">
        <v>540259</v>
      </c>
      <c r="C64" s="254" t="s">
        <v>967</v>
      </c>
      <c r="D64" s="254" t="s">
        <v>1037</v>
      </c>
      <c r="E64" s="254" t="s">
        <v>543</v>
      </c>
      <c r="F64" s="358">
        <v>75000</v>
      </c>
      <c r="G64" s="253">
        <v>20</v>
      </c>
      <c r="H64" s="327" t="s">
        <v>306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44252</v>
      </c>
      <c r="B65" s="253">
        <v>540259</v>
      </c>
      <c r="C65" s="254" t="s">
        <v>967</v>
      </c>
      <c r="D65" s="254" t="s">
        <v>1037</v>
      </c>
      <c r="E65" s="254" t="s">
        <v>544</v>
      </c>
      <c r="F65" s="358">
        <v>75000</v>
      </c>
      <c r="G65" s="253">
        <v>21.95</v>
      </c>
      <c r="H65" s="327" t="s">
        <v>306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44252</v>
      </c>
      <c r="B66" s="253">
        <v>540259</v>
      </c>
      <c r="C66" s="254" t="s">
        <v>967</v>
      </c>
      <c r="D66" s="254" t="s">
        <v>1038</v>
      </c>
      <c r="E66" s="254" t="s">
        <v>543</v>
      </c>
      <c r="F66" s="358">
        <v>111669</v>
      </c>
      <c r="G66" s="253">
        <v>22.03</v>
      </c>
      <c r="H66" s="327" t="s">
        <v>306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44252</v>
      </c>
      <c r="B67" s="253">
        <v>540259</v>
      </c>
      <c r="C67" s="254" t="s">
        <v>967</v>
      </c>
      <c r="D67" s="254" t="s">
        <v>1038</v>
      </c>
      <c r="E67" s="254" t="s">
        <v>544</v>
      </c>
      <c r="F67" s="358">
        <v>111669</v>
      </c>
      <c r="G67" s="253">
        <v>22.04</v>
      </c>
      <c r="H67" s="327" t="s">
        <v>306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44252</v>
      </c>
      <c r="B68" s="253">
        <v>540259</v>
      </c>
      <c r="C68" s="254" t="s">
        <v>967</v>
      </c>
      <c r="D68" s="254" t="s">
        <v>1039</v>
      </c>
      <c r="E68" s="254" t="s">
        <v>543</v>
      </c>
      <c r="F68" s="358">
        <v>100000</v>
      </c>
      <c r="G68" s="253">
        <v>22.13</v>
      </c>
      <c r="H68" s="327" t="s">
        <v>306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44252</v>
      </c>
      <c r="B69" s="253">
        <v>540259</v>
      </c>
      <c r="C69" s="254" t="s">
        <v>967</v>
      </c>
      <c r="D69" s="254" t="s">
        <v>1039</v>
      </c>
      <c r="E69" s="254" t="s">
        <v>544</v>
      </c>
      <c r="F69" s="358">
        <v>100000</v>
      </c>
      <c r="G69" s="253">
        <v>22.15</v>
      </c>
      <c r="H69" s="327" t="s">
        <v>306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44252</v>
      </c>
      <c r="B70" s="253">
        <v>526981</v>
      </c>
      <c r="C70" s="254" t="s">
        <v>1040</v>
      </c>
      <c r="D70" s="254" t="s">
        <v>1041</v>
      </c>
      <c r="E70" s="254" t="s">
        <v>544</v>
      </c>
      <c r="F70" s="358">
        <v>48057</v>
      </c>
      <c r="G70" s="253">
        <v>99.88</v>
      </c>
      <c r="H70" s="327" t="s">
        <v>306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44252</v>
      </c>
      <c r="B71" s="253">
        <v>539334</v>
      </c>
      <c r="C71" s="254" t="s">
        <v>1042</v>
      </c>
      <c r="D71" s="254" t="s">
        <v>1043</v>
      </c>
      <c r="E71" s="254" t="s">
        <v>543</v>
      </c>
      <c r="F71" s="358">
        <v>155000</v>
      </c>
      <c r="G71" s="253">
        <v>154</v>
      </c>
      <c r="H71" s="327" t="s">
        <v>306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44252</v>
      </c>
      <c r="B72" s="253">
        <v>539026</v>
      </c>
      <c r="C72" s="254" t="s">
        <v>950</v>
      </c>
      <c r="D72" s="254" t="s">
        <v>1044</v>
      </c>
      <c r="E72" s="254" t="s">
        <v>544</v>
      </c>
      <c r="F72" s="358">
        <v>36000</v>
      </c>
      <c r="G72" s="253">
        <v>28.63</v>
      </c>
      <c r="H72" s="327" t="s">
        <v>306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44252</v>
      </c>
      <c r="B73" s="253">
        <v>539026</v>
      </c>
      <c r="C73" s="254" t="s">
        <v>950</v>
      </c>
      <c r="D73" s="254" t="s">
        <v>951</v>
      </c>
      <c r="E73" s="254" t="s">
        <v>543</v>
      </c>
      <c r="F73" s="358">
        <v>56000</v>
      </c>
      <c r="G73" s="253">
        <v>28.89</v>
      </c>
      <c r="H73" s="327" t="s">
        <v>306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44252</v>
      </c>
      <c r="B74" s="253">
        <v>538733</v>
      </c>
      <c r="C74" s="254" t="s">
        <v>978</v>
      </c>
      <c r="D74" s="254" t="s">
        <v>979</v>
      </c>
      <c r="E74" s="254" t="s">
        <v>543</v>
      </c>
      <c r="F74" s="358">
        <v>150000</v>
      </c>
      <c r="G74" s="253">
        <v>20.100000000000001</v>
      </c>
      <c r="H74" s="327" t="s">
        <v>306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44252</v>
      </c>
      <c r="B75" s="253">
        <v>538733</v>
      </c>
      <c r="C75" s="254" t="s">
        <v>978</v>
      </c>
      <c r="D75" s="254" t="s">
        <v>980</v>
      </c>
      <c r="E75" s="254" t="s">
        <v>544</v>
      </c>
      <c r="F75" s="358">
        <v>150000</v>
      </c>
      <c r="G75" s="253">
        <v>20.100000000000001</v>
      </c>
      <c r="H75" s="327" t="s">
        <v>306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44252</v>
      </c>
      <c r="B76" s="253">
        <v>532070</v>
      </c>
      <c r="C76" s="254" t="s">
        <v>1045</v>
      </c>
      <c r="D76" s="254" t="s">
        <v>1046</v>
      </c>
      <c r="E76" s="254" t="s">
        <v>543</v>
      </c>
      <c r="F76" s="358">
        <v>80000</v>
      </c>
      <c r="G76" s="253">
        <v>10.9</v>
      </c>
      <c r="H76" s="327" t="s">
        <v>306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44252</v>
      </c>
      <c r="B77" s="253">
        <v>532070</v>
      </c>
      <c r="C77" s="254" t="s">
        <v>1045</v>
      </c>
      <c r="D77" s="254" t="s">
        <v>1047</v>
      </c>
      <c r="E77" s="254" t="s">
        <v>544</v>
      </c>
      <c r="F77" s="358">
        <v>47110</v>
      </c>
      <c r="G77" s="253">
        <v>10.9</v>
      </c>
      <c r="H77" s="327" t="s">
        <v>306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44252</v>
      </c>
      <c r="B78" s="253">
        <v>538607</v>
      </c>
      <c r="C78" s="254" t="s">
        <v>1048</v>
      </c>
      <c r="D78" s="254" t="s">
        <v>1049</v>
      </c>
      <c r="E78" s="254" t="s">
        <v>543</v>
      </c>
      <c r="F78" s="358">
        <v>2000000</v>
      </c>
      <c r="G78" s="253">
        <v>3.74</v>
      </c>
      <c r="H78" s="327" t="s">
        <v>306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44252</v>
      </c>
      <c r="B79" s="253">
        <v>538607</v>
      </c>
      <c r="C79" s="254" t="s">
        <v>1048</v>
      </c>
      <c r="D79" s="254" t="s">
        <v>1050</v>
      </c>
      <c r="E79" s="254" t="s">
        <v>543</v>
      </c>
      <c r="F79" s="358">
        <v>10611</v>
      </c>
      <c r="G79" s="253">
        <v>3.87</v>
      </c>
      <c r="H79" s="327" t="s">
        <v>306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44252</v>
      </c>
      <c r="B80" s="253">
        <v>538607</v>
      </c>
      <c r="C80" s="254" t="s">
        <v>1048</v>
      </c>
      <c r="D80" s="254" t="s">
        <v>1050</v>
      </c>
      <c r="E80" s="254" t="s">
        <v>544</v>
      </c>
      <c r="F80" s="358">
        <v>2010611</v>
      </c>
      <c r="G80" s="253">
        <v>3.74</v>
      </c>
      <c r="H80" s="327" t="s">
        <v>306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44252</v>
      </c>
      <c r="B81" s="567">
        <v>542923</v>
      </c>
      <c r="C81" s="231" t="s">
        <v>981</v>
      </c>
      <c r="D81" s="231" t="s">
        <v>982</v>
      </c>
      <c r="E81" s="254" t="s">
        <v>543</v>
      </c>
      <c r="F81" s="358">
        <v>100000</v>
      </c>
      <c r="G81" s="253">
        <v>6.28</v>
      </c>
      <c r="H81" s="327" t="s">
        <v>306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44252</v>
      </c>
      <c r="B82" s="253">
        <v>542923</v>
      </c>
      <c r="C82" s="254" t="s">
        <v>981</v>
      </c>
      <c r="D82" s="254" t="s">
        <v>983</v>
      </c>
      <c r="E82" s="254" t="s">
        <v>544</v>
      </c>
      <c r="F82" s="358">
        <v>100000</v>
      </c>
      <c r="G82" s="253">
        <v>6.6</v>
      </c>
      <c r="H82" s="327" t="s">
        <v>306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44252</v>
      </c>
      <c r="B83" s="253">
        <v>542923</v>
      </c>
      <c r="C83" s="254" t="s">
        <v>981</v>
      </c>
      <c r="D83" s="254" t="s">
        <v>1051</v>
      </c>
      <c r="E83" s="254" t="s">
        <v>544</v>
      </c>
      <c r="F83" s="358">
        <v>100000</v>
      </c>
      <c r="G83" s="253">
        <v>6.28</v>
      </c>
      <c r="H83" s="327" t="s">
        <v>306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44252</v>
      </c>
      <c r="B84" s="253">
        <v>504673</v>
      </c>
      <c r="C84" s="254" t="s">
        <v>1052</v>
      </c>
      <c r="D84" s="254" t="s">
        <v>1053</v>
      </c>
      <c r="E84" s="254" t="s">
        <v>543</v>
      </c>
      <c r="F84" s="358">
        <v>181793</v>
      </c>
      <c r="G84" s="253">
        <v>3.04</v>
      </c>
      <c r="H84" s="327" t="s">
        <v>306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44252</v>
      </c>
      <c r="B85" s="253">
        <v>504673</v>
      </c>
      <c r="C85" s="254" t="s">
        <v>1052</v>
      </c>
      <c r="D85" s="254" t="s">
        <v>1054</v>
      </c>
      <c r="E85" s="254" t="s">
        <v>544</v>
      </c>
      <c r="F85" s="358">
        <v>67340</v>
      </c>
      <c r="G85" s="253">
        <v>3.04</v>
      </c>
      <c r="H85" s="327" t="s">
        <v>306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44252</v>
      </c>
      <c r="B86" s="253">
        <v>504673</v>
      </c>
      <c r="C86" s="254" t="s">
        <v>1052</v>
      </c>
      <c r="D86" s="254" t="s">
        <v>1055</v>
      </c>
      <c r="E86" s="254" t="s">
        <v>544</v>
      </c>
      <c r="F86" s="358">
        <v>948025</v>
      </c>
      <c r="G86" s="253">
        <v>3.04</v>
      </c>
      <c r="H86" s="327" t="s">
        <v>306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44252</v>
      </c>
      <c r="B87" s="253">
        <v>504673</v>
      </c>
      <c r="C87" s="254" t="s">
        <v>1052</v>
      </c>
      <c r="D87" s="254" t="s">
        <v>1053</v>
      </c>
      <c r="E87" s="254" t="s">
        <v>543</v>
      </c>
      <c r="F87" s="358">
        <v>1015537</v>
      </c>
      <c r="G87" s="253">
        <v>3.04</v>
      </c>
      <c r="H87" s="327" t="s">
        <v>306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44252</v>
      </c>
      <c r="B88" s="253">
        <v>504673</v>
      </c>
      <c r="C88" s="254" t="s">
        <v>1052</v>
      </c>
      <c r="D88" s="254" t="s">
        <v>1056</v>
      </c>
      <c r="E88" s="254" t="s">
        <v>544</v>
      </c>
      <c r="F88" s="358">
        <v>82164</v>
      </c>
      <c r="G88" s="253">
        <v>3.04</v>
      </c>
      <c r="H88" s="327" t="s">
        <v>306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44252</v>
      </c>
      <c r="B89" s="253">
        <v>504673</v>
      </c>
      <c r="C89" s="254" t="s">
        <v>1052</v>
      </c>
      <c r="D89" s="254" t="s">
        <v>1057</v>
      </c>
      <c r="E89" s="254" t="s">
        <v>544</v>
      </c>
      <c r="F89" s="358">
        <v>99629</v>
      </c>
      <c r="G89" s="253">
        <v>3.04</v>
      </c>
      <c r="H89" s="327" t="s">
        <v>306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44252</v>
      </c>
      <c r="B90" s="253">
        <v>511726</v>
      </c>
      <c r="C90" s="254" t="s">
        <v>1058</v>
      </c>
      <c r="D90" s="254" t="s">
        <v>1059</v>
      </c>
      <c r="E90" s="254" t="s">
        <v>544</v>
      </c>
      <c r="F90" s="358">
        <v>898987</v>
      </c>
      <c r="G90" s="253">
        <v>26</v>
      </c>
      <c r="H90" s="327" t="s">
        <v>306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44252</v>
      </c>
      <c r="B91" s="253" t="s">
        <v>1060</v>
      </c>
      <c r="C91" s="254" t="s">
        <v>1061</v>
      </c>
      <c r="D91" s="254" t="s">
        <v>1062</v>
      </c>
      <c r="E91" s="254" t="s">
        <v>543</v>
      </c>
      <c r="F91" s="358">
        <v>181466</v>
      </c>
      <c r="G91" s="253">
        <v>22.73</v>
      </c>
      <c r="H91" s="327" t="s">
        <v>775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44252</v>
      </c>
      <c r="B92" s="253" t="s">
        <v>1060</v>
      </c>
      <c r="C92" s="254" t="s">
        <v>1061</v>
      </c>
      <c r="D92" s="254" t="s">
        <v>1063</v>
      </c>
      <c r="E92" s="254" t="s">
        <v>543</v>
      </c>
      <c r="F92" s="358">
        <v>157682</v>
      </c>
      <c r="G92" s="253">
        <v>24.05</v>
      </c>
      <c r="H92" s="327" t="s">
        <v>775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44252</v>
      </c>
      <c r="B93" s="253" t="s">
        <v>69</v>
      </c>
      <c r="C93" s="254" t="s">
        <v>1064</v>
      </c>
      <c r="D93" s="254" t="s">
        <v>1065</v>
      </c>
      <c r="E93" s="254" t="s">
        <v>543</v>
      </c>
      <c r="F93" s="358">
        <v>17390953</v>
      </c>
      <c r="G93" s="253">
        <v>46.33</v>
      </c>
      <c r="H93" s="327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44252</v>
      </c>
      <c r="B94" s="253" t="s">
        <v>69</v>
      </c>
      <c r="C94" s="254" t="s">
        <v>1064</v>
      </c>
      <c r="D94" s="254" t="s">
        <v>1066</v>
      </c>
      <c r="E94" s="254" t="s">
        <v>543</v>
      </c>
      <c r="F94" s="358">
        <v>22065991</v>
      </c>
      <c r="G94" s="253">
        <v>46.09</v>
      </c>
      <c r="H94" s="327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44252</v>
      </c>
      <c r="B95" s="253" t="s">
        <v>1067</v>
      </c>
      <c r="C95" s="254" t="s">
        <v>1068</v>
      </c>
      <c r="D95" s="254" t="s">
        <v>1062</v>
      </c>
      <c r="E95" s="254" t="s">
        <v>543</v>
      </c>
      <c r="F95" s="358">
        <v>455942</v>
      </c>
      <c r="G95" s="253">
        <v>17.25</v>
      </c>
      <c r="H95" s="327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44252</v>
      </c>
      <c r="B96" s="253" t="s">
        <v>1069</v>
      </c>
      <c r="C96" s="254" t="s">
        <v>1070</v>
      </c>
      <c r="D96" s="254" t="s">
        <v>1071</v>
      </c>
      <c r="E96" s="254" t="s">
        <v>543</v>
      </c>
      <c r="F96" s="358">
        <v>200000</v>
      </c>
      <c r="G96" s="253">
        <v>16.45</v>
      </c>
      <c r="H96" s="327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44252</v>
      </c>
      <c r="B97" s="253" t="s">
        <v>384</v>
      </c>
      <c r="C97" s="254" t="s">
        <v>1072</v>
      </c>
      <c r="D97" s="254" t="s">
        <v>1073</v>
      </c>
      <c r="E97" s="254" t="s">
        <v>543</v>
      </c>
      <c r="F97" s="358">
        <v>3606491</v>
      </c>
      <c r="G97" s="253">
        <v>44.75</v>
      </c>
      <c r="H97" s="327" t="s">
        <v>775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44252</v>
      </c>
      <c r="B98" s="253" t="s">
        <v>384</v>
      </c>
      <c r="C98" s="254" t="s">
        <v>1072</v>
      </c>
      <c r="D98" s="254" t="s">
        <v>1074</v>
      </c>
      <c r="E98" s="254" t="s">
        <v>543</v>
      </c>
      <c r="F98" s="358">
        <v>2341684</v>
      </c>
      <c r="G98" s="253">
        <v>45.92</v>
      </c>
      <c r="H98" s="327" t="s">
        <v>775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44252</v>
      </c>
      <c r="B99" s="253" t="s">
        <v>384</v>
      </c>
      <c r="C99" s="254" t="s">
        <v>1072</v>
      </c>
      <c r="D99" s="254" t="s">
        <v>1075</v>
      </c>
      <c r="E99" s="254" t="s">
        <v>543</v>
      </c>
      <c r="F99" s="358">
        <v>4854510</v>
      </c>
      <c r="G99" s="253">
        <v>46.8</v>
      </c>
      <c r="H99" s="327" t="s">
        <v>775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44252</v>
      </c>
      <c r="B100" s="253" t="s">
        <v>384</v>
      </c>
      <c r="C100" s="254" t="s">
        <v>1072</v>
      </c>
      <c r="D100" s="254" t="s">
        <v>1012</v>
      </c>
      <c r="E100" s="254" t="s">
        <v>543</v>
      </c>
      <c r="F100" s="358">
        <v>2218809</v>
      </c>
      <c r="G100" s="253">
        <v>40.76</v>
      </c>
      <c r="H100" s="327" t="s">
        <v>775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44252</v>
      </c>
      <c r="B101" s="253" t="s">
        <v>384</v>
      </c>
      <c r="C101" s="254" t="s">
        <v>1072</v>
      </c>
      <c r="D101" s="254" t="s">
        <v>1076</v>
      </c>
      <c r="E101" s="254" t="s">
        <v>543</v>
      </c>
      <c r="F101" s="358">
        <v>3569244</v>
      </c>
      <c r="G101" s="253">
        <v>45.61</v>
      </c>
      <c r="H101" s="327" t="s">
        <v>775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44252</v>
      </c>
      <c r="B102" s="253" t="s">
        <v>384</v>
      </c>
      <c r="C102" s="254" t="s">
        <v>1072</v>
      </c>
      <c r="D102" s="254" t="s">
        <v>1077</v>
      </c>
      <c r="E102" s="254" t="s">
        <v>543</v>
      </c>
      <c r="F102" s="358">
        <v>572016</v>
      </c>
      <c r="G102" s="253">
        <v>40.9</v>
      </c>
      <c r="H102" s="327" t="s">
        <v>775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44252</v>
      </c>
      <c r="B103" s="253" t="s">
        <v>130</v>
      </c>
      <c r="C103" s="254" t="s">
        <v>1078</v>
      </c>
      <c r="D103" s="254" t="s">
        <v>1066</v>
      </c>
      <c r="E103" s="254" t="s">
        <v>543</v>
      </c>
      <c r="F103" s="358">
        <v>382377</v>
      </c>
      <c r="G103" s="253">
        <v>720.38</v>
      </c>
      <c r="H103" s="327" t="s">
        <v>775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44252</v>
      </c>
      <c r="B104" s="253" t="s">
        <v>130</v>
      </c>
      <c r="C104" s="254" t="s">
        <v>1078</v>
      </c>
      <c r="D104" s="254" t="s">
        <v>1079</v>
      </c>
      <c r="E104" s="254" t="s">
        <v>543</v>
      </c>
      <c r="F104" s="358">
        <v>415565</v>
      </c>
      <c r="G104" s="253">
        <v>719.21</v>
      </c>
      <c r="H104" s="327" t="s">
        <v>775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44252</v>
      </c>
      <c r="B105" s="253" t="s">
        <v>130</v>
      </c>
      <c r="C105" s="254" t="s">
        <v>1078</v>
      </c>
      <c r="D105" s="254" t="s">
        <v>1073</v>
      </c>
      <c r="E105" s="254" t="s">
        <v>543</v>
      </c>
      <c r="F105" s="358">
        <v>457616</v>
      </c>
      <c r="G105" s="253">
        <v>708.85</v>
      </c>
      <c r="H105" s="327" t="s">
        <v>775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44252</v>
      </c>
      <c r="B106" s="253" t="s">
        <v>130</v>
      </c>
      <c r="C106" s="254" t="s">
        <v>1078</v>
      </c>
      <c r="D106" s="254" t="s">
        <v>1074</v>
      </c>
      <c r="E106" s="254" t="s">
        <v>543</v>
      </c>
      <c r="F106" s="358">
        <v>1038267</v>
      </c>
      <c r="G106" s="253">
        <v>720.14</v>
      </c>
      <c r="H106" s="327" t="s">
        <v>775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44252</v>
      </c>
      <c r="B107" s="253" t="s">
        <v>968</v>
      </c>
      <c r="C107" s="254" t="s">
        <v>969</v>
      </c>
      <c r="D107" s="254" t="s">
        <v>1080</v>
      </c>
      <c r="E107" s="254" t="s">
        <v>543</v>
      </c>
      <c r="F107" s="358">
        <v>74000</v>
      </c>
      <c r="G107" s="253">
        <v>7.4</v>
      </c>
      <c r="H107" s="327" t="s">
        <v>775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44252</v>
      </c>
      <c r="B108" s="253" t="s">
        <v>1081</v>
      </c>
      <c r="C108" s="254" t="s">
        <v>1082</v>
      </c>
      <c r="D108" s="254" t="s">
        <v>986</v>
      </c>
      <c r="E108" s="254" t="s">
        <v>543</v>
      </c>
      <c r="F108" s="358">
        <v>1059239</v>
      </c>
      <c r="G108" s="253">
        <v>9.69</v>
      </c>
      <c r="H108" s="327" t="s">
        <v>775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44252</v>
      </c>
      <c r="B109" s="253" t="s">
        <v>984</v>
      </c>
      <c r="C109" s="254" t="s">
        <v>985</v>
      </c>
      <c r="D109" s="254" t="s">
        <v>986</v>
      </c>
      <c r="E109" s="254" t="s">
        <v>543</v>
      </c>
      <c r="F109" s="358">
        <v>781814</v>
      </c>
      <c r="G109" s="253">
        <v>7.05</v>
      </c>
      <c r="H109" s="327" t="s">
        <v>775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44252</v>
      </c>
      <c r="B110" s="253" t="s">
        <v>1083</v>
      </c>
      <c r="C110" s="254" t="s">
        <v>1084</v>
      </c>
      <c r="D110" s="254" t="s">
        <v>1085</v>
      </c>
      <c r="E110" s="254" t="s">
        <v>543</v>
      </c>
      <c r="F110" s="358">
        <v>671282</v>
      </c>
      <c r="G110" s="253">
        <v>68.39</v>
      </c>
      <c r="H110" s="327" t="s">
        <v>775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44252</v>
      </c>
      <c r="B111" s="253" t="s">
        <v>1086</v>
      </c>
      <c r="C111" s="254" t="s">
        <v>1087</v>
      </c>
      <c r="D111" s="254" t="s">
        <v>1088</v>
      </c>
      <c r="E111" s="254" t="s">
        <v>543</v>
      </c>
      <c r="F111" s="358">
        <v>250000</v>
      </c>
      <c r="G111" s="253">
        <v>481.06</v>
      </c>
      <c r="H111" s="327" t="s">
        <v>775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44252</v>
      </c>
      <c r="B112" s="253" t="s">
        <v>1086</v>
      </c>
      <c r="C112" s="254" t="s">
        <v>1087</v>
      </c>
      <c r="D112" s="254" t="s">
        <v>1089</v>
      </c>
      <c r="E112" s="254" t="s">
        <v>543</v>
      </c>
      <c r="F112" s="358">
        <v>252154</v>
      </c>
      <c r="G112" s="253">
        <v>486.96</v>
      </c>
      <c r="H112" s="327" t="s">
        <v>775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44252</v>
      </c>
      <c r="B113" s="253" t="s">
        <v>1042</v>
      </c>
      <c r="C113" s="254" t="s">
        <v>1090</v>
      </c>
      <c r="D113" s="254" t="s">
        <v>1091</v>
      </c>
      <c r="E113" s="254" t="s">
        <v>543</v>
      </c>
      <c r="F113" s="358">
        <v>168000</v>
      </c>
      <c r="G113" s="253">
        <v>153.94999999999999</v>
      </c>
      <c r="H113" s="327" t="s">
        <v>775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44252</v>
      </c>
      <c r="B114" s="253" t="s">
        <v>178</v>
      </c>
      <c r="C114" s="254" t="s">
        <v>1092</v>
      </c>
      <c r="D114" s="254" t="s">
        <v>1074</v>
      </c>
      <c r="E114" s="254" t="s">
        <v>543</v>
      </c>
      <c r="F114" s="358">
        <v>1528234</v>
      </c>
      <c r="G114" s="253">
        <v>718.29</v>
      </c>
      <c r="H114" s="327" t="s">
        <v>775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44252</v>
      </c>
      <c r="B115" s="253" t="s">
        <v>1093</v>
      </c>
      <c r="C115" s="254" t="s">
        <v>1094</v>
      </c>
      <c r="D115" s="254" t="s">
        <v>1062</v>
      </c>
      <c r="E115" s="254" t="s">
        <v>543</v>
      </c>
      <c r="F115" s="358">
        <v>97077</v>
      </c>
      <c r="G115" s="253">
        <v>134.24</v>
      </c>
      <c r="H115" s="327" t="s">
        <v>775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44252</v>
      </c>
      <c r="B116" s="253" t="s">
        <v>1060</v>
      </c>
      <c r="C116" s="254" t="s">
        <v>1061</v>
      </c>
      <c r="D116" s="254" t="s">
        <v>1062</v>
      </c>
      <c r="E116" s="254" t="s">
        <v>544</v>
      </c>
      <c r="F116" s="358">
        <v>181466</v>
      </c>
      <c r="G116" s="253">
        <v>24.05</v>
      </c>
      <c r="H116" s="327" t="s">
        <v>775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44252</v>
      </c>
      <c r="B117" s="253" t="s">
        <v>676</v>
      </c>
      <c r="C117" s="254" t="s">
        <v>1095</v>
      </c>
      <c r="D117" s="254" t="s">
        <v>1096</v>
      </c>
      <c r="E117" s="254" t="s">
        <v>544</v>
      </c>
      <c r="F117" s="358">
        <v>157715</v>
      </c>
      <c r="G117" s="253">
        <v>172.29</v>
      </c>
      <c r="H117" s="327" t="s">
        <v>775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44252</v>
      </c>
      <c r="B118" s="253" t="s">
        <v>676</v>
      </c>
      <c r="C118" s="254" t="s">
        <v>1095</v>
      </c>
      <c r="D118" s="254" t="s">
        <v>1097</v>
      </c>
      <c r="E118" s="254" t="s">
        <v>544</v>
      </c>
      <c r="F118" s="358">
        <v>172750</v>
      </c>
      <c r="G118" s="253">
        <v>169.25</v>
      </c>
      <c r="H118" s="327" t="s">
        <v>775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44252</v>
      </c>
      <c r="B119" s="253" t="s">
        <v>1098</v>
      </c>
      <c r="C119" s="254" t="s">
        <v>1099</v>
      </c>
      <c r="D119" s="254" t="s">
        <v>1100</v>
      </c>
      <c r="E119" s="254" t="s">
        <v>544</v>
      </c>
      <c r="F119" s="358">
        <v>5871243</v>
      </c>
      <c r="G119" s="253">
        <v>6.11</v>
      </c>
      <c r="H119" s="327" t="s">
        <v>775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44252</v>
      </c>
      <c r="B120" s="253" t="s">
        <v>69</v>
      </c>
      <c r="C120" s="254" t="s">
        <v>1064</v>
      </c>
      <c r="D120" s="254" t="s">
        <v>1065</v>
      </c>
      <c r="E120" s="254" t="s">
        <v>544</v>
      </c>
      <c r="F120" s="358">
        <v>17549386</v>
      </c>
      <c r="G120" s="253">
        <v>46.36</v>
      </c>
      <c r="H120" s="327" t="s">
        <v>775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44252</v>
      </c>
      <c r="B121" s="253" t="s">
        <v>69</v>
      </c>
      <c r="C121" s="254" t="s">
        <v>1064</v>
      </c>
      <c r="D121" s="254" t="s">
        <v>1066</v>
      </c>
      <c r="E121" s="254" t="s">
        <v>544</v>
      </c>
      <c r="F121" s="358">
        <v>22948484</v>
      </c>
      <c r="G121" s="253">
        <v>46.16</v>
      </c>
      <c r="H121" s="327" t="s">
        <v>775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44252</v>
      </c>
      <c r="B122" s="253" t="s">
        <v>987</v>
      </c>
      <c r="C122" s="254" t="s">
        <v>988</v>
      </c>
      <c r="D122" s="254" t="s">
        <v>1101</v>
      </c>
      <c r="E122" s="254" t="s">
        <v>544</v>
      </c>
      <c r="F122" s="358">
        <v>1709494</v>
      </c>
      <c r="G122" s="253">
        <v>15</v>
      </c>
      <c r="H122" s="327" t="s">
        <v>775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44252</v>
      </c>
      <c r="B123" s="253" t="s">
        <v>1067</v>
      </c>
      <c r="C123" s="254" t="s">
        <v>1068</v>
      </c>
      <c r="D123" s="254" t="s">
        <v>1062</v>
      </c>
      <c r="E123" s="254" t="s">
        <v>544</v>
      </c>
      <c r="F123" s="358">
        <v>419942</v>
      </c>
      <c r="G123" s="253">
        <v>17.77</v>
      </c>
      <c r="H123" s="327" t="s">
        <v>775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44252</v>
      </c>
      <c r="B124" s="253" t="s">
        <v>384</v>
      </c>
      <c r="C124" s="254" t="s">
        <v>1072</v>
      </c>
      <c r="D124" s="254" t="s">
        <v>1075</v>
      </c>
      <c r="E124" s="254" t="s">
        <v>544</v>
      </c>
      <c r="F124" s="358">
        <v>4896170</v>
      </c>
      <c r="G124" s="253">
        <v>45.63</v>
      </c>
      <c r="H124" s="327" t="s">
        <v>775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44252</v>
      </c>
      <c r="B125" s="253" t="s">
        <v>384</v>
      </c>
      <c r="C125" s="254" t="s">
        <v>1072</v>
      </c>
      <c r="D125" s="254" t="s">
        <v>1074</v>
      </c>
      <c r="E125" s="254" t="s">
        <v>544</v>
      </c>
      <c r="F125" s="358">
        <v>2345075</v>
      </c>
      <c r="G125" s="253">
        <v>46.02</v>
      </c>
      <c r="H125" s="327" t="s">
        <v>775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44252</v>
      </c>
      <c r="B126" s="253" t="s">
        <v>384</v>
      </c>
      <c r="C126" s="254" t="s">
        <v>1072</v>
      </c>
      <c r="D126" s="254" t="s">
        <v>947</v>
      </c>
      <c r="E126" s="254" t="s">
        <v>544</v>
      </c>
      <c r="F126" s="358">
        <v>9012166</v>
      </c>
      <c r="G126" s="253">
        <v>40.1</v>
      </c>
      <c r="H126" s="327" t="s">
        <v>775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44252</v>
      </c>
      <c r="B127" s="253" t="s">
        <v>384</v>
      </c>
      <c r="C127" s="254" t="s">
        <v>1072</v>
      </c>
      <c r="D127" s="254" t="s">
        <v>1076</v>
      </c>
      <c r="E127" s="254" t="s">
        <v>544</v>
      </c>
      <c r="F127" s="358">
        <v>3593336</v>
      </c>
      <c r="G127" s="253">
        <v>45.62</v>
      </c>
      <c r="H127" s="327" t="s">
        <v>775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44252</v>
      </c>
      <c r="B128" s="253" t="s">
        <v>384</v>
      </c>
      <c r="C128" s="254" t="s">
        <v>1072</v>
      </c>
      <c r="D128" s="254" t="s">
        <v>1077</v>
      </c>
      <c r="E128" s="254" t="s">
        <v>544</v>
      </c>
      <c r="F128" s="358">
        <v>2201484</v>
      </c>
      <c r="G128" s="253">
        <v>40.56</v>
      </c>
      <c r="H128" s="327" t="s">
        <v>775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44252</v>
      </c>
      <c r="B129" s="253" t="s">
        <v>384</v>
      </c>
      <c r="C129" s="254" t="s">
        <v>1072</v>
      </c>
      <c r="D129" s="254" t="s">
        <v>1073</v>
      </c>
      <c r="E129" s="254" t="s">
        <v>544</v>
      </c>
      <c r="F129" s="358">
        <v>3606491</v>
      </c>
      <c r="G129" s="253">
        <v>44.85</v>
      </c>
      <c r="H129" s="327" t="s">
        <v>775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A130" s="230">
        <v>44252</v>
      </c>
      <c r="B130" s="253" t="s">
        <v>130</v>
      </c>
      <c r="C130" s="254" t="s">
        <v>1078</v>
      </c>
      <c r="D130" s="254" t="s">
        <v>1066</v>
      </c>
      <c r="E130" s="254" t="s">
        <v>544</v>
      </c>
      <c r="F130" s="358">
        <v>389817</v>
      </c>
      <c r="G130" s="253">
        <v>720.95</v>
      </c>
      <c r="H130" s="327" t="s">
        <v>775</v>
      </c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A131" s="230">
        <v>44252</v>
      </c>
      <c r="B131" s="253" t="s">
        <v>130</v>
      </c>
      <c r="C131" s="254" t="s">
        <v>1078</v>
      </c>
      <c r="D131" s="254" t="s">
        <v>1079</v>
      </c>
      <c r="E131" s="254" t="s">
        <v>544</v>
      </c>
      <c r="F131" s="358">
        <v>415597</v>
      </c>
      <c r="G131" s="253">
        <v>719.54</v>
      </c>
      <c r="H131" s="327" t="s">
        <v>775</v>
      </c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A132" s="230">
        <v>44252</v>
      </c>
      <c r="B132" s="253" t="s">
        <v>130</v>
      </c>
      <c r="C132" s="254" t="s">
        <v>1078</v>
      </c>
      <c r="D132" s="254" t="s">
        <v>1073</v>
      </c>
      <c r="E132" s="254" t="s">
        <v>544</v>
      </c>
      <c r="F132" s="358">
        <v>457616</v>
      </c>
      <c r="G132" s="253">
        <v>709.83</v>
      </c>
      <c r="H132" s="327" t="s">
        <v>775</v>
      </c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A133" s="230">
        <v>44252</v>
      </c>
      <c r="B133" s="253" t="s">
        <v>130</v>
      </c>
      <c r="C133" s="254" t="s">
        <v>1078</v>
      </c>
      <c r="D133" s="254" t="s">
        <v>1074</v>
      </c>
      <c r="E133" s="254" t="s">
        <v>544</v>
      </c>
      <c r="F133" s="358">
        <v>1019011</v>
      </c>
      <c r="G133" s="253">
        <v>719.86</v>
      </c>
      <c r="H133" s="327" t="s">
        <v>775</v>
      </c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A134" s="230">
        <v>44252</v>
      </c>
      <c r="B134" s="253" t="s">
        <v>968</v>
      </c>
      <c r="C134" s="254" t="s">
        <v>969</v>
      </c>
      <c r="D134" s="254" t="s">
        <v>1102</v>
      </c>
      <c r="E134" s="254" t="s">
        <v>544</v>
      </c>
      <c r="F134" s="358">
        <v>100000</v>
      </c>
      <c r="G134" s="253">
        <v>7.4</v>
      </c>
      <c r="H134" s="327" t="s">
        <v>775</v>
      </c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A135" s="230">
        <v>44252</v>
      </c>
      <c r="B135" s="253" t="s">
        <v>1081</v>
      </c>
      <c r="C135" s="254" t="s">
        <v>1082</v>
      </c>
      <c r="D135" s="254" t="s">
        <v>1050</v>
      </c>
      <c r="E135" s="254" t="s">
        <v>544</v>
      </c>
      <c r="F135" s="358">
        <v>1008500</v>
      </c>
      <c r="G135" s="253">
        <v>9.6999999999999993</v>
      </c>
      <c r="H135" s="327" t="s">
        <v>775</v>
      </c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A136" s="230">
        <v>44252</v>
      </c>
      <c r="B136" s="253" t="s">
        <v>984</v>
      </c>
      <c r="C136" s="254" t="s">
        <v>985</v>
      </c>
      <c r="D136" s="254" t="s">
        <v>1103</v>
      </c>
      <c r="E136" s="254" t="s">
        <v>544</v>
      </c>
      <c r="F136" s="358">
        <v>782099</v>
      </c>
      <c r="G136" s="253">
        <v>7.05</v>
      </c>
      <c r="H136" s="327" t="s">
        <v>775</v>
      </c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A137" s="230">
        <v>44252</v>
      </c>
      <c r="B137" s="253" t="s">
        <v>1083</v>
      </c>
      <c r="C137" s="254" t="s">
        <v>1084</v>
      </c>
      <c r="D137" s="254" t="s">
        <v>1085</v>
      </c>
      <c r="E137" s="254" t="s">
        <v>544</v>
      </c>
      <c r="F137" s="358">
        <v>229907</v>
      </c>
      <c r="G137" s="253">
        <v>68.03</v>
      </c>
      <c r="H137" s="327" t="s">
        <v>775</v>
      </c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A138" s="230">
        <v>44252</v>
      </c>
      <c r="B138" s="253" t="s">
        <v>1086</v>
      </c>
      <c r="C138" s="254" t="s">
        <v>1087</v>
      </c>
      <c r="D138" s="254" t="s">
        <v>1104</v>
      </c>
      <c r="E138" s="254" t="s">
        <v>544</v>
      </c>
      <c r="F138" s="358">
        <v>509811</v>
      </c>
      <c r="G138" s="253">
        <v>484.17</v>
      </c>
      <c r="H138" s="327" t="s">
        <v>775</v>
      </c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A139" s="230">
        <v>44252</v>
      </c>
      <c r="B139" s="253" t="s">
        <v>178</v>
      </c>
      <c r="C139" s="254" t="s">
        <v>1092</v>
      </c>
      <c r="D139" s="254" t="s">
        <v>1074</v>
      </c>
      <c r="E139" s="254" t="s">
        <v>544</v>
      </c>
      <c r="F139" s="358">
        <v>1524286</v>
      </c>
      <c r="G139" s="253">
        <v>719.02</v>
      </c>
      <c r="H139" s="327" t="s">
        <v>775</v>
      </c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A140" s="230">
        <v>44252</v>
      </c>
      <c r="B140" s="253" t="s">
        <v>1105</v>
      </c>
      <c r="C140" s="254" t="s">
        <v>1106</v>
      </c>
      <c r="D140" s="254" t="s">
        <v>949</v>
      </c>
      <c r="E140" s="254" t="s">
        <v>544</v>
      </c>
      <c r="F140" s="358">
        <v>44000</v>
      </c>
      <c r="G140" s="253">
        <v>192.03</v>
      </c>
      <c r="H140" s="327" t="s">
        <v>775</v>
      </c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A141" s="230">
        <v>44252</v>
      </c>
      <c r="B141" s="253" t="s">
        <v>1093</v>
      </c>
      <c r="C141" s="254" t="s">
        <v>1094</v>
      </c>
      <c r="D141" s="254" t="s">
        <v>1062</v>
      </c>
      <c r="E141" s="254" t="s">
        <v>544</v>
      </c>
      <c r="F141" s="358">
        <v>70906</v>
      </c>
      <c r="G141" s="253">
        <v>137.33000000000001</v>
      </c>
      <c r="H141" s="327" t="s">
        <v>775</v>
      </c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5"/>
  <sheetViews>
    <sheetView zoomScale="83" zoomScaleNormal="70" workbookViewId="0">
      <selection activeCell="N81" sqref="N81:N8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7">
        <v>1</v>
      </c>
      <c r="B10" s="488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8">
        <v>3</v>
      </c>
      <c r="B12" s="509">
        <v>44229</v>
      </c>
      <c r="C12" s="510"/>
      <c r="D12" s="449" t="s">
        <v>403</v>
      </c>
      <c r="E12" s="511" t="s">
        <v>558</v>
      </c>
      <c r="F12" s="447">
        <v>2197.5</v>
      </c>
      <c r="G12" s="512">
        <v>2070</v>
      </c>
      <c r="H12" s="447">
        <v>2357.5</v>
      </c>
      <c r="I12" s="513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4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897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4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2">
        <v>7</v>
      </c>
      <c r="B16" s="516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53">
        <v>8</v>
      </c>
      <c r="B17" s="554">
        <v>44246</v>
      </c>
      <c r="C17" s="555"/>
      <c r="D17" s="556" t="s">
        <v>161</v>
      </c>
      <c r="E17" s="557" t="s">
        <v>558</v>
      </c>
      <c r="F17" s="558">
        <v>43.9</v>
      </c>
      <c r="G17" s="559">
        <v>41.4</v>
      </c>
      <c r="H17" s="558">
        <v>41.75</v>
      </c>
      <c r="I17" s="560" t="s">
        <v>931</v>
      </c>
      <c r="J17" s="561" t="s">
        <v>932</v>
      </c>
      <c r="K17" s="562">
        <f>H17-F17</f>
        <v>-2.1499999999999986</v>
      </c>
      <c r="L17" s="563">
        <f>(F17*-0.07)/100</f>
        <v>-3.0730000000000004E-2</v>
      </c>
      <c r="M17" s="564">
        <f t="shared" ref="M17" si="7">(K17+L17)/F17</f>
        <v>-4.9674943052391771E-2</v>
      </c>
      <c r="N17" s="561" t="s">
        <v>621</v>
      </c>
      <c r="O17" s="565">
        <v>43880</v>
      </c>
      <c r="P17" s="459"/>
      <c r="Q17" s="4"/>
      <c r="R17" s="460" t="s">
        <v>560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15">
        <v>9</v>
      </c>
      <c r="B18" s="516">
        <v>44246</v>
      </c>
      <c r="C18" s="421"/>
      <c r="D18" s="414" t="s">
        <v>239</v>
      </c>
      <c r="E18" s="415" t="s">
        <v>558</v>
      </c>
      <c r="F18" s="389" t="s">
        <v>933</v>
      </c>
      <c r="G18" s="486">
        <v>70</v>
      </c>
      <c r="H18" s="389"/>
      <c r="I18" s="518" t="s">
        <v>934</v>
      </c>
      <c r="J18" s="354" t="s">
        <v>559</v>
      </c>
      <c r="K18" s="517"/>
      <c r="L18" s="408"/>
      <c r="M18" s="404"/>
      <c r="N18" s="354"/>
      <c r="O18" s="411"/>
      <c r="P18" s="459"/>
      <c r="Q18" s="4"/>
      <c r="R18" s="460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467">
        <v>10</v>
      </c>
      <c r="B19" s="464">
        <v>44249</v>
      </c>
      <c r="C19" s="451"/>
      <c r="D19" s="449" t="s">
        <v>491</v>
      </c>
      <c r="E19" s="450" t="s">
        <v>558</v>
      </c>
      <c r="F19" s="447">
        <v>505.5</v>
      </c>
      <c r="G19" s="468">
        <v>475</v>
      </c>
      <c r="H19" s="447">
        <v>546</v>
      </c>
      <c r="I19" s="465" t="s">
        <v>938</v>
      </c>
      <c r="J19" s="466" t="s">
        <v>952</v>
      </c>
      <c r="K19" s="466">
        <f t="shared" ref="K19" si="8">H19-F19</f>
        <v>40.5</v>
      </c>
      <c r="L19" s="444">
        <f>(F19*-0.8)/100</f>
        <v>-4.0440000000000005</v>
      </c>
      <c r="M19" s="445">
        <f t="shared" ref="M19" si="9">(K19+L19)/F19</f>
        <v>7.2118694362017816E-2</v>
      </c>
      <c r="N19" s="514" t="s">
        <v>557</v>
      </c>
      <c r="O19" s="446">
        <v>43884</v>
      </c>
      <c r="P19" s="459"/>
      <c r="Q19" s="4"/>
      <c r="R19" s="460" t="s">
        <v>794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2" customFormat="1" ht="14.25">
      <c r="A20" s="360"/>
      <c r="B20" s="375"/>
      <c r="C20" s="376"/>
      <c r="D20" s="387"/>
      <c r="E20" s="380"/>
      <c r="F20" s="380"/>
      <c r="G20" s="385"/>
      <c r="H20" s="380"/>
      <c r="I20" s="377"/>
      <c r="J20" s="382"/>
      <c r="K20" s="382"/>
      <c r="L20" s="390"/>
      <c r="M20" s="353"/>
      <c r="N20" s="363"/>
      <c r="O20" s="359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35"/>
      <c r="B22" s="436"/>
      <c r="C22" s="437"/>
      <c r="D22" s="438"/>
      <c r="E22" s="439"/>
      <c r="F22" s="439"/>
      <c r="G22" s="402"/>
      <c r="H22" s="439"/>
      <c r="I22" s="440"/>
      <c r="J22" s="403"/>
      <c r="K22" s="403"/>
      <c r="L22" s="441"/>
      <c r="M22" s="76"/>
      <c r="N22" s="442"/>
      <c r="O22" s="443"/>
      <c r="P22" s="383"/>
      <c r="Q22" s="61"/>
      <c r="R22" s="323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39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39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39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39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394" t="s">
        <v>822</v>
      </c>
      <c r="M28" s="60" t="s">
        <v>821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71" customFormat="1" ht="15" customHeight="1">
      <c r="A29" s="487">
        <v>1</v>
      </c>
      <c r="B29" s="488">
        <v>44228</v>
      </c>
      <c r="C29" s="451"/>
      <c r="D29" s="449" t="s">
        <v>68</v>
      </c>
      <c r="E29" s="450" t="s">
        <v>558</v>
      </c>
      <c r="F29" s="447">
        <v>566</v>
      </c>
      <c r="G29" s="447">
        <v>548</v>
      </c>
      <c r="H29" s="447">
        <v>577</v>
      </c>
      <c r="I29" s="448">
        <v>600</v>
      </c>
      <c r="J29" s="448" t="s">
        <v>856</v>
      </c>
      <c r="K29" s="466">
        <f t="shared" ref="K29:K30" si="10">H29-F29</f>
        <v>11</v>
      </c>
      <c r="L29" s="444">
        <f>(F29*-0.07)/100</f>
        <v>-0.39620000000000005</v>
      </c>
      <c r="M29" s="445">
        <f t="shared" ref="M29:M30" si="11">(K29+L29)/F29</f>
        <v>1.8734628975265018E-2</v>
      </c>
      <c r="N29" s="448" t="s">
        <v>557</v>
      </c>
      <c r="O29" s="472">
        <v>44228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99">
        <v>2</v>
      </c>
      <c r="B30" s="500">
        <v>44229</v>
      </c>
      <c r="C30" s="501"/>
      <c r="D30" s="502" t="s">
        <v>80</v>
      </c>
      <c r="E30" s="470" t="s">
        <v>558</v>
      </c>
      <c r="F30" s="470">
        <v>627.5</v>
      </c>
      <c r="G30" s="503">
        <v>609</v>
      </c>
      <c r="H30" s="503">
        <v>608.5</v>
      </c>
      <c r="I30" s="470">
        <v>660</v>
      </c>
      <c r="J30" s="471" t="s">
        <v>878</v>
      </c>
      <c r="K30" s="504">
        <f t="shared" si="10"/>
        <v>-19</v>
      </c>
      <c r="L30" s="505">
        <f t="shared" ref="L30:L35" si="12">(F30*-0.7)/100</f>
        <v>-4.3925000000000001</v>
      </c>
      <c r="M30" s="506">
        <f t="shared" si="11"/>
        <v>-3.7278884462151392E-2</v>
      </c>
      <c r="N30" s="471" t="s">
        <v>621</v>
      </c>
      <c r="O30" s="507">
        <v>44235</v>
      </c>
      <c r="P30" s="4"/>
      <c r="Q30" s="4"/>
      <c r="R30" s="326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87">
        <v>3</v>
      </c>
      <c r="B31" s="488">
        <v>44229</v>
      </c>
      <c r="C31" s="451"/>
      <c r="D31" s="449" t="s">
        <v>141</v>
      </c>
      <c r="E31" s="450" t="s">
        <v>558</v>
      </c>
      <c r="F31" s="447">
        <v>576.5</v>
      </c>
      <c r="G31" s="447">
        <v>560</v>
      </c>
      <c r="H31" s="447">
        <v>590</v>
      </c>
      <c r="I31" s="448" t="s">
        <v>854</v>
      </c>
      <c r="J31" s="448" t="s">
        <v>857</v>
      </c>
      <c r="K31" s="466">
        <f t="shared" ref="K31" si="13">H31-F31</f>
        <v>13.5</v>
      </c>
      <c r="L31" s="444">
        <f t="shared" si="12"/>
        <v>-4.0354999999999999</v>
      </c>
      <c r="M31" s="445">
        <f t="shared" ref="M31" si="14">(K31+L31)/F31</f>
        <v>1.6417172593235042E-2</v>
      </c>
      <c r="N31" s="448" t="s">
        <v>557</v>
      </c>
      <c r="O31" s="446">
        <v>44231</v>
      </c>
      <c r="P31" s="4"/>
      <c r="Q31" s="4"/>
      <c r="R31" s="326" t="s">
        <v>794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4">
        <v>4</v>
      </c>
      <c r="B32" s="488">
        <v>44229</v>
      </c>
      <c r="C32" s="495"/>
      <c r="D32" s="496" t="s">
        <v>68</v>
      </c>
      <c r="E32" s="447" t="s">
        <v>558</v>
      </c>
      <c r="F32" s="447">
        <v>601.5</v>
      </c>
      <c r="G32" s="497">
        <v>585</v>
      </c>
      <c r="H32" s="497">
        <v>615.5</v>
      </c>
      <c r="I32" s="447">
        <v>630</v>
      </c>
      <c r="J32" s="448" t="s">
        <v>857</v>
      </c>
      <c r="K32" s="466">
        <f t="shared" ref="K32" si="15">H32-F32</f>
        <v>14</v>
      </c>
      <c r="L32" s="444">
        <f t="shared" si="12"/>
        <v>-4.2104999999999997</v>
      </c>
      <c r="M32" s="445">
        <f t="shared" ref="M32" si="16">(K32+L32)/F32</f>
        <v>1.6275145469659184E-2</v>
      </c>
      <c r="N32" s="448" t="s">
        <v>557</v>
      </c>
      <c r="O32" s="446">
        <v>44230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71" customFormat="1" ht="15" customHeight="1">
      <c r="A33" s="487">
        <v>5</v>
      </c>
      <c r="B33" s="488">
        <v>44230</v>
      </c>
      <c r="C33" s="451"/>
      <c r="D33" s="449" t="s">
        <v>131</v>
      </c>
      <c r="E33" s="450" t="s">
        <v>558</v>
      </c>
      <c r="F33" s="447">
        <v>1844</v>
      </c>
      <c r="G33" s="447">
        <v>1790</v>
      </c>
      <c r="H33" s="447">
        <v>1887.5</v>
      </c>
      <c r="I33" s="448" t="s">
        <v>862</v>
      </c>
      <c r="J33" s="448" t="s">
        <v>870</v>
      </c>
      <c r="K33" s="466">
        <f t="shared" ref="K33" si="17">H33-F33</f>
        <v>43.5</v>
      </c>
      <c r="L33" s="444">
        <f t="shared" si="12"/>
        <v>-12.907999999999999</v>
      </c>
      <c r="M33" s="445">
        <f t="shared" ref="M33" si="18">(K33+L33)/F33</f>
        <v>1.6590021691973968E-2</v>
      </c>
      <c r="N33" s="448" t="s">
        <v>557</v>
      </c>
      <c r="O33" s="446">
        <v>44231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71" customFormat="1" ht="15" customHeight="1">
      <c r="A34" s="499">
        <v>6</v>
      </c>
      <c r="B34" s="500">
        <v>44231</v>
      </c>
      <c r="C34" s="501"/>
      <c r="D34" s="502" t="s">
        <v>68</v>
      </c>
      <c r="E34" s="470" t="s">
        <v>558</v>
      </c>
      <c r="F34" s="470">
        <v>612.5</v>
      </c>
      <c r="G34" s="503">
        <v>598</v>
      </c>
      <c r="H34" s="503">
        <v>592.5</v>
      </c>
      <c r="I34" s="470" t="s">
        <v>871</v>
      </c>
      <c r="J34" s="471" t="s">
        <v>875</v>
      </c>
      <c r="K34" s="504">
        <f t="shared" ref="K34:K35" si="19">H34-F34</f>
        <v>-20</v>
      </c>
      <c r="L34" s="505">
        <f t="shared" si="12"/>
        <v>-4.2874999999999996</v>
      </c>
      <c r="M34" s="506">
        <f t="shared" ref="M34:M35" si="20">(K34+L34)/F34</f>
        <v>-3.9653061224489798E-2</v>
      </c>
      <c r="N34" s="471" t="s">
        <v>621</v>
      </c>
      <c r="O34" s="507">
        <v>44232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71" customFormat="1" ht="15" customHeight="1">
      <c r="A35" s="487">
        <v>7</v>
      </c>
      <c r="B35" s="488">
        <v>44231</v>
      </c>
      <c r="C35" s="451"/>
      <c r="D35" s="449" t="s">
        <v>117</v>
      </c>
      <c r="E35" s="450" t="s">
        <v>558</v>
      </c>
      <c r="F35" s="447">
        <v>472</v>
      </c>
      <c r="G35" s="447">
        <v>457</v>
      </c>
      <c r="H35" s="447">
        <v>485</v>
      </c>
      <c r="I35" s="448" t="s">
        <v>872</v>
      </c>
      <c r="J35" s="448" t="s">
        <v>889</v>
      </c>
      <c r="K35" s="466">
        <f t="shared" si="19"/>
        <v>13</v>
      </c>
      <c r="L35" s="444">
        <f t="shared" si="12"/>
        <v>-3.3039999999999998</v>
      </c>
      <c r="M35" s="445">
        <f t="shared" si="20"/>
        <v>2.0542372881355932E-2</v>
      </c>
      <c r="N35" s="448" t="s">
        <v>557</v>
      </c>
      <c r="O35" s="446">
        <v>44238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71" customFormat="1" ht="15" customHeight="1">
      <c r="A36" s="487">
        <v>8</v>
      </c>
      <c r="B36" s="488">
        <v>44232</v>
      </c>
      <c r="C36" s="451"/>
      <c r="D36" s="449" t="s">
        <v>773</v>
      </c>
      <c r="E36" s="450" t="s">
        <v>558</v>
      </c>
      <c r="F36" s="447">
        <v>1520</v>
      </c>
      <c r="G36" s="447">
        <v>1469</v>
      </c>
      <c r="H36" s="447">
        <v>1560</v>
      </c>
      <c r="I36" s="448" t="s">
        <v>859</v>
      </c>
      <c r="J36" s="448" t="s">
        <v>594</v>
      </c>
      <c r="K36" s="466">
        <f t="shared" ref="K36:K37" si="21">H36-F36</f>
        <v>40</v>
      </c>
      <c r="L36" s="444">
        <f>(F36*-0.07)/100</f>
        <v>-1.0640000000000001</v>
      </c>
      <c r="M36" s="445">
        <f t="shared" ref="M36:M37" si="22">(K36+L36)/F36</f>
        <v>2.561578947368421E-2</v>
      </c>
      <c r="N36" s="448" t="s">
        <v>557</v>
      </c>
      <c r="O36" s="472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71" customFormat="1" ht="15" customHeight="1">
      <c r="A37" s="499">
        <v>9</v>
      </c>
      <c r="B37" s="500">
        <v>44235</v>
      </c>
      <c r="C37" s="501"/>
      <c r="D37" s="502" t="s">
        <v>879</v>
      </c>
      <c r="E37" s="470" t="s">
        <v>558</v>
      </c>
      <c r="F37" s="470">
        <v>221</v>
      </c>
      <c r="G37" s="503">
        <v>214.5</v>
      </c>
      <c r="H37" s="503">
        <v>214.5</v>
      </c>
      <c r="I37" s="470" t="s">
        <v>880</v>
      </c>
      <c r="J37" s="471" t="s">
        <v>898</v>
      </c>
      <c r="K37" s="504">
        <f t="shared" si="21"/>
        <v>-6.5</v>
      </c>
      <c r="L37" s="505">
        <f t="shared" ref="L37" si="23">(F37*-0.7)/100</f>
        <v>-1.5469999999999999</v>
      </c>
      <c r="M37" s="506">
        <f t="shared" si="22"/>
        <v>-3.6411764705882359E-2</v>
      </c>
      <c r="N37" s="471" t="s">
        <v>621</v>
      </c>
      <c r="O37" s="507">
        <v>44232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71" customFormat="1" ht="15" customHeight="1">
      <c r="A38" s="487">
        <v>10</v>
      </c>
      <c r="B38" s="488">
        <v>44237</v>
      </c>
      <c r="C38" s="451"/>
      <c r="D38" s="449" t="s">
        <v>126</v>
      </c>
      <c r="E38" s="450" t="s">
        <v>558</v>
      </c>
      <c r="F38" s="447">
        <v>224.5</v>
      </c>
      <c r="G38" s="447">
        <v>218</v>
      </c>
      <c r="H38" s="447">
        <v>227.75</v>
      </c>
      <c r="I38" s="448">
        <v>235</v>
      </c>
      <c r="J38" s="448" t="s">
        <v>900</v>
      </c>
      <c r="K38" s="466">
        <f t="shared" ref="K38:K39" si="24">H38-F38</f>
        <v>3.25</v>
      </c>
      <c r="L38" s="444">
        <f>(F38*-0.07)/100</f>
        <v>-0.15715000000000001</v>
      </c>
      <c r="M38" s="445">
        <f t="shared" ref="M38:M39" si="25">(K38+L38)/F38</f>
        <v>1.3776614699331847E-2</v>
      </c>
      <c r="N38" s="448" t="s">
        <v>557</v>
      </c>
      <c r="O38" s="472">
        <v>44237</v>
      </c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71" customFormat="1" ht="15" customHeight="1">
      <c r="A39" s="499">
        <v>11</v>
      </c>
      <c r="B39" s="500">
        <v>44239</v>
      </c>
      <c r="C39" s="501"/>
      <c r="D39" s="502" t="s">
        <v>97</v>
      </c>
      <c r="E39" s="470" t="s">
        <v>558</v>
      </c>
      <c r="F39" s="470">
        <v>213</v>
      </c>
      <c r="G39" s="503">
        <v>207</v>
      </c>
      <c r="H39" s="503">
        <v>207</v>
      </c>
      <c r="I39" s="470" t="s">
        <v>899</v>
      </c>
      <c r="J39" s="471" t="s">
        <v>930</v>
      </c>
      <c r="K39" s="504">
        <f t="shared" si="24"/>
        <v>-6</v>
      </c>
      <c r="L39" s="505">
        <f t="shared" ref="L39" si="26">(F39*-0.7)/100</f>
        <v>-1.4909999999999999</v>
      </c>
      <c r="M39" s="506">
        <f t="shared" si="25"/>
        <v>-3.5169014084507039E-2</v>
      </c>
      <c r="N39" s="471" t="s">
        <v>621</v>
      </c>
      <c r="O39" s="507">
        <v>44246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71" customFormat="1" ht="15" customHeight="1">
      <c r="A40" s="494">
        <v>12</v>
      </c>
      <c r="B40" s="488">
        <v>44239</v>
      </c>
      <c r="C40" s="495"/>
      <c r="D40" s="496" t="s">
        <v>145</v>
      </c>
      <c r="E40" s="447" t="s">
        <v>558</v>
      </c>
      <c r="F40" s="447">
        <v>173</v>
      </c>
      <c r="G40" s="497">
        <v>168</v>
      </c>
      <c r="H40" s="497">
        <v>183.5</v>
      </c>
      <c r="I40" s="447">
        <v>185</v>
      </c>
      <c r="J40" s="448" t="s">
        <v>882</v>
      </c>
      <c r="K40" s="466">
        <f t="shared" ref="K40:K41" si="27">H40-F40</f>
        <v>10.5</v>
      </c>
      <c r="L40" s="444">
        <f>(F40*-0.07)/100</f>
        <v>-0.12110000000000001</v>
      </c>
      <c r="M40" s="445">
        <f t="shared" ref="M40:M41" si="28">(K40+L40)/F40</f>
        <v>5.9993641618497108E-2</v>
      </c>
      <c r="N40" s="448" t="s">
        <v>557</v>
      </c>
      <c r="O40" s="472">
        <v>44239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71" customFormat="1" ht="15" customHeight="1">
      <c r="A41" s="499">
        <v>13</v>
      </c>
      <c r="B41" s="500">
        <v>44242</v>
      </c>
      <c r="C41" s="501"/>
      <c r="D41" s="502" t="s">
        <v>151</v>
      </c>
      <c r="E41" s="470" t="s">
        <v>558</v>
      </c>
      <c r="F41" s="470">
        <v>17400</v>
      </c>
      <c r="G41" s="503">
        <v>16900</v>
      </c>
      <c r="H41" s="503">
        <v>16890</v>
      </c>
      <c r="I41" s="470" t="s">
        <v>903</v>
      </c>
      <c r="J41" s="471" t="s">
        <v>910</v>
      </c>
      <c r="K41" s="504">
        <f t="shared" si="27"/>
        <v>-510</v>
      </c>
      <c r="L41" s="505">
        <f t="shared" ref="L41" si="29">(F41*-0.7)/100</f>
        <v>-121.8</v>
      </c>
      <c r="M41" s="506">
        <f t="shared" si="28"/>
        <v>-3.6310344827586202E-2</v>
      </c>
      <c r="N41" s="471" t="s">
        <v>621</v>
      </c>
      <c r="O41" s="507">
        <v>44244</v>
      </c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71" customFormat="1" ht="15" customHeight="1">
      <c r="A42" s="499">
        <v>14</v>
      </c>
      <c r="B42" s="500">
        <v>44243</v>
      </c>
      <c r="C42" s="501"/>
      <c r="D42" s="502" t="s">
        <v>773</v>
      </c>
      <c r="E42" s="470" t="s">
        <v>558</v>
      </c>
      <c r="F42" s="470">
        <v>1685</v>
      </c>
      <c r="G42" s="503">
        <v>1635</v>
      </c>
      <c r="H42" s="503">
        <v>1635</v>
      </c>
      <c r="I42" s="470" t="s">
        <v>909</v>
      </c>
      <c r="J42" s="471" t="s">
        <v>936</v>
      </c>
      <c r="K42" s="504">
        <f t="shared" ref="K42" si="30">H42-F42</f>
        <v>-50</v>
      </c>
      <c r="L42" s="505">
        <f t="shared" ref="L42" si="31">(F42*-0.7)/100</f>
        <v>-11.795</v>
      </c>
      <c r="M42" s="506">
        <f t="shared" ref="M42" si="32">(K42+L42)/F42</f>
        <v>-3.6673590504451042E-2</v>
      </c>
      <c r="N42" s="471" t="s">
        <v>621</v>
      </c>
      <c r="O42" s="507">
        <v>44249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71" customFormat="1" ht="15" customHeight="1">
      <c r="A43" s="541">
        <v>15</v>
      </c>
      <c r="B43" s="542">
        <v>44244</v>
      </c>
      <c r="C43" s="543"/>
      <c r="D43" s="544" t="s">
        <v>68</v>
      </c>
      <c r="E43" s="545" t="s">
        <v>558</v>
      </c>
      <c r="F43" s="545">
        <v>592.5</v>
      </c>
      <c r="G43" s="546">
        <v>577</v>
      </c>
      <c r="H43" s="546">
        <v>596.5</v>
      </c>
      <c r="I43" s="545" t="s">
        <v>912</v>
      </c>
      <c r="J43" s="547" t="s">
        <v>918</v>
      </c>
      <c r="K43" s="548">
        <f t="shared" ref="K43:K44" si="33">H43-F43</f>
        <v>4</v>
      </c>
      <c r="L43" s="549">
        <f t="shared" ref="L43:L44" si="34">(F43*-0.7)/100</f>
        <v>-4.1475</v>
      </c>
      <c r="M43" s="550">
        <f t="shared" ref="M43:M45" si="35">(K43+L43)/F43</f>
        <v>-2.4894514767932486E-4</v>
      </c>
      <c r="N43" s="547" t="s">
        <v>666</v>
      </c>
      <c r="O43" s="551">
        <v>44245</v>
      </c>
      <c r="P43" s="4"/>
      <c r="Q43" s="4"/>
      <c r="R43" s="326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71" customFormat="1" ht="15" customHeight="1">
      <c r="A44" s="499">
        <v>16</v>
      </c>
      <c r="B44" s="500">
        <v>44245</v>
      </c>
      <c r="C44" s="501"/>
      <c r="D44" s="502" t="s">
        <v>182</v>
      </c>
      <c r="E44" s="470" t="s">
        <v>558</v>
      </c>
      <c r="F44" s="470">
        <v>92.5</v>
      </c>
      <c r="G44" s="503">
        <v>89.5</v>
      </c>
      <c r="H44" s="503">
        <v>89.5</v>
      </c>
      <c r="I44" s="470" t="s">
        <v>919</v>
      </c>
      <c r="J44" s="471" t="s">
        <v>935</v>
      </c>
      <c r="K44" s="504">
        <f t="shared" si="33"/>
        <v>-3</v>
      </c>
      <c r="L44" s="505">
        <f t="shared" si="34"/>
        <v>-0.64749999999999996</v>
      </c>
      <c r="M44" s="506">
        <f t="shared" si="35"/>
        <v>-3.9432432432432434E-2</v>
      </c>
      <c r="N44" s="471" t="s">
        <v>621</v>
      </c>
      <c r="O44" s="507">
        <v>44249</v>
      </c>
      <c r="P44" s="4"/>
      <c r="Q44" s="4"/>
      <c r="R44" s="326" t="s">
        <v>560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71" customFormat="1" ht="15" customHeight="1">
      <c r="A45" s="494">
        <v>17</v>
      </c>
      <c r="B45" s="488">
        <v>44249</v>
      </c>
      <c r="C45" s="495"/>
      <c r="D45" s="496" t="s">
        <v>112</v>
      </c>
      <c r="E45" s="447" t="s">
        <v>819</v>
      </c>
      <c r="F45" s="447">
        <v>323.5</v>
      </c>
      <c r="G45" s="497">
        <v>333</v>
      </c>
      <c r="H45" s="497">
        <v>317</v>
      </c>
      <c r="I45" s="447" t="s">
        <v>939</v>
      </c>
      <c r="J45" s="448" t="s">
        <v>940</v>
      </c>
      <c r="K45" s="448">
        <f>F45-H45</f>
        <v>6.5</v>
      </c>
      <c r="L45" s="570">
        <f>(F45*-0.07)/100</f>
        <v>-0.22645000000000004</v>
      </c>
      <c r="M45" s="445">
        <f t="shared" si="35"/>
        <v>1.9392735703245751E-2</v>
      </c>
      <c r="N45" s="448" t="s">
        <v>557</v>
      </c>
      <c r="O45" s="472">
        <v>44249</v>
      </c>
      <c r="P45" s="4"/>
      <c r="Q45" s="4"/>
      <c r="R45" s="326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71" customFormat="1" ht="15" customHeight="1">
      <c r="A46" s="499">
        <v>18</v>
      </c>
      <c r="B46" s="500">
        <v>44249</v>
      </c>
      <c r="C46" s="501"/>
      <c r="D46" s="502" t="s">
        <v>155</v>
      </c>
      <c r="E46" s="470" t="s">
        <v>819</v>
      </c>
      <c r="F46" s="470">
        <v>107</v>
      </c>
      <c r="G46" s="503">
        <v>110.5</v>
      </c>
      <c r="H46" s="503">
        <v>110.5</v>
      </c>
      <c r="I46" s="470" t="s">
        <v>941</v>
      </c>
      <c r="J46" s="471" t="s">
        <v>960</v>
      </c>
      <c r="K46" s="504">
        <f>F46-H46</f>
        <v>-3.5</v>
      </c>
      <c r="L46" s="505">
        <f t="shared" ref="L46" si="36">(F46*-0.7)/100</f>
        <v>-0.74899999999999989</v>
      </c>
      <c r="M46" s="506">
        <f t="shared" ref="M46:M48" si="37">(K46+L46)/F46</f>
        <v>-3.9710280373831772E-2</v>
      </c>
      <c r="N46" s="471" t="s">
        <v>621</v>
      </c>
      <c r="O46" s="507">
        <v>44250</v>
      </c>
      <c r="P46" s="4"/>
      <c r="Q46" s="4"/>
      <c r="R46" s="326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71" customFormat="1" ht="15" customHeight="1">
      <c r="A47" s="494">
        <v>19</v>
      </c>
      <c r="B47" s="488">
        <v>44250</v>
      </c>
      <c r="C47" s="495"/>
      <c r="D47" s="496" t="s">
        <v>745</v>
      </c>
      <c r="E47" s="447" t="s">
        <v>558</v>
      </c>
      <c r="F47" s="447">
        <v>4050</v>
      </c>
      <c r="G47" s="497">
        <v>3940</v>
      </c>
      <c r="H47" s="497">
        <v>4130</v>
      </c>
      <c r="I47" s="447" t="s">
        <v>961</v>
      </c>
      <c r="J47" s="448" t="s">
        <v>915</v>
      </c>
      <c r="K47" s="466">
        <f t="shared" ref="K47:K48" si="38">H47-F47</f>
        <v>80</v>
      </c>
      <c r="L47" s="444">
        <f>(F47*-0.07)/100</f>
        <v>-2.835</v>
      </c>
      <c r="M47" s="445">
        <f t="shared" si="37"/>
        <v>1.9053086419753087E-2</v>
      </c>
      <c r="N47" s="448" t="s">
        <v>557</v>
      </c>
      <c r="O47" s="472">
        <v>44250</v>
      </c>
      <c r="P47" s="4"/>
      <c r="Q47" s="4"/>
      <c r="R47" s="326" t="s">
        <v>560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71" customFormat="1" ht="15" customHeight="1">
      <c r="A48" s="494">
        <v>20</v>
      </c>
      <c r="B48" s="488">
        <v>44250</v>
      </c>
      <c r="C48" s="495"/>
      <c r="D48" s="496" t="s">
        <v>186</v>
      </c>
      <c r="E48" s="447" t="s">
        <v>558</v>
      </c>
      <c r="F48" s="447">
        <v>1420</v>
      </c>
      <c r="G48" s="497">
        <v>1370</v>
      </c>
      <c r="H48" s="497">
        <v>1460</v>
      </c>
      <c r="I48" s="447" t="s">
        <v>963</v>
      </c>
      <c r="J48" s="448" t="s">
        <v>594</v>
      </c>
      <c r="K48" s="466">
        <f t="shared" si="38"/>
        <v>40</v>
      </c>
      <c r="L48" s="444">
        <f t="shared" ref="L48" si="39">(F48*-0.7)/100</f>
        <v>-9.94</v>
      </c>
      <c r="M48" s="445">
        <f t="shared" si="37"/>
        <v>2.1169014084507044E-2</v>
      </c>
      <c r="N48" s="448" t="s">
        <v>557</v>
      </c>
      <c r="O48" s="446">
        <v>44252</v>
      </c>
      <c r="P48" s="4"/>
      <c r="Q48" s="4"/>
      <c r="R48" s="326" t="s">
        <v>560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71" customFormat="1" ht="15" customHeight="1">
      <c r="A49" s="494">
        <v>21</v>
      </c>
      <c r="B49" s="488">
        <v>44251</v>
      </c>
      <c r="C49" s="495"/>
      <c r="D49" s="496" t="s">
        <v>334</v>
      </c>
      <c r="E49" s="447" t="s">
        <v>558</v>
      </c>
      <c r="F49" s="447">
        <v>234.5</v>
      </c>
      <c r="G49" s="497">
        <v>228</v>
      </c>
      <c r="H49" s="497">
        <v>241.5</v>
      </c>
      <c r="I49" s="447">
        <v>245</v>
      </c>
      <c r="J49" s="448" t="s">
        <v>989</v>
      </c>
      <c r="K49" s="466">
        <f t="shared" ref="K49" si="40">H49-F49</f>
        <v>7</v>
      </c>
      <c r="L49" s="444">
        <f t="shared" ref="L49" si="41">(F49*-0.7)/100</f>
        <v>-1.6414999999999997</v>
      </c>
      <c r="M49" s="445">
        <f t="shared" ref="M49" si="42">(K49+L49)/F49</f>
        <v>2.2850746268656717E-2</v>
      </c>
      <c r="N49" s="448" t="s">
        <v>557</v>
      </c>
      <c r="O49" s="446">
        <v>44252</v>
      </c>
      <c r="P49" s="4"/>
      <c r="Q49" s="4"/>
      <c r="R49" s="326" t="s">
        <v>794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71" customFormat="1" ht="15" customHeight="1">
      <c r="A50" s="396">
        <v>22</v>
      </c>
      <c r="B50" s="420">
        <v>44252</v>
      </c>
      <c r="C50" s="423"/>
      <c r="D50" s="388" t="s">
        <v>75</v>
      </c>
      <c r="E50" s="389" t="s">
        <v>558</v>
      </c>
      <c r="F50" s="389" t="s">
        <v>997</v>
      </c>
      <c r="G50" s="424">
        <v>427</v>
      </c>
      <c r="H50" s="424"/>
      <c r="I50" s="389">
        <v>465</v>
      </c>
      <c r="J50" s="396" t="s">
        <v>559</v>
      </c>
      <c r="K50" s="354"/>
      <c r="L50" s="406"/>
      <c r="M50" s="404"/>
      <c r="N50" s="382"/>
      <c r="O50" s="395"/>
      <c r="P50" s="4"/>
      <c r="Q50" s="4"/>
      <c r="R50" s="326" t="s">
        <v>794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71" customFormat="1" ht="15" customHeight="1">
      <c r="A51" s="396"/>
      <c r="B51" s="420"/>
      <c r="C51" s="423"/>
      <c r="D51" s="388"/>
      <c r="E51" s="389"/>
      <c r="F51" s="389"/>
      <c r="G51" s="424"/>
      <c r="H51" s="424"/>
      <c r="I51" s="389"/>
      <c r="J51" s="396"/>
      <c r="K51" s="354"/>
      <c r="L51" s="406"/>
      <c r="M51" s="404"/>
      <c r="N51" s="382"/>
      <c r="O51" s="395"/>
      <c r="P51" s="4"/>
      <c r="Q51" s="4"/>
      <c r="R51" s="326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71" customFormat="1" ht="15" customHeight="1">
      <c r="A52" s="396"/>
      <c r="B52" s="420"/>
      <c r="C52" s="423"/>
      <c r="D52" s="388"/>
      <c r="E52" s="389"/>
      <c r="F52" s="389"/>
      <c r="G52" s="424"/>
      <c r="H52" s="424"/>
      <c r="I52" s="389"/>
      <c r="J52" s="396"/>
      <c r="K52" s="354"/>
      <c r="L52" s="406"/>
      <c r="M52" s="404"/>
      <c r="N52" s="382"/>
      <c r="O52" s="395"/>
      <c r="P52" s="4"/>
      <c r="Q52" s="4"/>
      <c r="R52" s="326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71" customFormat="1" ht="15" customHeight="1">
      <c r="A53" s="396"/>
      <c r="B53" s="420"/>
      <c r="C53" s="423"/>
      <c r="D53" s="388"/>
      <c r="E53" s="389"/>
      <c r="F53" s="389"/>
      <c r="G53" s="424"/>
      <c r="H53" s="424"/>
      <c r="I53" s="389"/>
      <c r="J53" s="396"/>
      <c r="K53" s="354"/>
      <c r="L53" s="406"/>
      <c r="M53" s="404"/>
      <c r="N53" s="382"/>
      <c r="O53" s="395"/>
      <c r="P53" s="4"/>
      <c r="Q53" s="4"/>
      <c r="R53" s="326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71" customFormat="1" ht="15" customHeight="1">
      <c r="A54" s="396"/>
      <c r="B54" s="420"/>
      <c r="C54" s="423"/>
      <c r="D54" s="388"/>
      <c r="E54" s="389"/>
      <c r="F54" s="389"/>
      <c r="G54" s="424"/>
      <c r="H54" s="424"/>
      <c r="I54" s="389"/>
      <c r="J54" s="354"/>
      <c r="K54" s="354"/>
      <c r="L54" s="406"/>
      <c r="M54" s="404"/>
      <c r="N54" s="382"/>
      <c r="O54" s="395"/>
      <c r="P54" s="4"/>
      <c r="Q54" s="4"/>
      <c r="R54" s="326"/>
      <c r="S54" s="37"/>
      <c r="T54" s="37"/>
      <c r="U54" s="37"/>
      <c r="V54" s="37"/>
      <c r="W54" s="37"/>
      <c r="X54" s="37"/>
      <c r="Y54" s="37"/>
      <c r="Z54" s="37"/>
      <c r="AA54" s="37"/>
    </row>
    <row r="55" spans="1:34" ht="44.25" customHeight="1">
      <c r="A55" s="20" t="s">
        <v>561</v>
      </c>
      <c r="B55" s="36"/>
      <c r="C55" s="36"/>
      <c r="D55" s="37"/>
      <c r="E55" s="33"/>
      <c r="F55" s="33"/>
      <c r="G55" s="32"/>
      <c r="H55" s="32" t="s">
        <v>824</v>
      </c>
      <c r="I55" s="33"/>
      <c r="J55" s="14"/>
      <c r="K55" s="76"/>
      <c r="L55" s="77"/>
      <c r="M55" s="76"/>
      <c r="N55" s="78"/>
      <c r="O55" s="76"/>
      <c r="P55" s="4"/>
      <c r="Q55" s="412"/>
      <c r="R55" s="425"/>
      <c r="S55" s="412"/>
      <c r="T55" s="412"/>
      <c r="U55" s="412"/>
      <c r="V55" s="412"/>
      <c r="W55" s="412"/>
      <c r="X55" s="412"/>
      <c r="Y55" s="412"/>
      <c r="Z55" s="37"/>
      <c r="AA55" s="37"/>
      <c r="AB55" s="37"/>
    </row>
    <row r="56" spans="1:34" s="3" customFormat="1">
      <c r="A56" s="26" t="s">
        <v>562</v>
      </c>
      <c r="B56" s="20"/>
      <c r="C56" s="20"/>
      <c r="D56" s="20"/>
      <c r="E56" s="2"/>
      <c r="F56" s="27" t="s">
        <v>563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6" customFormat="1" ht="14.25" customHeight="1">
      <c r="A57" s="26"/>
      <c r="B57" s="20"/>
      <c r="C57" s="20"/>
      <c r="D57" s="20"/>
      <c r="E57" s="29"/>
      <c r="F57" s="27" t="s">
        <v>565</v>
      </c>
      <c r="G57" s="38"/>
      <c r="H57" s="39"/>
      <c r="I57" s="79"/>
      <c r="J57" s="14"/>
      <c r="K57" s="80"/>
      <c r="L57" s="81"/>
      <c r="M57" s="82"/>
      <c r="N57" s="83"/>
      <c r="O57" s="84"/>
      <c r="P57" s="2"/>
      <c r="Q57" s="1"/>
      <c r="R57" s="9"/>
      <c r="S57" s="3"/>
      <c r="Y57" s="3"/>
      <c r="Z57" s="3"/>
    </row>
    <row r="58" spans="1:34" s="6" customFormat="1" ht="14.25" customHeight="1">
      <c r="A58" s="20"/>
      <c r="B58" s="20"/>
      <c r="C58" s="20"/>
      <c r="D58" s="20"/>
      <c r="E58" s="29"/>
      <c r="F58" s="14"/>
      <c r="G58" s="14"/>
      <c r="H58" s="28"/>
      <c r="I58" s="33"/>
      <c r="J58" s="68"/>
      <c r="K58" s="65"/>
      <c r="L58" s="66"/>
      <c r="M58" s="14"/>
      <c r="N58" s="69"/>
      <c r="O58" s="54"/>
      <c r="P58" s="5"/>
      <c r="Q58" s="1"/>
      <c r="R58" s="9"/>
      <c r="S58" s="3"/>
      <c r="Y58" s="3"/>
      <c r="Z58" s="3"/>
    </row>
    <row r="59" spans="1:34" s="6" customFormat="1" ht="15">
      <c r="A59" s="40" t="s">
        <v>572</v>
      </c>
      <c r="B59" s="40"/>
      <c r="C59" s="40"/>
      <c r="D59" s="40"/>
      <c r="E59" s="29"/>
      <c r="F59" s="14"/>
      <c r="G59" s="9"/>
      <c r="H59" s="14"/>
      <c r="I59" s="9"/>
      <c r="J59" s="85"/>
      <c r="K59" s="9"/>
      <c r="L59" s="9"/>
      <c r="M59" s="9"/>
      <c r="N59" s="9"/>
      <c r="O59" s="86"/>
      <c r="P59"/>
      <c r="Q59" s="1"/>
      <c r="R59" s="9"/>
      <c r="S59" s="3"/>
      <c r="Y59" s="3"/>
      <c r="Z59" s="3"/>
    </row>
    <row r="60" spans="1:34" s="6" customFormat="1" ht="38.25">
      <c r="A60" s="18" t="s">
        <v>16</v>
      </c>
      <c r="B60" s="18" t="s">
        <v>535</v>
      </c>
      <c r="C60" s="18"/>
      <c r="D60" s="19" t="s">
        <v>546</v>
      </c>
      <c r="E60" s="18" t="s">
        <v>547</v>
      </c>
      <c r="F60" s="18" t="s">
        <v>548</v>
      </c>
      <c r="G60" s="18" t="s">
        <v>567</v>
      </c>
      <c r="H60" s="18" t="s">
        <v>550</v>
      </c>
      <c r="I60" s="18" t="s">
        <v>551</v>
      </c>
      <c r="J60" s="17" t="s">
        <v>552</v>
      </c>
      <c r="K60" s="74" t="s">
        <v>573</v>
      </c>
      <c r="L60" s="60" t="s">
        <v>822</v>
      </c>
      <c r="M60" s="74" t="s">
        <v>569</v>
      </c>
      <c r="N60" s="18" t="s">
        <v>570</v>
      </c>
      <c r="O60" s="17" t="s">
        <v>555</v>
      </c>
      <c r="P60" s="87" t="s">
        <v>556</v>
      </c>
      <c r="Q60" s="1"/>
      <c r="R60" s="14"/>
      <c r="S60" s="3"/>
      <c r="Y60" s="3"/>
      <c r="Z60" s="3"/>
    </row>
    <row r="61" spans="1:34" s="371" customFormat="1" ht="13.9" customHeight="1">
      <c r="A61" s="493">
        <v>1</v>
      </c>
      <c r="B61" s="488">
        <v>44229</v>
      </c>
      <c r="C61" s="451"/>
      <c r="D61" s="449" t="s">
        <v>851</v>
      </c>
      <c r="E61" s="450" t="s">
        <v>558</v>
      </c>
      <c r="F61" s="447">
        <v>925.5</v>
      </c>
      <c r="G61" s="447">
        <v>905</v>
      </c>
      <c r="H61" s="447">
        <v>941</v>
      </c>
      <c r="I61" s="448" t="s">
        <v>852</v>
      </c>
      <c r="J61" s="448" t="s">
        <v>868</v>
      </c>
      <c r="K61" s="489">
        <f t="shared" ref="K61" si="43">H61-F61</f>
        <v>15.5</v>
      </c>
      <c r="L61" s="490">
        <f t="shared" ref="L61" si="44">(H61*N61)*0.035%</f>
        <v>214.07750000000004</v>
      </c>
      <c r="M61" s="491">
        <f t="shared" ref="M61" si="45">(K61*N61)-L61</f>
        <v>9860.9225000000006</v>
      </c>
      <c r="N61" s="448">
        <v>650</v>
      </c>
      <c r="O61" s="492" t="s">
        <v>557</v>
      </c>
      <c r="P61" s="446">
        <v>44230</v>
      </c>
      <c r="Q61" s="365"/>
      <c r="R61" s="326" t="s">
        <v>794</v>
      </c>
      <c r="S61" s="37"/>
      <c r="Y61" s="37"/>
      <c r="Z61" s="37"/>
    </row>
    <row r="62" spans="1:34" s="371" customFormat="1" ht="13.9" customHeight="1">
      <c r="A62" s="493">
        <v>2</v>
      </c>
      <c r="B62" s="488">
        <v>44229</v>
      </c>
      <c r="C62" s="451"/>
      <c r="D62" s="449" t="s">
        <v>853</v>
      </c>
      <c r="E62" s="450" t="s">
        <v>558</v>
      </c>
      <c r="F62" s="447">
        <v>1930</v>
      </c>
      <c r="G62" s="447">
        <v>1885</v>
      </c>
      <c r="H62" s="447">
        <v>1964</v>
      </c>
      <c r="I62" s="448">
        <v>2000</v>
      </c>
      <c r="J62" s="448" t="s">
        <v>571</v>
      </c>
      <c r="K62" s="489">
        <f t="shared" ref="K62" si="46">H62-F62</f>
        <v>34</v>
      </c>
      <c r="L62" s="490">
        <f t="shared" ref="L62:L63" si="47">(H62*N62)*0.035%</f>
        <v>171.85000000000002</v>
      </c>
      <c r="M62" s="491">
        <f t="shared" ref="M62" si="48">(K62*N62)-L62</f>
        <v>8328.15</v>
      </c>
      <c r="N62" s="448">
        <v>250</v>
      </c>
      <c r="O62" s="492" t="s">
        <v>557</v>
      </c>
      <c r="P62" s="446">
        <v>44235</v>
      </c>
      <c r="Q62" s="365"/>
      <c r="R62" s="326" t="s">
        <v>560</v>
      </c>
      <c r="S62" s="37"/>
      <c r="Y62" s="37"/>
      <c r="Z62" s="37"/>
    </row>
    <row r="63" spans="1:34" s="37" customFormat="1" ht="14.25">
      <c r="A63" s="478">
        <v>3</v>
      </c>
      <c r="B63" s="479">
        <v>44230</v>
      </c>
      <c r="C63" s="479"/>
      <c r="D63" s="469" t="s">
        <v>855</v>
      </c>
      <c r="E63" s="470" t="s">
        <v>819</v>
      </c>
      <c r="F63" s="470">
        <v>14700</v>
      </c>
      <c r="G63" s="480">
        <v>14820</v>
      </c>
      <c r="H63" s="480">
        <v>14820</v>
      </c>
      <c r="I63" s="470">
        <v>14500</v>
      </c>
      <c r="J63" s="471" t="s">
        <v>863</v>
      </c>
      <c r="K63" s="471">
        <f>F63-H63</f>
        <v>-120</v>
      </c>
      <c r="L63" s="471">
        <f t="shared" si="47"/>
        <v>389.02500000000003</v>
      </c>
      <c r="M63" s="471">
        <f>(K63*N63)-L63</f>
        <v>-9389.0249999999996</v>
      </c>
      <c r="N63" s="471">
        <v>75</v>
      </c>
      <c r="O63" s="471" t="s">
        <v>621</v>
      </c>
      <c r="P63" s="498">
        <v>44230</v>
      </c>
      <c r="Q63" s="365"/>
      <c r="R63" s="326" t="s">
        <v>560</v>
      </c>
      <c r="Z63" s="371"/>
      <c r="AA63" s="371"/>
      <c r="AB63" s="371"/>
      <c r="AC63" s="371"/>
      <c r="AD63" s="371"/>
      <c r="AE63" s="371"/>
      <c r="AF63" s="371"/>
      <c r="AG63" s="371"/>
      <c r="AH63" s="371"/>
    </row>
    <row r="64" spans="1:34" s="371" customFormat="1" ht="13.9" customHeight="1">
      <c r="A64" s="493">
        <v>4</v>
      </c>
      <c r="B64" s="488">
        <v>44230</v>
      </c>
      <c r="C64" s="451"/>
      <c r="D64" s="449" t="s">
        <v>858</v>
      </c>
      <c r="E64" s="450" t="s">
        <v>558</v>
      </c>
      <c r="F64" s="447">
        <v>1569</v>
      </c>
      <c r="G64" s="447">
        <v>1545</v>
      </c>
      <c r="H64" s="447">
        <v>1586</v>
      </c>
      <c r="I64" s="448" t="s">
        <v>859</v>
      </c>
      <c r="J64" s="448" t="s">
        <v>860</v>
      </c>
      <c r="K64" s="489">
        <f>H64-F64</f>
        <v>17</v>
      </c>
      <c r="L64" s="490">
        <f t="shared" ref="L64:L65" si="49">(H64*N64)*0.035%</f>
        <v>305.30500000000006</v>
      </c>
      <c r="M64" s="491">
        <f t="shared" ref="M64:M65" si="50">(K64*N64)-L64</f>
        <v>9044.6949999999997</v>
      </c>
      <c r="N64" s="448">
        <v>550</v>
      </c>
      <c r="O64" s="492" t="s">
        <v>557</v>
      </c>
      <c r="P64" s="472">
        <v>44230</v>
      </c>
      <c r="Q64" s="365"/>
      <c r="R64" s="326" t="s">
        <v>794</v>
      </c>
      <c r="S64" s="37"/>
      <c r="Y64" s="37"/>
      <c r="Z64" s="37"/>
    </row>
    <row r="65" spans="1:26" s="371" customFormat="1" ht="13.9" customHeight="1">
      <c r="A65" s="493">
        <v>5</v>
      </c>
      <c r="B65" s="488">
        <v>44231</v>
      </c>
      <c r="C65" s="451"/>
      <c r="D65" s="449" t="s">
        <v>873</v>
      </c>
      <c r="E65" s="450" t="s">
        <v>558</v>
      </c>
      <c r="F65" s="447">
        <v>924</v>
      </c>
      <c r="G65" s="447">
        <v>903</v>
      </c>
      <c r="H65" s="447">
        <v>942</v>
      </c>
      <c r="I65" s="448" t="s">
        <v>852</v>
      </c>
      <c r="J65" s="448" t="s">
        <v>874</v>
      </c>
      <c r="K65" s="489">
        <f t="shared" ref="K65" si="51">H65-F65</f>
        <v>18</v>
      </c>
      <c r="L65" s="490">
        <f t="shared" si="49"/>
        <v>214.30500000000004</v>
      </c>
      <c r="M65" s="491">
        <f t="shared" si="50"/>
        <v>11485.695</v>
      </c>
      <c r="N65" s="448">
        <v>650</v>
      </c>
      <c r="O65" s="492" t="s">
        <v>557</v>
      </c>
      <c r="P65" s="446">
        <v>44232</v>
      </c>
      <c r="Q65" s="365"/>
      <c r="R65" s="326" t="s">
        <v>794</v>
      </c>
      <c r="S65" s="37"/>
      <c r="Y65" s="37"/>
      <c r="Z65" s="37"/>
    </row>
    <row r="66" spans="1:26" s="371" customFormat="1" ht="13.9" customHeight="1">
      <c r="A66" s="493">
        <v>6</v>
      </c>
      <c r="B66" s="488">
        <v>44232</v>
      </c>
      <c r="C66" s="451"/>
      <c r="D66" s="449" t="s">
        <v>855</v>
      </c>
      <c r="E66" s="450" t="s">
        <v>819</v>
      </c>
      <c r="F66" s="447">
        <v>14980</v>
      </c>
      <c r="G66" s="447">
        <v>15080</v>
      </c>
      <c r="H66" s="447">
        <v>14910</v>
      </c>
      <c r="I66" s="448">
        <v>14800</v>
      </c>
      <c r="J66" s="448" t="s">
        <v>732</v>
      </c>
      <c r="K66" s="489">
        <f>F66-H66</f>
        <v>70</v>
      </c>
      <c r="L66" s="490">
        <f t="shared" ref="L66:L67" si="52">(H66*N66)*0.035%</f>
        <v>391.38750000000005</v>
      </c>
      <c r="M66" s="491">
        <f t="shared" ref="M66:M67" si="53">(K66*N66)-L66</f>
        <v>4858.6125000000002</v>
      </c>
      <c r="N66" s="448">
        <v>75</v>
      </c>
      <c r="O66" s="492" t="s">
        <v>557</v>
      </c>
      <c r="P66" s="472">
        <v>44232</v>
      </c>
      <c r="Q66" s="365"/>
      <c r="R66" s="326" t="s">
        <v>560</v>
      </c>
      <c r="S66" s="37"/>
      <c r="Y66" s="37"/>
      <c r="Z66" s="37"/>
    </row>
    <row r="67" spans="1:26" s="371" customFormat="1" ht="13.9" customHeight="1">
      <c r="A67" s="493">
        <v>7</v>
      </c>
      <c r="B67" s="488">
        <v>44235</v>
      </c>
      <c r="C67" s="451"/>
      <c r="D67" s="449" t="s">
        <v>881</v>
      </c>
      <c r="E67" s="450" t="s">
        <v>558</v>
      </c>
      <c r="F67" s="447">
        <v>687</v>
      </c>
      <c r="G67" s="447">
        <v>675</v>
      </c>
      <c r="H67" s="447">
        <v>697.5</v>
      </c>
      <c r="I67" s="448">
        <v>710</v>
      </c>
      <c r="J67" s="448" t="s">
        <v>882</v>
      </c>
      <c r="K67" s="489">
        <f t="shared" ref="K67" si="54">H67-F67</f>
        <v>10.5</v>
      </c>
      <c r="L67" s="490">
        <f t="shared" si="52"/>
        <v>268.53750000000002</v>
      </c>
      <c r="M67" s="491">
        <f t="shared" si="53"/>
        <v>11281.4625</v>
      </c>
      <c r="N67" s="448">
        <v>1100</v>
      </c>
      <c r="O67" s="492" t="s">
        <v>557</v>
      </c>
      <c r="P67" s="446">
        <v>44236</v>
      </c>
      <c r="Q67" s="365"/>
      <c r="R67" s="326" t="s">
        <v>560</v>
      </c>
      <c r="S67" s="37"/>
      <c r="Y67" s="37"/>
      <c r="Z67" s="37"/>
    </row>
    <row r="68" spans="1:26" s="371" customFormat="1" ht="13.9" customHeight="1">
      <c r="A68" s="493">
        <v>8</v>
      </c>
      <c r="B68" s="488">
        <v>44242</v>
      </c>
      <c r="C68" s="451"/>
      <c r="D68" s="449" t="s">
        <v>881</v>
      </c>
      <c r="E68" s="450" t="s">
        <v>558</v>
      </c>
      <c r="F68" s="447">
        <v>701.5</v>
      </c>
      <c r="G68" s="447">
        <v>689</v>
      </c>
      <c r="H68" s="447">
        <v>708.25</v>
      </c>
      <c r="I68" s="448">
        <v>720</v>
      </c>
      <c r="J68" s="448" t="s">
        <v>911</v>
      </c>
      <c r="K68" s="489">
        <f t="shared" ref="K68" si="55">H68-F68</f>
        <v>6.75</v>
      </c>
      <c r="L68" s="490">
        <f t="shared" ref="L68" si="56">(H68*N68)*0.035%</f>
        <v>272.67625000000004</v>
      </c>
      <c r="M68" s="491">
        <f t="shared" ref="M68" si="57">(K68*N68)-L68</f>
        <v>7152.3237499999996</v>
      </c>
      <c r="N68" s="448">
        <v>1100</v>
      </c>
      <c r="O68" s="492" t="s">
        <v>557</v>
      </c>
      <c r="P68" s="446">
        <v>44244</v>
      </c>
      <c r="Q68" s="365"/>
      <c r="R68" s="326" t="s">
        <v>560</v>
      </c>
      <c r="S68" s="37"/>
      <c r="Y68" s="37"/>
      <c r="Z68" s="37"/>
    </row>
    <row r="69" spans="1:26" s="371" customFormat="1" ht="13.9" customHeight="1">
      <c r="A69" s="493">
        <v>9</v>
      </c>
      <c r="B69" s="488">
        <v>44243</v>
      </c>
      <c r="C69" s="451"/>
      <c r="D69" s="449" t="s">
        <v>908</v>
      </c>
      <c r="E69" s="450" t="s">
        <v>558</v>
      </c>
      <c r="F69" s="447">
        <v>5790</v>
      </c>
      <c r="G69" s="447">
        <v>5680</v>
      </c>
      <c r="H69" s="447">
        <v>5845</v>
      </c>
      <c r="I69" s="448">
        <v>6000</v>
      </c>
      <c r="J69" s="448" t="s">
        <v>681</v>
      </c>
      <c r="K69" s="489">
        <f t="shared" ref="K69" si="58">H69-F69</f>
        <v>55</v>
      </c>
      <c r="L69" s="490">
        <f t="shared" ref="L69" si="59">(H69*N69)*0.035%</f>
        <v>255.71875000000003</v>
      </c>
      <c r="M69" s="491">
        <f t="shared" ref="M69" si="60">(K69*N69)-L69</f>
        <v>6619.28125</v>
      </c>
      <c r="N69" s="448">
        <v>125</v>
      </c>
      <c r="O69" s="492" t="s">
        <v>557</v>
      </c>
      <c r="P69" s="446">
        <v>44244</v>
      </c>
      <c r="Q69" s="365"/>
      <c r="R69" s="326" t="s">
        <v>560</v>
      </c>
      <c r="S69" s="37"/>
      <c r="Y69" s="37"/>
      <c r="Z69" s="37"/>
    </row>
    <row r="70" spans="1:26" s="371" customFormat="1" ht="13.9" customHeight="1">
      <c r="A70" s="493">
        <v>10</v>
      </c>
      <c r="B70" s="488">
        <v>44244</v>
      </c>
      <c r="C70" s="451"/>
      <c r="D70" s="449" t="s">
        <v>913</v>
      </c>
      <c r="E70" s="450" t="s">
        <v>558</v>
      </c>
      <c r="F70" s="447">
        <v>2407.5</v>
      </c>
      <c r="G70" s="447">
        <v>2367</v>
      </c>
      <c r="H70" s="447">
        <v>2431</v>
      </c>
      <c r="I70" s="448" t="s">
        <v>914</v>
      </c>
      <c r="J70" s="448" t="s">
        <v>920</v>
      </c>
      <c r="K70" s="489">
        <f t="shared" ref="K70" si="61">H70-F70</f>
        <v>23.5</v>
      </c>
      <c r="L70" s="490">
        <f t="shared" ref="L70" si="62">(H70*N70)*0.035%</f>
        <v>255.25500000000002</v>
      </c>
      <c r="M70" s="491">
        <f t="shared" ref="M70" si="63">(K70*N70)-L70</f>
        <v>6794.7449999999999</v>
      </c>
      <c r="N70" s="448">
        <v>300</v>
      </c>
      <c r="O70" s="492" t="s">
        <v>557</v>
      </c>
      <c r="P70" s="446">
        <v>44245</v>
      </c>
      <c r="Q70" s="365"/>
      <c r="R70" s="326" t="s">
        <v>560</v>
      </c>
      <c r="S70" s="37"/>
      <c r="Y70" s="37"/>
      <c r="Z70" s="37"/>
    </row>
    <row r="71" spans="1:26" s="371" customFormat="1" ht="13.9" customHeight="1">
      <c r="A71" s="493">
        <v>11</v>
      </c>
      <c r="B71" s="488">
        <v>44244</v>
      </c>
      <c r="C71" s="451"/>
      <c r="D71" s="449" t="s">
        <v>855</v>
      </c>
      <c r="E71" s="450" t="s">
        <v>819</v>
      </c>
      <c r="F71" s="447">
        <v>15300</v>
      </c>
      <c r="G71" s="447">
        <v>15440</v>
      </c>
      <c r="H71" s="447">
        <v>15220</v>
      </c>
      <c r="I71" s="448">
        <v>15100</v>
      </c>
      <c r="J71" s="448" t="s">
        <v>915</v>
      </c>
      <c r="K71" s="489">
        <f>F71-H71</f>
        <v>80</v>
      </c>
      <c r="L71" s="490">
        <f t="shared" ref="L71:L74" si="64">(H71*N71)*0.035%</f>
        <v>399.52500000000003</v>
      </c>
      <c r="M71" s="491">
        <f t="shared" ref="M71:M73" si="65">(K71*N71)-L71</f>
        <v>5600.4750000000004</v>
      </c>
      <c r="N71" s="448">
        <v>75</v>
      </c>
      <c r="O71" s="492" t="s">
        <v>557</v>
      </c>
      <c r="P71" s="472">
        <v>44244</v>
      </c>
      <c r="Q71" s="365"/>
      <c r="R71" s="326" t="s">
        <v>560</v>
      </c>
      <c r="S71" s="37"/>
      <c r="Y71" s="37"/>
      <c r="Z71" s="37"/>
    </row>
    <row r="72" spans="1:26" s="371" customFormat="1" ht="13.9" customHeight="1">
      <c r="A72" s="493">
        <v>12</v>
      </c>
      <c r="B72" s="488">
        <v>44245</v>
      </c>
      <c r="C72" s="451"/>
      <c r="D72" s="449" t="s">
        <v>921</v>
      </c>
      <c r="E72" s="450" t="s">
        <v>819</v>
      </c>
      <c r="F72" s="447">
        <v>218.5</v>
      </c>
      <c r="G72" s="447">
        <v>221.5</v>
      </c>
      <c r="H72" s="447">
        <v>216.25</v>
      </c>
      <c r="I72" s="448" t="s">
        <v>922</v>
      </c>
      <c r="J72" s="448" t="s">
        <v>923</v>
      </c>
      <c r="K72" s="489">
        <f>F72-H72</f>
        <v>2.25</v>
      </c>
      <c r="L72" s="490">
        <f t="shared" si="64"/>
        <v>302.75000000000006</v>
      </c>
      <c r="M72" s="491">
        <f t="shared" si="65"/>
        <v>8697.25</v>
      </c>
      <c r="N72" s="448">
        <v>4000</v>
      </c>
      <c r="O72" s="492" t="s">
        <v>557</v>
      </c>
      <c r="P72" s="472">
        <v>44245</v>
      </c>
      <c r="Q72" s="365"/>
      <c r="R72" s="326" t="s">
        <v>560</v>
      </c>
      <c r="S72" s="37"/>
      <c r="Y72" s="37"/>
      <c r="Z72" s="37"/>
    </row>
    <row r="73" spans="1:26" s="371" customFormat="1" ht="13.9" customHeight="1">
      <c r="A73" s="568">
        <v>13</v>
      </c>
      <c r="B73" s="500">
        <v>44249</v>
      </c>
      <c r="C73" s="520"/>
      <c r="D73" s="469" t="s">
        <v>913</v>
      </c>
      <c r="E73" s="521" t="s">
        <v>558</v>
      </c>
      <c r="F73" s="470">
        <v>2422</v>
      </c>
      <c r="G73" s="470">
        <v>2385</v>
      </c>
      <c r="H73" s="470">
        <v>2385</v>
      </c>
      <c r="I73" s="471">
        <v>2480</v>
      </c>
      <c r="J73" s="471" t="s">
        <v>944</v>
      </c>
      <c r="K73" s="569">
        <f t="shared" ref="K73" si="66">H73-F73</f>
        <v>-37</v>
      </c>
      <c r="L73" s="571">
        <f t="shared" si="64"/>
        <v>250.42500000000004</v>
      </c>
      <c r="M73" s="572">
        <f t="shared" si="65"/>
        <v>-11350.424999999999</v>
      </c>
      <c r="N73" s="471">
        <v>300</v>
      </c>
      <c r="O73" s="573" t="s">
        <v>621</v>
      </c>
      <c r="P73" s="574">
        <v>44249</v>
      </c>
      <c r="Q73" s="365"/>
      <c r="R73" s="326" t="s">
        <v>560</v>
      </c>
      <c r="S73" s="37"/>
      <c r="Y73" s="37"/>
      <c r="Z73" s="37"/>
    </row>
    <row r="74" spans="1:26" s="371" customFormat="1" ht="13.9" customHeight="1">
      <c r="A74" s="617">
        <v>14</v>
      </c>
      <c r="B74" s="619">
        <v>44249</v>
      </c>
      <c r="C74" s="451"/>
      <c r="D74" s="449" t="s">
        <v>855</v>
      </c>
      <c r="E74" s="450" t="s">
        <v>819</v>
      </c>
      <c r="F74" s="447">
        <v>14750</v>
      </c>
      <c r="G74" s="447"/>
      <c r="H74" s="447">
        <v>14665</v>
      </c>
      <c r="I74" s="448"/>
      <c r="J74" s="621" t="s">
        <v>943</v>
      </c>
      <c r="K74" s="448">
        <f>F74-H74</f>
        <v>85</v>
      </c>
      <c r="L74" s="490">
        <f t="shared" si="64"/>
        <v>384.95625000000007</v>
      </c>
      <c r="M74" s="621">
        <f>(70*N74)-484.96</f>
        <v>4765.04</v>
      </c>
      <c r="N74" s="621">
        <v>75</v>
      </c>
      <c r="O74" s="613" t="s">
        <v>557</v>
      </c>
      <c r="P74" s="615">
        <v>44249</v>
      </c>
      <c r="Q74" s="365"/>
      <c r="R74" s="326" t="s">
        <v>560</v>
      </c>
      <c r="S74" s="37"/>
      <c r="Y74" s="37"/>
      <c r="Z74" s="37"/>
    </row>
    <row r="75" spans="1:26" s="371" customFormat="1" ht="13.9" customHeight="1">
      <c r="A75" s="618"/>
      <c r="B75" s="620"/>
      <c r="C75" s="451"/>
      <c r="D75" s="449" t="s">
        <v>942</v>
      </c>
      <c r="E75" s="450" t="s">
        <v>819</v>
      </c>
      <c r="F75" s="447">
        <v>47.5</v>
      </c>
      <c r="G75" s="447"/>
      <c r="H75" s="447">
        <v>62.5</v>
      </c>
      <c r="I75" s="448"/>
      <c r="J75" s="622"/>
      <c r="K75" s="448">
        <f>F75-H75</f>
        <v>-15</v>
      </c>
      <c r="L75" s="570">
        <v>100</v>
      </c>
      <c r="M75" s="622"/>
      <c r="N75" s="622"/>
      <c r="O75" s="614"/>
      <c r="P75" s="616"/>
      <c r="Q75" s="365"/>
      <c r="R75" s="326" t="s">
        <v>560</v>
      </c>
      <c r="S75" s="37"/>
      <c r="Y75" s="37"/>
      <c r="Z75" s="37"/>
    </row>
    <row r="76" spans="1:26" s="371" customFormat="1" ht="13.9" customHeight="1">
      <c r="A76" s="584">
        <v>15</v>
      </c>
      <c r="B76" s="488">
        <v>44250</v>
      </c>
      <c r="C76" s="451"/>
      <c r="D76" s="449" t="s">
        <v>954</v>
      </c>
      <c r="E76" s="450" t="s">
        <v>558</v>
      </c>
      <c r="F76" s="447">
        <v>3355</v>
      </c>
      <c r="G76" s="447">
        <v>3290</v>
      </c>
      <c r="H76" s="447">
        <v>3394.5</v>
      </c>
      <c r="I76" s="448">
        <v>3450</v>
      </c>
      <c r="J76" s="448" t="s">
        <v>970</v>
      </c>
      <c r="K76" s="585">
        <f t="shared" ref="K76" si="67">H76-F76</f>
        <v>39.5</v>
      </c>
      <c r="L76" s="490">
        <f t="shared" ref="L76" si="68">(H76*N76)*0.035%</f>
        <v>237.61500000000004</v>
      </c>
      <c r="M76" s="491">
        <f t="shared" ref="M76" si="69">(K76*N76)-L76</f>
        <v>7662.3850000000002</v>
      </c>
      <c r="N76" s="448">
        <v>200</v>
      </c>
      <c r="O76" s="492" t="s">
        <v>557</v>
      </c>
      <c r="P76" s="446">
        <v>44251</v>
      </c>
      <c r="Q76" s="365"/>
      <c r="R76" s="326" t="s">
        <v>560</v>
      </c>
      <c r="S76" s="37"/>
      <c r="Y76" s="37"/>
      <c r="Z76" s="37"/>
    </row>
    <row r="77" spans="1:26" s="371" customFormat="1" ht="13.9" customHeight="1">
      <c r="A77" s="575">
        <v>16</v>
      </c>
      <c r="B77" s="542">
        <v>44250</v>
      </c>
      <c r="C77" s="576"/>
      <c r="D77" s="577" t="s">
        <v>955</v>
      </c>
      <c r="E77" s="578" t="s">
        <v>819</v>
      </c>
      <c r="F77" s="545">
        <v>14785</v>
      </c>
      <c r="G77" s="545">
        <v>14910</v>
      </c>
      <c r="H77" s="545">
        <v>14775</v>
      </c>
      <c r="I77" s="547">
        <v>14550</v>
      </c>
      <c r="J77" s="547" t="s">
        <v>956</v>
      </c>
      <c r="K77" s="579">
        <f>F77-H77</f>
        <v>10</v>
      </c>
      <c r="L77" s="580">
        <f t="shared" ref="L77:L78" si="70">(H77*N77)*0.035%</f>
        <v>387.84375000000006</v>
      </c>
      <c r="M77" s="581">
        <f t="shared" ref="M77" si="71">(K77*N77)-L77</f>
        <v>362.15624999999994</v>
      </c>
      <c r="N77" s="547">
        <v>75</v>
      </c>
      <c r="O77" s="582" t="s">
        <v>666</v>
      </c>
      <c r="P77" s="583">
        <v>44250</v>
      </c>
      <c r="Q77" s="365"/>
      <c r="R77" s="326" t="s">
        <v>560</v>
      </c>
      <c r="S77" s="37"/>
      <c r="Y77" s="37"/>
      <c r="Z77" s="37"/>
    </row>
    <row r="78" spans="1:26" s="371" customFormat="1" ht="13.9" customHeight="1">
      <c r="A78" s="617">
        <v>17</v>
      </c>
      <c r="B78" s="619">
        <v>44250</v>
      </c>
      <c r="C78" s="451"/>
      <c r="D78" s="449" t="s">
        <v>958</v>
      </c>
      <c r="E78" s="450" t="s">
        <v>819</v>
      </c>
      <c r="F78" s="447">
        <v>14910</v>
      </c>
      <c r="G78" s="447">
        <v>15075</v>
      </c>
      <c r="H78" s="447">
        <v>14805</v>
      </c>
      <c r="I78" s="448">
        <v>14600</v>
      </c>
      <c r="J78" s="621" t="s">
        <v>959</v>
      </c>
      <c r="K78" s="448">
        <f>F78-H78</f>
        <v>105</v>
      </c>
      <c r="L78" s="490">
        <f t="shared" si="70"/>
        <v>388.63125000000008</v>
      </c>
      <c r="M78" s="621">
        <f>(70*N78)-484.96</f>
        <v>4765.04</v>
      </c>
      <c r="N78" s="621">
        <v>75</v>
      </c>
      <c r="O78" s="613" t="s">
        <v>557</v>
      </c>
      <c r="P78" s="615">
        <v>44250</v>
      </c>
      <c r="Q78" s="365"/>
      <c r="R78" s="326" t="s">
        <v>560</v>
      </c>
      <c r="S78" s="37"/>
      <c r="Y78" s="37"/>
      <c r="Z78" s="37"/>
    </row>
    <row r="79" spans="1:26" s="371" customFormat="1" ht="13.9" customHeight="1">
      <c r="A79" s="618"/>
      <c r="B79" s="620"/>
      <c r="C79" s="451"/>
      <c r="D79" s="449" t="s">
        <v>957</v>
      </c>
      <c r="E79" s="450" t="s">
        <v>819</v>
      </c>
      <c r="F79" s="447">
        <v>95</v>
      </c>
      <c r="G79" s="447"/>
      <c r="H79" s="447">
        <v>125</v>
      </c>
      <c r="I79" s="448"/>
      <c r="J79" s="622"/>
      <c r="K79" s="448">
        <f>F79-H79</f>
        <v>-30</v>
      </c>
      <c r="L79" s="570">
        <v>100</v>
      </c>
      <c r="M79" s="622"/>
      <c r="N79" s="622"/>
      <c r="O79" s="614"/>
      <c r="P79" s="616"/>
      <c r="Q79" s="365"/>
      <c r="R79" s="326" t="s">
        <v>560</v>
      </c>
      <c r="S79" s="37"/>
      <c r="Y79" s="37"/>
      <c r="Z79" s="37"/>
    </row>
    <row r="80" spans="1:26" s="371" customFormat="1" ht="13.9" customHeight="1">
      <c r="A80" s="587">
        <v>18</v>
      </c>
      <c r="B80" s="488">
        <v>44250</v>
      </c>
      <c r="C80" s="451"/>
      <c r="D80" s="449" t="s">
        <v>962</v>
      </c>
      <c r="E80" s="450" t="s">
        <v>558</v>
      </c>
      <c r="F80" s="447">
        <v>863</v>
      </c>
      <c r="G80" s="447">
        <v>842</v>
      </c>
      <c r="H80" s="447">
        <v>876</v>
      </c>
      <c r="I80" s="448">
        <v>900</v>
      </c>
      <c r="J80" s="448" t="s">
        <v>889</v>
      </c>
      <c r="K80" s="588">
        <f t="shared" ref="K80" si="72">H80-F80</f>
        <v>13</v>
      </c>
      <c r="L80" s="490">
        <f t="shared" ref="L80" si="73">(H80*N80)*0.035%</f>
        <v>199.29000000000002</v>
      </c>
      <c r="M80" s="491">
        <f t="shared" ref="M80" si="74">(K80*N80)-L80</f>
        <v>8250.7099999999991</v>
      </c>
      <c r="N80" s="448">
        <v>650</v>
      </c>
      <c r="O80" s="492" t="s">
        <v>557</v>
      </c>
      <c r="P80" s="446">
        <v>44252</v>
      </c>
      <c r="Q80" s="365"/>
      <c r="R80" s="326" t="s">
        <v>794</v>
      </c>
      <c r="S80" s="37"/>
      <c r="Y80" s="37"/>
      <c r="Z80" s="37"/>
    </row>
    <row r="81" spans="1:34" s="371" customFormat="1" ht="13.9" customHeight="1">
      <c r="A81" s="607">
        <v>19</v>
      </c>
      <c r="B81" s="609">
        <v>44251</v>
      </c>
      <c r="C81" s="520"/>
      <c r="D81" s="469" t="s">
        <v>958</v>
      </c>
      <c r="E81" s="521" t="s">
        <v>819</v>
      </c>
      <c r="F81" s="470">
        <v>14900</v>
      </c>
      <c r="G81" s="470">
        <v>15075</v>
      </c>
      <c r="H81" s="470">
        <v>15045</v>
      </c>
      <c r="I81" s="471">
        <v>14600</v>
      </c>
      <c r="J81" s="611" t="s">
        <v>972</v>
      </c>
      <c r="K81" s="471">
        <f>F81-H81</f>
        <v>-145</v>
      </c>
      <c r="L81" s="571">
        <f t="shared" ref="L81" si="75">(H81*N81)*0.035%</f>
        <v>394.93125000000003</v>
      </c>
      <c r="M81" s="611">
        <f>(-108.5*N81)-484.96</f>
        <v>-8622.4599999999991</v>
      </c>
      <c r="N81" s="611">
        <v>75</v>
      </c>
      <c r="O81" s="603" t="s">
        <v>621</v>
      </c>
      <c r="P81" s="605">
        <v>44251</v>
      </c>
      <c r="Q81" s="365"/>
      <c r="R81" s="326" t="s">
        <v>560</v>
      </c>
      <c r="S81" s="37"/>
      <c r="Y81" s="37"/>
      <c r="Z81" s="37"/>
    </row>
    <row r="82" spans="1:34" s="371" customFormat="1" ht="13.9" customHeight="1">
      <c r="A82" s="608"/>
      <c r="B82" s="610"/>
      <c r="C82" s="520"/>
      <c r="D82" s="469" t="s">
        <v>957</v>
      </c>
      <c r="E82" s="521" t="s">
        <v>819</v>
      </c>
      <c r="F82" s="470">
        <v>82.5</v>
      </c>
      <c r="G82" s="470"/>
      <c r="H82" s="470">
        <v>46</v>
      </c>
      <c r="I82" s="471"/>
      <c r="J82" s="612"/>
      <c r="K82" s="471">
        <f>F82-H82</f>
        <v>36.5</v>
      </c>
      <c r="L82" s="524">
        <v>100</v>
      </c>
      <c r="M82" s="612"/>
      <c r="N82" s="612"/>
      <c r="O82" s="604"/>
      <c r="P82" s="606"/>
      <c r="Q82" s="365"/>
      <c r="R82" s="326" t="s">
        <v>560</v>
      </c>
      <c r="S82" s="37"/>
      <c r="Y82" s="37"/>
      <c r="Z82" s="37"/>
    </row>
    <row r="83" spans="1:34" s="371" customFormat="1" ht="13.9" customHeight="1">
      <c r="A83" s="515">
        <v>20</v>
      </c>
      <c r="B83" s="420">
        <v>44252</v>
      </c>
      <c r="C83" s="421"/>
      <c r="D83" s="414" t="s">
        <v>992</v>
      </c>
      <c r="E83" s="415" t="s">
        <v>558</v>
      </c>
      <c r="F83" s="389" t="s">
        <v>993</v>
      </c>
      <c r="G83" s="389">
        <v>4425</v>
      </c>
      <c r="H83" s="389"/>
      <c r="I83" s="354">
        <v>4730</v>
      </c>
      <c r="J83" s="354" t="s">
        <v>559</v>
      </c>
      <c r="K83" s="523"/>
      <c r="L83" s="408"/>
      <c r="M83" s="552"/>
      <c r="N83" s="354"/>
      <c r="O83" s="382"/>
      <c r="P83" s="395"/>
      <c r="Q83" s="365"/>
      <c r="R83" s="326" t="s">
        <v>794</v>
      </c>
      <c r="S83" s="37"/>
      <c r="Y83" s="37"/>
      <c r="Z83" s="37"/>
    </row>
    <row r="84" spans="1:34" s="371" customFormat="1" ht="13.9" customHeight="1">
      <c r="A84" s="515">
        <v>21</v>
      </c>
      <c r="B84" s="420">
        <v>44252</v>
      </c>
      <c r="C84" s="421"/>
      <c r="D84" s="414" t="s">
        <v>994</v>
      </c>
      <c r="E84" s="415" t="s">
        <v>558</v>
      </c>
      <c r="F84" s="389" t="s">
        <v>995</v>
      </c>
      <c r="G84" s="389">
        <v>1490</v>
      </c>
      <c r="H84" s="389"/>
      <c r="I84" s="354" t="s">
        <v>996</v>
      </c>
      <c r="J84" s="354" t="s">
        <v>559</v>
      </c>
      <c r="K84" s="523"/>
      <c r="L84" s="408"/>
      <c r="M84" s="552"/>
      <c r="N84" s="354"/>
      <c r="O84" s="382"/>
      <c r="P84" s="395"/>
      <c r="Q84" s="365"/>
      <c r="R84" s="326" t="s">
        <v>794</v>
      </c>
      <c r="S84" s="37"/>
      <c r="Y84" s="37"/>
      <c r="Z84" s="37"/>
    </row>
    <row r="85" spans="1:34" s="371" customFormat="1" ht="13.9" customHeight="1">
      <c r="A85" s="515"/>
      <c r="B85" s="420"/>
      <c r="C85" s="421"/>
      <c r="D85" s="414"/>
      <c r="E85" s="415"/>
      <c r="F85" s="389"/>
      <c r="G85" s="389"/>
      <c r="H85" s="389"/>
      <c r="I85" s="354"/>
      <c r="J85" s="354"/>
      <c r="K85" s="523"/>
      <c r="L85" s="408"/>
      <c r="M85" s="552"/>
      <c r="N85" s="354"/>
      <c r="O85" s="382"/>
      <c r="P85" s="395"/>
      <c r="Q85" s="365"/>
      <c r="R85" s="326"/>
      <c r="S85" s="37"/>
      <c r="Y85" s="37"/>
      <c r="Z85" s="37"/>
    </row>
    <row r="86" spans="1:34" s="371" customFormat="1" ht="13.9" customHeight="1">
      <c r="A86" s="515"/>
      <c r="B86" s="420"/>
      <c r="C86" s="421"/>
      <c r="D86" s="414"/>
      <c r="E86" s="415"/>
      <c r="F86" s="389"/>
      <c r="G86" s="389"/>
      <c r="H86" s="389"/>
      <c r="I86" s="354"/>
      <c r="J86" s="354"/>
      <c r="K86" s="523"/>
      <c r="L86" s="408"/>
      <c r="M86" s="552"/>
      <c r="N86" s="354"/>
      <c r="O86" s="382"/>
      <c r="P86" s="395"/>
      <c r="Q86" s="365"/>
      <c r="R86" s="326"/>
      <c r="S86" s="37"/>
      <c r="Y86" s="37"/>
      <c r="Z86" s="37"/>
    </row>
    <row r="87" spans="1:34" s="371" customFormat="1" ht="13.9" customHeight="1">
      <c r="A87" s="422"/>
      <c r="B87" s="420"/>
      <c r="C87" s="421"/>
      <c r="D87" s="414"/>
      <c r="E87" s="415"/>
      <c r="F87" s="389"/>
      <c r="G87" s="389"/>
      <c r="H87" s="389"/>
      <c r="I87" s="354"/>
      <c r="J87" s="354"/>
      <c r="K87" s="354"/>
      <c r="L87" s="354"/>
      <c r="M87" s="354"/>
      <c r="N87" s="354"/>
      <c r="O87" s="354"/>
      <c r="P87" s="354"/>
      <c r="Q87" s="365"/>
      <c r="R87" s="326"/>
      <c r="S87" s="37"/>
      <c r="Y87" s="37"/>
      <c r="Z87" s="37"/>
    </row>
    <row r="88" spans="1:34" s="371" customFormat="1" ht="13.9" customHeight="1">
      <c r="A88" s="432"/>
      <c r="B88" s="426"/>
      <c r="C88" s="433"/>
      <c r="D88" s="434"/>
      <c r="E88" s="355"/>
      <c r="F88" s="401"/>
      <c r="G88" s="401"/>
      <c r="H88" s="401"/>
      <c r="I88" s="397"/>
      <c r="J88" s="397"/>
      <c r="K88" s="397"/>
      <c r="L88" s="397"/>
      <c r="M88" s="397"/>
      <c r="N88" s="397"/>
      <c r="O88" s="397"/>
      <c r="P88" s="397"/>
      <c r="Q88" s="365"/>
      <c r="R88" s="326"/>
      <c r="S88" s="37"/>
      <c r="Y88" s="37"/>
      <c r="Z88" s="37"/>
    </row>
    <row r="89" spans="1:34" s="3" customFormat="1">
      <c r="A89" s="41"/>
      <c r="B89" s="42"/>
      <c r="C89" s="43"/>
      <c r="D89" s="44"/>
      <c r="E89" s="45"/>
      <c r="F89" s="46"/>
      <c r="G89" s="46"/>
      <c r="H89" s="46"/>
      <c r="I89" s="46"/>
      <c r="J89" s="14"/>
      <c r="K89" s="88"/>
      <c r="L89" s="88"/>
      <c r="M89" s="14"/>
      <c r="N89" s="13"/>
      <c r="O89" s="89"/>
      <c r="P89" s="2"/>
      <c r="Q89" s="1"/>
      <c r="R89" s="14"/>
      <c r="Z89" s="6"/>
      <c r="AA89" s="6"/>
      <c r="AB89" s="6"/>
      <c r="AC89" s="6"/>
      <c r="AD89" s="6"/>
      <c r="AE89" s="6"/>
      <c r="AF89" s="6"/>
      <c r="AG89" s="6"/>
      <c r="AH89" s="6"/>
    </row>
    <row r="90" spans="1:34" s="3" customFormat="1" ht="15">
      <c r="A90" s="47" t="s">
        <v>574</v>
      </c>
      <c r="B90" s="47"/>
      <c r="C90" s="47"/>
      <c r="D90" s="47"/>
      <c r="E90" s="48"/>
      <c r="F90" s="46"/>
      <c r="G90" s="46"/>
      <c r="H90" s="46"/>
      <c r="I90" s="46"/>
      <c r="J90" s="50"/>
      <c r="K90" s="9"/>
      <c r="L90" s="9"/>
      <c r="M90" s="9"/>
      <c r="N90" s="8"/>
      <c r="O90" s="50"/>
      <c r="P90" s="2"/>
      <c r="Q90" s="1"/>
      <c r="R90" s="14"/>
      <c r="Z90" s="6"/>
      <c r="AA90" s="6"/>
      <c r="AB90" s="6"/>
      <c r="AC90" s="6"/>
      <c r="AD90" s="6"/>
      <c r="AE90" s="6"/>
      <c r="AF90" s="6"/>
      <c r="AG90" s="6"/>
      <c r="AH90" s="6"/>
    </row>
    <row r="91" spans="1:34" s="3" customFormat="1" ht="38.25">
      <c r="A91" s="18" t="s">
        <v>16</v>
      </c>
      <c r="B91" s="18" t="s">
        <v>535</v>
      </c>
      <c r="C91" s="18"/>
      <c r="D91" s="19" t="s">
        <v>546</v>
      </c>
      <c r="E91" s="18" t="s">
        <v>547</v>
      </c>
      <c r="F91" s="18" t="s">
        <v>548</v>
      </c>
      <c r="G91" s="49" t="s">
        <v>567</v>
      </c>
      <c r="H91" s="18" t="s">
        <v>550</v>
      </c>
      <c r="I91" s="18" t="s">
        <v>551</v>
      </c>
      <c r="J91" s="17" t="s">
        <v>552</v>
      </c>
      <c r="K91" s="17" t="s">
        <v>575</v>
      </c>
      <c r="L91" s="60" t="s">
        <v>822</v>
      </c>
      <c r="M91" s="74" t="s">
        <v>569</v>
      </c>
      <c r="N91" s="18" t="s">
        <v>570</v>
      </c>
      <c r="O91" s="18" t="s">
        <v>555</v>
      </c>
      <c r="P91" s="19" t="s">
        <v>556</v>
      </c>
      <c r="Q91" s="1"/>
      <c r="R91" s="14"/>
      <c r="Z91" s="6"/>
      <c r="AA91" s="6"/>
      <c r="AB91" s="6"/>
      <c r="AC91" s="6"/>
      <c r="AD91" s="6"/>
      <c r="AE91" s="6"/>
      <c r="AF91" s="6"/>
      <c r="AG91" s="6"/>
      <c r="AH91" s="6"/>
    </row>
    <row r="92" spans="1:34" s="37" customFormat="1" ht="14.25">
      <c r="A92" s="607">
        <v>1</v>
      </c>
      <c r="B92" s="609">
        <v>44225</v>
      </c>
      <c r="C92" s="520"/>
      <c r="D92" s="469" t="s">
        <v>843</v>
      </c>
      <c r="E92" s="521" t="s">
        <v>558</v>
      </c>
      <c r="F92" s="470">
        <v>215</v>
      </c>
      <c r="G92" s="470"/>
      <c r="H92" s="470">
        <v>0</v>
      </c>
      <c r="I92" s="471"/>
      <c r="J92" s="611" t="s">
        <v>894</v>
      </c>
      <c r="K92" s="471">
        <f>H92-F92</f>
        <v>-215</v>
      </c>
      <c r="L92" s="524">
        <v>100</v>
      </c>
      <c r="M92" s="611">
        <v>-8612.5</v>
      </c>
      <c r="N92" s="611">
        <v>75</v>
      </c>
      <c r="O92" s="603" t="s">
        <v>621</v>
      </c>
      <c r="P92" s="623">
        <v>44238</v>
      </c>
      <c r="Q92" s="365"/>
      <c r="R92" s="326" t="s">
        <v>794</v>
      </c>
      <c r="Z92" s="371"/>
      <c r="AA92" s="371"/>
      <c r="AB92" s="371"/>
      <c r="AC92" s="371"/>
      <c r="AD92" s="371"/>
      <c r="AE92" s="371"/>
      <c r="AF92" s="371"/>
      <c r="AG92" s="371"/>
      <c r="AH92" s="371"/>
    </row>
    <row r="93" spans="1:34" s="37" customFormat="1" ht="14.25">
      <c r="A93" s="608"/>
      <c r="B93" s="610"/>
      <c r="C93" s="520"/>
      <c r="D93" s="469" t="s">
        <v>844</v>
      </c>
      <c r="E93" s="521" t="s">
        <v>819</v>
      </c>
      <c r="F93" s="470">
        <v>97.5</v>
      </c>
      <c r="G93" s="470"/>
      <c r="H93" s="470">
        <v>0</v>
      </c>
      <c r="I93" s="471"/>
      <c r="J93" s="612"/>
      <c r="K93" s="471">
        <f>F93-H93</f>
        <v>97.5</v>
      </c>
      <c r="L93" s="524">
        <v>100</v>
      </c>
      <c r="M93" s="612"/>
      <c r="N93" s="612"/>
      <c r="O93" s="604"/>
      <c r="P93" s="624"/>
      <c r="Q93" s="365"/>
      <c r="R93" s="326" t="s">
        <v>794</v>
      </c>
      <c r="Z93" s="371"/>
      <c r="AA93" s="371"/>
      <c r="AB93" s="371"/>
      <c r="AC93" s="371"/>
      <c r="AD93" s="371"/>
      <c r="AE93" s="371"/>
      <c r="AF93" s="371"/>
      <c r="AG93" s="371"/>
      <c r="AH93" s="371"/>
    </row>
    <row r="94" spans="1:34" s="37" customFormat="1" ht="14.25">
      <c r="A94" s="478">
        <v>2</v>
      </c>
      <c r="B94" s="479">
        <v>44228</v>
      </c>
      <c r="C94" s="479"/>
      <c r="D94" s="469" t="s">
        <v>845</v>
      </c>
      <c r="E94" s="470" t="s">
        <v>558</v>
      </c>
      <c r="F94" s="470">
        <v>67.5</v>
      </c>
      <c r="G94" s="480">
        <v>35</v>
      </c>
      <c r="H94" s="480">
        <v>35</v>
      </c>
      <c r="I94" s="470">
        <v>150</v>
      </c>
      <c r="J94" s="471" t="s">
        <v>991</v>
      </c>
      <c r="K94" s="471">
        <f>H94-F94</f>
        <v>-32.5</v>
      </c>
      <c r="L94" s="471">
        <v>100</v>
      </c>
      <c r="M94" s="471">
        <f>(K94*N94)+L94</f>
        <v>-2337.5</v>
      </c>
      <c r="N94" s="471">
        <v>75</v>
      </c>
      <c r="O94" s="471" t="s">
        <v>621</v>
      </c>
      <c r="P94" s="481">
        <v>44228</v>
      </c>
      <c r="Q94" s="365"/>
      <c r="R94" s="326" t="s">
        <v>560</v>
      </c>
      <c r="Z94" s="371"/>
      <c r="AA94" s="371"/>
      <c r="AB94" s="371"/>
      <c r="AC94" s="371"/>
      <c r="AD94" s="371"/>
      <c r="AE94" s="371"/>
      <c r="AF94" s="371"/>
      <c r="AG94" s="371"/>
      <c r="AH94" s="371"/>
    </row>
    <row r="95" spans="1:34" s="371" customFormat="1" ht="13.9" customHeight="1">
      <c r="A95" s="493">
        <v>3</v>
      </c>
      <c r="B95" s="488">
        <v>44230</v>
      </c>
      <c r="C95" s="451"/>
      <c r="D95" s="449" t="s">
        <v>864</v>
      </c>
      <c r="E95" s="450" t="s">
        <v>558</v>
      </c>
      <c r="F95" s="447">
        <v>51</v>
      </c>
      <c r="G95" s="447">
        <v>18</v>
      </c>
      <c r="H95" s="447">
        <v>71.5</v>
      </c>
      <c r="I95" s="448" t="s">
        <v>865</v>
      </c>
      <c r="J95" s="448" t="s">
        <v>866</v>
      </c>
      <c r="K95" s="489">
        <f>H95-F95</f>
        <v>20.5</v>
      </c>
      <c r="L95" s="490">
        <v>100</v>
      </c>
      <c r="M95" s="491">
        <f t="shared" ref="M95:M96" si="76">(K95*N95)-L95</f>
        <v>1437.5</v>
      </c>
      <c r="N95" s="448">
        <v>75</v>
      </c>
      <c r="O95" s="492" t="s">
        <v>557</v>
      </c>
      <c r="P95" s="472">
        <v>44230</v>
      </c>
      <c r="Q95" s="365"/>
      <c r="R95" s="326" t="s">
        <v>560</v>
      </c>
      <c r="S95" s="37"/>
      <c r="Y95" s="37"/>
      <c r="Z95" s="37"/>
    </row>
    <row r="96" spans="1:34" s="371" customFormat="1" ht="13.9" customHeight="1">
      <c r="A96" s="493">
        <v>4</v>
      </c>
      <c r="B96" s="488">
        <v>44230</v>
      </c>
      <c r="C96" s="451"/>
      <c r="D96" s="449" t="s">
        <v>864</v>
      </c>
      <c r="E96" s="450" t="s">
        <v>558</v>
      </c>
      <c r="F96" s="447">
        <v>52.5</v>
      </c>
      <c r="G96" s="447">
        <v>19</v>
      </c>
      <c r="H96" s="447">
        <v>72</v>
      </c>
      <c r="I96" s="448" t="s">
        <v>865</v>
      </c>
      <c r="J96" s="448" t="s">
        <v>867</v>
      </c>
      <c r="K96" s="489">
        <f>H96-F96</f>
        <v>19.5</v>
      </c>
      <c r="L96" s="490">
        <v>100</v>
      </c>
      <c r="M96" s="491">
        <f t="shared" si="76"/>
        <v>1362.5</v>
      </c>
      <c r="N96" s="448">
        <v>75</v>
      </c>
      <c r="O96" s="492" t="s">
        <v>557</v>
      </c>
      <c r="P96" s="472">
        <v>44230</v>
      </c>
      <c r="Q96" s="365"/>
      <c r="R96" s="326" t="s">
        <v>560</v>
      </c>
      <c r="S96" s="37"/>
      <c r="Y96" s="37"/>
      <c r="Z96" s="37"/>
    </row>
    <row r="97" spans="1:34" s="371" customFormat="1" ht="13.9" customHeight="1">
      <c r="A97" s="519">
        <v>5</v>
      </c>
      <c r="B97" s="500">
        <v>44232</v>
      </c>
      <c r="C97" s="520"/>
      <c r="D97" s="469" t="s">
        <v>876</v>
      </c>
      <c r="E97" s="521" t="s">
        <v>819</v>
      </c>
      <c r="F97" s="470">
        <v>227</v>
      </c>
      <c r="G97" s="470">
        <v>325</v>
      </c>
      <c r="H97" s="470">
        <v>325</v>
      </c>
      <c r="I97" s="471" t="s">
        <v>877</v>
      </c>
      <c r="J97" s="471" t="s">
        <v>887</v>
      </c>
      <c r="K97" s="471">
        <f>F97-H97</f>
        <v>-98</v>
      </c>
      <c r="L97" s="471">
        <v>100</v>
      </c>
      <c r="M97" s="471">
        <f>(K97*N97)+L97</f>
        <v>-7250</v>
      </c>
      <c r="N97" s="471">
        <v>75</v>
      </c>
      <c r="O97" s="471" t="s">
        <v>621</v>
      </c>
      <c r="P97" s="481">
        <v>44236</v>
      </c>
      <c r="Q97" s="365"/>
      <c r="R97" s="326" t="s">
        <v>560</v>
      </c>
      <c r="S97" s="37"/>
      <c r="Y97" s="37"/>
      <c r="Z97" s="37"/>
    </row>
    <row r="98" spans="1:34" s="371" customFormat="1" ht="13.9" customHeight="1">
      <c r="A98" s="487">
        <v>6</v>
      </c>
      <c r="B98" s="488">
        <v>44237</v>
      </c>
      <c r="C98" s="451"/>
      <c r="D98" s="449" t="s">
        <v>888</v>
      </c>
      <c r="E98" s="450" t="s">
        <v>819</v>
      </c>
      <c r="F98" s="447">
        <v>227.5</v>
      </c>
      <c r="G98" s="447">
        <v>325</v>
      </c>
      <c r="H98" s="447">
        <v>175</v>
      </c>
      <c r="I98" s="448" t="s">
        <v>877</v>
      </c>
      <c r="J98" s="448" t="s">
        <v>901</v>
      </c>
      <c r="K98" s="448">
        <f>F98-H98</f>
        <v>52.5</v>
      </c>
      <c r="L98" s="448">
        <v>100</v>
      </c>
      <c r="M98" s="448">
        <f>(K98*N98)+L98</f>
        <v>4037.5</v>
      </c>
      <c r="N98" s="448">
        <v>75</v>
      </c>
      <c r="O98" s="492" t="s">
        <v>557</v>
      </c>
      <c r="P98" s="522">
        <v>44237</v>
      </c>
      <c r="Q98" s="365"/>
      <c r="R98" s="326" t="s">
        <v>560</v>
      </c>
      <c r="S98" s="37"/>
      <c r="Y98" s="37"/>
      <c r="Z98" s="37"/>
    </row>
    <row r="99" spans="1:34" s="371" customFormat="1" ht="13.9" customHeight="1">
      <c r="A99" s="519">
        <v>7</v>
      </c>
      <c r="B99" s="500">
        <v>44237</v>
      </c>
      <c r="C99" s="520"/>
      <c r="D99" s="469" t="s">
        <v>888</v>
      </c>
      <c r="E99" s="521" t="s">
        <v>819</v>
      </c>
      <c r="F99" s="470">
        <v>202.5</v>
      </c>
      <c r="G99" s="470">
        <v>302</v>
      </c>
      <c r="H99" s="470">
        <v>302</v>
      </c>
      <c r="I99" s="471" t="s">
        <v>877</v>
      </c>
      <c r="J99" s="471" t="s">
        <v>907</v>
      </c>
      <c r="K99" s="471">
        <f>F99-H99</f>
        <v>-99.5</v>
      </c>
      <c r="L99" s="471">
        <v>100</v>
      </c>
      <c r="M99" s="471">
        <f>(K99*N99)+L99</f>
        <v>-7362.5</v>
      </c>
      <c r="N99" s="471">
        <v>75</v>
      </c>
      <c r="O99" s="471" t="s">
        <v>621</v>
      </c>
      <c r="P99" s="481">
        <v>44243</v>
      </c>
      <c r="Q99" s="365"/>
      <c r="R99" s="326" t="s">
        <v>560</v>
      </c>
      <c r="S99" s="37"/>
      <c r="Y99" s="37"/>
      <c r="Z99" s="37"/>
    </row>
    <row r="100" spans="1:34" s="371" customFormat="1" ht="13.9" customHeight="1">
      <c r="A100" s="487">
        <v>8</v>
      </c>
      <c r="B100" s="488">
        <v>44238</v>
      </c>
      <c r="C100" s="451"/>
      <c r="D100" s="449" t="s">
        <v>892</v>
      </c>
      <c r="E100" s="450" t="s">
        <v>819</v>
      </c>
      <c r="F100" s="447">
        <v>470</v>
      </c>
      <c r="G100" s="447">
        <v>680</v>
      </c>
      <c r="H100" s="447">
        <v>375</v>
      </c>
      <c r="I100" s="448" t="s">
        <v>893</v>
      </c>
      <c r="J100" s="448" t="s">
        <v>902</v>
      </c>
      <c r="K100" s="448">
        <f>F100-H100</f>
        <v>95</v>
      </c>
      <c r="L100" s="448">
        <v>100</v>
      </c>
      <c r="M100" s="448">
        <f>(K100*N100)+L100</f>
        <v>2475</v>
      </c>
      <c r="N100" s="448">
        <v>25</v>
      </c>
      <c r="O100" s="492" t="s">
        <v>557</v>
      </c>
      <c r="P100" s="525">
        <v>44239</v>
      </c>
      <c r="Q100" s="365"/>
      <c r="R100" s="326" t="s">
        <v>560</v>
      </c>
      <c r="S100" s="37"/>
      <c r="Y100" s="37"/>
      <c r="Z100" s="37"/>
    </row>
    <row r="101" spans="1:34" s="371" customFormat="1" ht="13.9" customHeight="1">
      <c r="A101" s="519">
        <v>9</v>
      </c>
      <c r="B101" s="500">
        <v>44242</v>
      </c>
      <c r="C101" s="520"/>
      <c r="D101" s="469" t="s">
        <v>904</v>
      </c>
      <c r="E101" s="521" t="s">
        <v>819</v>
      </c>
      <c r="F101" s="470">
        <v>370</v>
      </c>
      <c r="G101" s="470">
        <v>522</v>
      </c>
      <c r="H101" s="470">
        <v>522</v>
      </c>
      <c r="I101" s="471" t="s">
        <v>877</v>
      </c>
      <c r="J101" s="471" t="s">
        <v>905</v>
      </c>
      <c r="K101" s="471">
        <f>F101-H101</f>
        <v>-152</v>
      </c>
      <c r="L101" s="471">
        <v>100</v>
      </c>
      <c r="M101" s="471">
        <f>(K101*N101)+L101</f>
        <v>-3700</v>
      </c>
      <c r="N101" s="471">
        <v>25</v>
      </c>
      <c r="O101" s="471" t="s">
        <v>621</v>
      </c>
      <c r="P101" s="481">
        <v>44242</v>
      </c>
      <c r="Q101" s="365"/>
      <c r="R101" s="326" t="s">
        <v>560</v>
      </c>
      <c r="S101" s="37"/>
      <c r="Y101" s="37"/>
      <c r="Z101" s="37"/>
    </row>
    <row r="102" spans="1:34" s="371" customFormat="1" ht="13.9" customHeight="1">
      <c r="A102" s="493">
        <v>10</v>
      </c>
      <c r="B102" s="488">
        <v>44243</v>
      </c>
      <c r="C102" s="451"/>
      <c r="D102" s="449" t="s">
        <v>924</v>
      </c>
      <c r="E102" s="450" t="s">
        <v>558</v>
      </c>
      <c r="F102" s="447">
        <v>66</v>
      </c>
      <c r="G102" s="447">
        <v>19</v>
      </c>
      <c r="H102" s="447">
        <v>79</v>
      </c>
      <c r="I102" s="448" t="s">
        <v>865</v>
      </c>
      <c r="J102" s="448" t="s">
        <v>889</v>
      </c>
      <c r="K102" s="489">
        <f t="shared" ref="K102:K107" si="77">H102-F102</f>
        <v>13</v>
      </c>
      <c r="L102" s="448">
        <v>100</v>
      </c>
      <c r="M102" s="491">
        <f t="shared" ref="M102" si="78">(K102*N102)-L102</f>
        <v>875</v>
      </c>
      <c r="N102" s="448">
        <v>75</v>
      </c>
      <c r="O102" s="492" t="s">
        <v>557</v>
      </c>
      <c r="P102" s="472">
        <v>44243</v>
      </c>
      <c r="Q102" s="365"/>
      <c r="R102" s="326" t="s">
        <v>560</v>
      </c>
      <c r="S102" s="37"/>
      <c r="Y102" s="37"/>
      <c r="Z102" s="37"/>
    </row>
    <row r="103" spans="1:34" s="371" customFormat="1" ht="13.9" customHeight="1">
      <c r="A103" s="493">
        <v>11</v>
      </c>
      <c r="B103" s="488">
        <v>44244</v>
      </c>
      <c r="C103" s="421"/>
      <c r="D103" s="449" t="s">
        <v>916</v>
      </c>
      <c r="E103" s="450" t="s">
        <v>558</v>
      </c>
      <c r="F103" s="447">
        <v>365</v>
      </c>
      <c r="G103" s="447">
        <v>175</v>
      </c>
      <c r="H103" s="447">
        <v>470</v>
      </c>
      <c r="I103" s="448" t="s">
        <v>917</v>
      </c>
      <c r="J103" s="448" t="s">
        <v>897</v>
      </c>
      <c r="K103" s="489">
        <f t="shared" si="77"/>
        <v>105</v>
      </c>
      <c r="L103" s="448">
        <v>100</v>
      </c>
      <c r="M103" s="491">
        <f t="shared" ref="M103:M104" si="79">(K103*N103)-L103</f>
        <v>2525</v>
      </c>
      <c r="N103" s="448">
        <v>25</v>
      </c>
      <c r="O103" s="492" t="s">
        <v>557</v>
      </c>
      <c r="P103" s="472">
        <v>44244</v>
      </c>
      <c r="Q103" s="365"/>
      <c r="R103" s="326" t="s">
        <v>560</v>
      </c>
      <c r="S103" s="37"/>
      <c r="Y103" s="37"/>
      <c r="Z103" s="37"/>
    </row>
    <row r="104" spans="1:34" s="371" customFormat="1" ht="13.9" customHeight="1">
      <c r="A104" s="493">
        <v>12</v>
      </c>
      <c r="B104" s="488">
        <v>44245</v>
      </c>
      <c r="C104" s="421"/>
      <c r="D104" s="449" t="s">
        <v>925</v>
      </c>
      <c r="E104" s="450" t="s">
        <v>558</v>
      </c>
      <c r="F104" s="447">
        <v>45.5</v>
      </c>
      <c r="G104" s="447"/>
      <c r="H104" s="447">
        <v>65.5</v>
      </c>
      <c r="I104" s="448" t="s">
        <v>865</v>
      </c>
      <c r="J104" s="448" t="s">
        <v>927</v>
      </c>
      <c r="K104" s="489">
        <f t="shared" si="77"/>
        <v>20</v>
      </c>
      <c r="L104" s="448">
        <v>100</v>
      </c>
      <c r="M104" s="491">
        <f t="shared" si="79"/>
        <v>1400</v>
      </c>
      <c r="N104" s="448">
        <v>75</v>
      </c>
      <c r="O104" s="492" t="s">
        <v>557</v>
      </c>
      <c r="P104" s="472">
        <v>44245</v>
      </c>
      <c r="Q104" s="365"/>
      <c r="R104" s="326" t="s">
        <v>560</v>
      </c>
      <c r="S104" s="37"/>
      <c r="Y104" s="37"/>
      <c r="Z104" s="37"/>
    </row>
    <row r="105" spans="1:34" s="371" customFormat="1" ht="13.9" customHeight="1">
      <c r="A105" s="493">
        <v>13</v>
      </c>
      <c r="B105" s="488">
        <v>44246</v>
      </c>
      <c r="C105" s="421"/>
      <c r="D105" s="449" t="s">
        <v>928</v>
      </c>
      <c r="E105" s="450" t="s">
        <v>558</v>
      </c>
      <c r="F105" s="447">
        <v>29</v>
      </c>
      <c r="G105" s="447">
        <v>15</v>
      </c>
      <c r="H105" s="447">
        <v>34</v>
      </c>
      <c r="I105" s="448" t="s">
        <v>929</v>
      </c>
      <c r="J105" s="448" t="s">
        <v>937</v>
      </c>
      <c r="K105" s="489">
        <f t="shared" si="77"/>
        <v>5</v>
      </c>
      <c r="L105" s="448">
        <v>100</v>
      </c>
      <c r="M105" s="491">
        <f t="shared" ref="M105" si="80">(K105*N105)-L105</f>
        <v>1400</v>
      </c>
      <c r="N105" s="448">
        <v>300</v>
      </c>
      <c r="O105" s="492" t="s">
        <v>557</v>
      </c>
      <c r="P105" s="446">
        <v>44249</v>
      </c>
      <c r="Q105" s="365"/>
      <c r="R105" s="326" t="s">
        <v>560</v>
      </c>
      <c r="S105" s="37"/>
      <c r="Y105" s="37"/>
      <c r="Z105" s="37"/>
    </row>
    <row r="106" spans="1:34" s="371" customFormat="1" ht="13.9" customHeight="1">
      <c r="A106" s="519">
        <v>14</v>
      </c>
      <c r="B106" s="500">
        <v>44249</v>
      </c>
      <c r="C106" s="520"/>
      <c r="D106" s="469" t="s">
        <v>928</v>
      </c>
      <c r="E106" s="521" t="s">
        <v>558</v>
      </c>
      <c r="F106" s="470">
        <v>24</v>
      </c>
      <c r="G106" s="470">
        <v>8</v>
      </c>
      <c r="H106" s="470">
        <v>7</v>
      </c>
      <c r="I106" s="471">
        <v>50</v>
      </c>
      <c r="J106" s="471" t="s">
        <v>953</v>
      </c>
      <c r="K106" s="471">
        <f t="shared" si="77"/>
        <v>-17</v>
      </c>
      <c r="L106" s="471">
        <v>100</v>
      </c>
      <c r="M106" s="471">
        <f>(K106*N106)+L106</f>
        <v>-5000</v>
      </c>
      <c r="N106" s="471">
        <v>300</v>
      </c>
      <c r="O106" s="471" t="s">
        <v>621</v>
      </c>
      <c r="P106" s="481">
        <v>44250</v>
      </c>
      <c r="Q106" s="365"/>
      <c r="R106" s="326" t="s">
        <v>794</v>
      </c>
      <c r="S106" s="37"/>
      <c r="Y106" s="37"/>
      <c r="Z106" s="37"/>
    </row>
    <row r="107" spans="1:34" s="371" customFormat="1" ht="13.9" customHeight="1">
      <c r="A107" s="584">
        <v>15</v>
      </c>
      <c r="B107" s="488">
        <v>44251</v>
      </c>
      <c r="C107" s="421"/>
      <c r="D107" s="449" t="s">
        <v>971</v>
      </c>
      <c r="E107" s="450" t="s">
        <v>558</v>
      </c>
      <c r="F107" s="447">
        <v>42</v>
      </c>
      <c r="G107" s="447"/>
      <c r="H107" s="447">
        <v>53</v>
      </c>
      <c r="I107" s="448">
        <v>90</v>
      </c>
      <c r="J107" s="448" t="s">
        <v>856</v>
      </c>
      <c r="K107" s="585">
        <f t="shared" si="77"/>
        <v>11</v>
      </c>
      <c r="L107" s="448">
        <v>100</v>
      </c>
      <c r="M107" s="491">
        <f t="shared" ref="M107" si="81">(K107*N107)-L107</f>
        <v>725</v>
      </c>
      <c r="N107" s="448">
        <v>75</v>
      </c>
      <c r="O107" s="492" t="s">
        <v>557</v>
      </c>
      <c r="P107" s="472">
        <v>44251</v>
      </c>
      <c r="Q107" s="365"/>
      <c r="R107" s="326" t="s">
        <v>794</v>
      </c>
      <c r="S107" s="37"/>
      <c r="Y107" s="37"/>
      <c r="Z107" s="37"/>
    </row>
    <row r="108" spans="1:34" s="371" customFormat="1" ht="13.9" customHeight="1">
      <c r="A108" s="586">
        <v>16</v>
      </c>
      <c r="B108" s="500">
        <v>44251</v>
      </c>
      <c r="C108" s="520"/>
      <c r="D108" s="469" t="s">
        <v>971</v>
      </c>
      <c r="E108" s="521" t="s">
        <v>558</v>
      </c>
      <c r="F108" s="470">
        <v>34.5</v>
      </c>
      <c r="G108" s="470"/>
      <c r="H108" s="470">
        <v>0</v>
      </c>
      <c r="I108" s="471">
        <v>90</v>
      </c>
      <c r="J108" s="471" t="s">
        <v>990</v>
      </c>
      <c r="K108" s="471">
        <f>H108-F108</f>
        <v>-34.5</v>
      </c>
      <c r="L108" s="471">
        <v>100</v>
      </c>
      <c r="M108" s="471">
        <f>(K108*N108)+L108</f>
        <v>-2487.5</v>
      </c>
      <c r="N108" s="471">
        <v>75</v>
      </c>
      <c r="O108" s="471" t="s">
        <v>621</v>
      </c>
      <c r="P108" s="481">
        <v>44252</v>
      </c>
      <c r="Q108" s="365"/>
      <c r="R108" s="326" t="s">
        <v>794</v>
      </c>
      <c r="S108" s="37"/>
      <c r="Y108" s="37"/>
      <c r="Z108" s="37"/>
    </row>
    <row r="109" spans="1:34" s="371" customFormat="1" ht="13.9" customHeight="1">
      <c r="A109" s="515"/>
      <c r="B109" s="420"/>
      <c r="C109" s="421"/>
      <c r="D109" s="414"/>
      <c r="E109" s="415"/>
      <c r="F109" s="389"/>
      <c r="G109" s="389"/>
      <c r="H109" s="389"/>
      <c r="I109" s="354"/>
      <c r="J109" s="354"/>
      <c r="K109" s="523"/>
      <c r="L109" s="354"/>
      <c r="M109" s="552"/>
      <c r="N109" s="354"/>
      <c r="O109" s="382"/>
      <c r="P109" s="395"/>
      <c r="Q109" s="365"/>
      <c r="R109" s="326"/>
      <c r="S109" s="37"/>
      <c r="Y109" s="37"/>
      <c r="Z109" s="37"/>
    </row>
    <row r="110" spans="1:34" s="371" customFormat="1" ht="13.9" customHeight="1">
      <c r="A110" s="422"/>
      <c r="B110" s="420"/>
      <c r="C110" s="421"/>
      <c r="D110" s="414"/>
      <c r="E110" s="415"/>
      <c r="F110" s="389"/>
      <c r="G110" s="389"/>
      <c r="H110" s="389"/>
      <c r="I110" s="354"/>
      <c r="J110" s="354"/>
      <c r="K110" s="354"/>
      <c r="L110" s="354"/>
      <c r="M110" s="354"/>
      <c r="N110" s="354"/>
      <c r="O110" s="354"/>
      <c r="P110" s="354"/>
      <c r="Q110" s="365"/>
      <c r="R110" s="326"/>
      <c r="S110" s="37"/>
      <c r="Y110" s="37"/>
      <c r="Z110" s="37"/>
    </row>
    <row r="111" spans="1:34" s="37" customFormat="1" ht="14.25">
      <c r="A111" s="33"/>
      <c r="B111" s="399"/>
      <c r="C111" s="399"/>
      <c r="D111" s="400"/>
      <c r="E111" s="401"/>
      <c r="F111" s="401"/>
      <c r="G111" s="402"/>
      <c r="H111" s="402"/>
      <c r="I111" s="401"/>
      <c r="J111" s="397"/>
      <c r="K111" s="397"/>
      <c r="L111" s="397"/>
      <c r="M111" s="397"/>
      <c r="N111" s="397"/>
      <c r="O111" s="397"/>
      <c r="P111" s="397"/>
      <c r="Q111" s="365"/>
      <c r="R111" s="326"/>
      <c r="Z111" s="371"/>
      <c r="AA111" s="371"/>
      <c r="AB111" s="371"/>
      <c r="AC111" s="371"/>
      <c r="AD111" s="371"/>
      <c r="AE111" s="371"/>
      <c r="AF111" s="371"/>
      <c r="AG111" s="371"/>
      <c r="AH111" s="371"/>
    </row>
    <row r="112" spans="1:34" s="37" customFormat="1" ht="14.25">
      <c r="A112" s="33"/>
      <c r="B112" s="399"/>
      <c r="C112" s="399"/>
      <c r="D112" s="400"/>
      <c r="E112" s="401"/>
      <c r="F112" s="401"/>
      <c r="G112" s="402"/>
      <c r="H112" s="402"/>
      <c r="I112" s="401"/>
      <c r="J112" s="397"/>
      <c r="K112" s="397"/>
      <c r="L112" s="397"/>
      <c r="M112" s="397"/>
      <c r="N112" s="397"/>
      <c r="O112" s="397"/>
      <c r="P112" s="397"/>
      <c r="Q112" s="365"/>
      <c r="R112" s="326"/>
      <c r="Z112" s="371"/>
      <c r="AA112" s="371"/>
      <c r="AB112" s="371"/>
      <c r="AC112" s="371"/>
      <c r="AD112" s="371"/>
      <c r="AE112" s="371"/>
      <c r="AF112" s="371"/>
      <c r="AG112" s="371"/>
      <c r="AH112" s="371"/>
    </row>
    <row r="113" spans="1:34" s="37" customFormat="1" ht="14.25">
      <c r="A113" s="33"/>
      <c r="B113" s="399"/>
      <c r="C113" s="399"/>
      <c r="D113" s="400"/>
      <c r="E113" s="401"/>
      <c r="F113" s="401"/>
      <c r="G113" s="402"/>
      <c r="H113" s="402"/>
      <c r="I113" s="401"/>
      <c r="J113" s="397"/>
      <c r="K113" s="397"/>
      <c r="L113" s="397"/>
      <c r="M113" s="397"/>
      <c r="N113" s="397"/>
      <c r="O113" s="397"/>
      <c r="P113" s="397"/>
      <c r="Q113" s="365"/>
      <c r="R113" s="326"/>
      <c r="Z113" s="371"/>
      <c r="AA113" s="371"/>
      <c r="AB113" s="371"/>
      <c r="AC113" s="371"/>
      <c r="AD113" s="371"/>
      <c r="AE113" s="371"/>
      <c r="AF113" s="371"/>
      <c r="AG113" s="371"/>
      <c r="AH113" s="371"/>
    </row>
    <row r="114" spans="1:34" s="37" customFormat="1" ht="14.25">
      <c r="A114" s="33"/>
      <c r="B114" s="399"/>
      <c r="C114" s="399"/>
      <c r="D114" s="400"/>
      <c r="E114" s="401"/>
      <c r="F114" s="401"/>
      <c r="G114" s="402"/>
      <c r="H114" s="402"/>
      <c r="I114" s="401"/>
      <c r="J114" s="397"/>
      <c r="K114" s="397"/>
      <c r="L114" s="397"/>
      <c r="M114" s="397"/>
      <c r="N114" s="397"/>
      <c r="O114" s="397"/>
      <c r="P114" s="397"/>
      <c r="Q114" s="365"/>
      <c r="R114" s="326"/>
      <c r="Z114" s="371"/>
      <c r="AA114" s="371"/>
      <c r="AB114" s="371"/>
      <c r="AC114" s="371"/>
      <c r="AD114" s="371"/>
      <c r="AE114" s="371"/>
      <c r="AF114" s="371"/>
      <c r="AG114" s="371"/>
      <c r="AH114" s="371"/>
    </row>
    <row r="115" spans="1:34" s="37" customFormat="1" ht="14.25">
      <c r="A115" s="33"/>
      <c r="B115" s="399"/>
      <c r="C115" s="399"/>
      <c r="D115" s="400"/>
      <c r="E115" s="401"/>
      <c r="F115" s="401"/>
      <c r="G115" s="402"/>
      <c r="H115" s="402"/>
      <c r="I115" s="401"/>
      <c r="J115" s="397"/>
      <c r="K115" s="397"/>
      <c r="L115" s="397"/>
      <c r="M115" s="397"/>
      <c r="N115" s="397"/>
      <c r="O115" s="403"/>
      <c r="P115" s="397"/>
      <c r="Q115" s="365"/>
      <c r="R115" s="326"/>
      <c r="Z115" s="371"/>
      <c r="AA115" s="371"/>
      <c r="AB115" s="371"/>
      <c r="AC115" s="371"/>
      <c r="AD115" s="371"/>
      <c r="AE115" s="371"/>
      <c r="AF115" s="371"/>
      <c r="AG115" s="371"/>
      <c r="AH115" s="371"/>
    </row>
    <row r="116" spans="1:34" s="37" customFormat="1" ht="14.25">
      <c r="A116" s="355"/>
      <c r="B116" s="356"/>
      <c r="C116" s="356"/>
      <c r="D116" s="357"/>
      <c r="E116" s="355"/>
      <c r="F116" s="372"/>
      <c r="G116" s="355"/>
      <c r="H116" s="355"/>
      <c r="I116" s="355"/>
      <c r="J116" s="356"/>
      <c r="K116" s="373"/>
      <c r="L116" s="355"/>
      <c r="M116" s="355"/>
      <c r="N116" s="355"/>
      <c r="O116" s="374"/>
      <c r="P116" s="365"/>
      <c r="Q116" s="365"/>
      <c r="R116" s="326"/>
      <c r="Z116" s="371"/>
      <c r="AA116" s="371"/>
      <c r="AB116" s="371"/>
      <c r="AC116" s="371"/>
      <c r="AD116" s="371"/>
      <c r="AE116" s="371"/>
      <c r="AF116" s="371"/>
      <c r="AG116" s="371"/>
      <c r="AH116" s="371"/>
    </row>
    <row r="117" spans="1:34" ht="15">
      <c r="A117" s="96" t="s">
        <v>576</v>
      </c>
      <c r="B117" s="97"/>
      <c r="C117" s="97"/>
      <c r="D117" s="98"/>
      <c r="E117" s="31"/>
      <c r="F117" s="29"/>
      <c r="G117" s="29"/>
      <c r="H117" s="70"/>
      <c r="I117" s="116"/>
      <c r="J117" s="117"/>
      <c r="K117" s="14"/>
      <c r="L117" s="14"/>
      <c r="M117" s="14"/>
      <c r="N117" s="8"/>
      <c r="O117" s="50"/>
      <c r="Q117" s="92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34" ht="38.25">
      <c r="A118" s="17" t="s">
        <v>16</v>
      </c>
      <c r="B118" s="18" t="s">
        <v>535</v>
      </c>
      <c r="C118" s="18"/>
      <c r="D118" s="19" t="s">
        <v>546</v>
      </c>
      <c r="E118" s="18" t="s">
        <v>547</v>
      </c>
      <c r="F118" s="18" t="s">
        <v>548</v>
      </c>
      <c r="G118" s="18" t="s">
        <v>549</v>
      </c>
      <c r="H118" s="18" t="s">
        <v>550</v>
      </c>
      <c r="I118" s="18" t="s">
        <v>551</v>
      </c>
      <c r="J118" s="17" t="s">
        <v>552</v>
      </c>
      <c r="K118" s="59" t="s">
        <v>568</v>
      </c>
      <c r="L118" s="394" t="s">
        <v>822</v>
      </c>
      <c r="M118" s="60" t="s">
        <v>821</v>
      </c>
      <c r="N118" s="18" t="s">
        <v>555</v>
      </c>
      <c r="O118" s="75" t="s">
        <v>556</v>
      </c>
      <c r="P118" s="94"/>
      <c r="Q118" s="8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34" s="371" customFormat="1" ht="14.25">
      <c r="A119" s="526">
        <v>1</v>
      </c>
      <c r="B119" s="527">
        <v>44203</v>
      </c>
      <c r="C119" s="528"/>
      <c r="D119" s="529" t="s">
        <v>481</v>
      </c>
      <c r="E119" s="530" t="s">
        <v>558</v>
      </c>
      <c r="F119" s="531">
        <v>424</v>
      </c>
      <c r="G119" s="532">
        <v>385</v>
      </c>
      <c r="H119" s="531">
        <v>455</v>
      </c>
      <c r="I119" s="533" t="s">
        <v>835</v>
      </c>
      <c r="J119" s="534" t="s">
        <v>906</v>
      </c>
      <c r="K119" s="534">
        <f t="shared" ref="K119" si="82">H119-F119</f>
        <v>31</v>
      </c>
      <c r="L119" s="535">
        <f>(F119*-0.8)/100</f>
        <v>-3.3920000000000003</v>
      </c>
      <c r="M119" s="536">
        <f t="shared" ref="M119" si="83">(K119+L119)/F119</f>
        <v>6.5113207547169816E-2</v>
      </c>
      <c r="N119" s="537" t="s">
        <v>557</v>
      </c>
      <c r="O119" s="538">
        <v>43877</v>
      </c>
      <c r="P119" s="95"/>
      <c r="Q119" s="418"/>
      <c r="R119" s="458" t="s">
        <v>560</v>
      </c>
      <c r="S119" s="412"/>
      <c r="T119" s="412"/>
      <c r="U119" s="412"/>
      <c r="V119" s="412"/>
      <c r="W119" s="412"/>
      <c r="X119" s="412"/>
      <c r="Y119" s="412"/>
      <c r="Z119" s="412"/>
    </row>
    <row r="120" spans="1:34" s="371" customFormat="1" ht="14.25">
      <c r="A120" s="435">
        <v>2</v>
      </c>
      <c r="B120" s="375">
        <v>44238</v>
      </c>
      <c r="C120" s="437"/>
      <c r="D120" s="387" t="s">
        <v>446</v>
      </c>
      <c r="E120" s="380" t="s">
        <v>558</v>
      </c>
      <c r="F120" s="389" t="s">
        <v>890</v>
      </c>
      <c r="G120" s="385">
        <v>1390</v>
      </c>
      <c r="H120" s="389"/>
      <c r="I120" s="377" t="s">
        <v>891</v>
      </c>
      <c r="J120" s="523" t="s">
        <v>559</v>
      </c>
      <c r="K120" s="523"/>
      <c r="L120" s="408"/>
      <c r="M120" s="404"/>
      <c r="N120" s="409"/>
      <c r="O120" s="411"/>
      <c r="P120" s="95"/>
      <c r="Q120" s="418"/>
      <c r="R120" s="458" t="s">
        <v>560</v>
      </c>
      <c r="S120" s="412"/>
      <c r="T120" s="412"/>
      <c r="U120" s="412"/>
      <c r="V120" s="412"/>
      <c r="W120" s="412"/>
      <c r="X120" s="412"/>
      <c r="Y120" s="412"/>
      <c r="Z120" s="412"/>
    </row>
    <row r="121" spans="1:34" s="5" customFormat="1">
      <c r="A121" s="366"/>
      <c r="B121" s="367"/>
      <c r="C121" s="368"/>
      <c r="D121" s="369"/>
      <c r="E121" s="398"/>
      <c r="F121" s="398"/>
      <c r="G121" s="456"/>
      <c r="H121" s="456"/>
      <c r="I121" s="398"/>
      <c r="J121" s="457"/>
      <c r="K121" s="452"/>
      <c r="L121" s="453"/>
      <c r="M121" s="454"/>
      <c r="N121" s="455"/>
      <c r="O121" s="370"/>
      <c r="P121" s="120"/>
      <c r="Q121"/>
      <c r="R121" s="91"/>
      <c r="T121" s="54"/>
      <c r="U121" s="54"/>
      <c r="V121" s="54"/>
      <c r="W121" s="54"/>
      <c r="X121" s="54"/>
      <c r="Y121" s="54"/>
      <c r="Z121" s="54"/>
    </row>
    <row r="122" spans="1:34">
      <c r="A122" s="20" t="s">
        <v>561</v>
      </c>
      <c r="B122" s="20"/>
      <c r="C122" s="20"/>
      <c r="D122" s="20"/>
      <c r="E122" s="2"/>
      <c r="F122" s="27" t="s">
        <v>563</v>
      </c>
      <c r="G122" s="79"/>
      <c r="H122" s="79"/>
      <c r="I122" s="35"/>
      <c r="J122" s="82"/>
      <c r="K122" s="80"/>
      <c r="L122" s="81"/>
      <c r="M122" s="82"/>
      <c r="N122" s="83"/>
      <c r="O122" s="121"/>
      <c r="P122" s="8"/>
      <c r="Q122" s="13"/>
      <c r="R122" s="93"/>
      <c r="S122" s="13"/>
      <c r="T122" s="13"/>
      <c r="U122" s="13"/>
      <c r="V122" s="13"/>
      <c r="W122" s="13"/>
      <c r="X122" s="13"/>
      <c r="Y122" s="13"/>
    </row>
    <row r="123" spans="1:34">
      <c r="A123" s="26" t="s">
        <v>562</v>
      </c>
      <c r="B123" s="20"/>
      <c r="C123" s="20"/>
      <c r="D123" s="20"/>
      <c r="E123" s="29"/>
      <c r="F123" s="27" t="s">
        <v>565</v>
      </c>
      <c r="G123" s="9"/>
      <c r="H123" s="9"/>
      <c r="I123" s="9"/>
      <c r="J123" s="50"/>
      <c r="K123" s="9"/>
      <c r="L123" s="9"/>
      <c r="M123" s="9"/>
      <c r="N123" s="8"/>
      <c r="O123" s="50"/>
      <c r="Q123" s="4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34">
      <c r="A124" s="26"/>
      <c r="B124" s="20"/>
      <c r="C124" s="20"/>
      <c r="D124" s="20"/>
      <c r="E124" s="29"/>
      <c r="F124" s="27"/>
      <c r="G124" s="9"/>
      <c r="H124" s="9"/>
      <c r="I124" s="9"/>
      <c r="J124" s="50"/>
      <c r="K124" s="9"/>
      <c r="L124" s="9"/>
      <c r="M124" s="9"/>
      <c r="N124" s="8"/>
      <c r="O124" s="50"/>
      <c r="Q124" s="4"/>
      <c r="R124" s="79"/>
      <c r="S124" s="13"/>
      <c r="T124" s="13"/>
      <c r="U124" s="13"/>
      <c r="V124" s="13"/>
      <c r="W124" s="13"/>
      <c r="X124" s="13"/>
      <c r="Y124" s="13"/>
      <c r="Z124" s="13"/>
    </row>
    <row r="125" spans="1:34" ht="15">
      <c r="A125" s="8"/>
      <c r="B125" s="30" t="s">
        <v>826</v>
      </c>
      <c r="C125" s="30"/>
      <c r="D125" s="30"/>
      <c r="E125" s="30"/>
      <c r="F125" s="31"/>
      <c r="G125" s="29"/>
      <c r="H125" s="29"/>
      <c r="I125" s="70"/>
      <c r="J125" s="71"/>
      <c r="K125" s="72"/>
      <c r="L125" s="393"/>
      <c r="M125" s="9"/>
      <c r="N125" s="8"/>
      <c r="O125" s="50"/>
      <c r="Q125" s="4"/>
      <c r="R125" s="79"/>
      <c r="S125" s="13"/>
      <c r="T125" s="13"/>
      <c r="U125" s="13"/>
      <c r="V125" s="13"/>
      <c r="W125" s="13"/>
      <c r="X125" s="13"/>
      <c r="Y125" s="13"/>
      <c r="Z125" s="13"/>
    </row>
    <row r="126" spans="1:34" ht="38.25">
      <c r="A126" s="17" t="s">
        <v>16</v>
      </c>
      <c r="B126" s="18" t="s">
        <v>535</v>
      </c>
      <c r="C126" s="18"/>
      <c r="D126" s="19" t="s">
        <v>546</v>
      </c>
      <c r="E126" s="18" t="s">
        <v>547</v>
      </c>
      <c r="F126" s="18" t="s">
        <v>548</v>
      </c>
      <c r="G126" s="18" t="s">
        <v>567</v>
      </c>
      <c r="H126" s="18" t="s">
        <v>550</v>
      </c>
      <c r="I126" s="18" t="s">
        <v>551</v>
      </c>
      <c r="J126" s="73" t="s">
        <v>552</v>
      </c>
      <c r="K126" s="59" t="s">
        <v>568</v>
      </c>
      <c r="L126" s="74" t="s">
        <v>569</v>
      </c>
      <c r="M126" s="18" t="s">
        <v>570</v>
      </c>
      <c r="N126" s="394" t="s">
        <v>822</v>
      </c>
      <c r="O126" s="60" t="s">
        <v>821</v>
      </c>
      <c r="P126" s="18" t="s">
        <v>555</v>
      </c>
      <c r="Q126" s="75" t="s">
        <v>556</v>
      </c>
      <c r="R126" s="79"/>
      <c r="S126" s="13"/>
      <c r="T126" s="13"/>
      <c r="U126" s="13"/>
      <c r="V126" s="13"/>
      <c r="W126" s="13"/>
      <c r="X126" s="13"/>
      <c r="Y126" s="13"/>
      <c r="Z126" s="13"/>
    </row>
    <row r="127" spans="1:34" ht="14.25">
      <c r="A127" s="360"/>
      <c r="B127" s="375"/>
      <c r="C127" s="379"/>
      <c r="D127" s="387"/>
      <c r="E127" s="380"/>
      <c r="F127" s="405"/>
      <c r="G127" s="385"/>
      <c r="H127" s="380"/>
      <c r="I127" s="377"/>
      <c r="J127" s="416"/>
      <c r="K127" s="416"/>
      <c r="L127" s="417"/>
      <c r="M127" s="415"/>
      <c r="N127" s="417"/>
      <c r="O127" s="404"/>
      <c r="P127" s="381"/>
      <c r="Q127" s="395"/>
      <c r="R127" s="413"/>
      <c r="S127" s="403"/>
      <c r="T127" s="13"/>
      <c r="U127" s="412"/>
      <c r="V127" s="412"/>
      <c r="W127" s="412"/>
      <c r="X127" s="412"/>
      <c r="Y127" s="412"/>
      <c r="Z127" s="412"/>
      <c r="AA127" s="371"/>
      <c r="AB127" s="371"/>
      <c r="AC127" s="371"/>
    </row>
    <row r="128" spans="1:34" ht="14.25">
      <c r="A128" s="360"/>
      <c r="B128" s="375"/>
      <c r="C128" s="379"/>
      <c r="D128" s="387"/>
      <c r="E128" s="380"/>
      <c r="F128" s="405"/>
      <c r="G128" s="385"/>
      <c r="H128" s="380"/>
      <c r="I128" s="377"/>
      <c r="J128" s="416"/>
      <c r="K128" s="416"/>
      <c r="L128" s="417"/>
      <c r="M128" s="415"/>
      <c r="N128" s="417"/>
      <c r="O128" s="404"/>
      <c r="P128" s="381"/>
      <c r="Q128" s="395"/>
      <c r="R128" s="413"/>
      <c r="S128" s="403"/>
      <c r="T128" s="13"/>
      <c r="U128" s="412"/>
      <c r="V128" s="412"/>
      <c r="W128" s="412"/>
      <c r="X128" s="412"/>
      <c r="Y128" s="412"/>
      <c r="Z128" s="412"/>
      <c r="AA128" s="371"/>
      <c r="AB128" s="371"/>
      <c r="AC128" s="371"/>
    </row>
    <row r="129" spans="1:26" s="371" customFormat="1" ht="14.25">
      <c r="A129" s="360"/>
      <c r="B129" s="375"/>
      <c r="C129" s="379"/>
      <c r="D129" s="387"/>
      <c r="E129" s="380"/>
      <c r="F129" s="405"/>
      <c r="G129" s="385"/>
      <c r="H129" s="380"/>
      <c r="I129" s="377"/>
      <c r="J129" s="416"/>
      <c r="K129" s="416"/>
      <c r="L129" s="417"/>
      <c r="M129" s="415"/>
      <c r="N129" s="417"/>
      <c r="O129" s="404"/>
      <c r="P129" s="381"/>
      <c r="Q129" s="395"/>
      <c r="R129" s="410"/>
      <c r="S129" s="412"/>
      <c r="T129" s="412"/>
      <c r="U129" s="412"/>
      <c r="V129" s="412"/>
      <c r="W129" s="412"/>
      <c r="X129" s="412"/>
      <c r="Y129" s="412"/>
      <c r="Z129" s="412"/>
    </row>
    <row r="130" spans="1:26" s="371" customFormat="1" ht="14.25">
      <c r="A130" s="360"/>
      <c r="B130" s="375"/>
      <c r="C130" s="379"/>
      <c r="D130" s="387"/>
      <c r="E130" s="380"/>
      <c r="F130" s="416"/>
      <c r="G130" s="389"/>
      <c r="H130" s="380"/>
      <c r="I130" s="377"/>
      <c r="J130" s="416"/>
      <c r="K130" s="416"/>
      <c r="L130" s="417"/>
      <c r="M130" s="415"/>
      <c r="N130" s="417"/>
      <c r="O130" s="404"/>
      <c r="P130" s="381"/>
      <c r="Q130" s="395"/>
      <c r="R130" s="410"/>
      <c r="S130" s="412"/>
      <c r="T130" s="412"/>
      <c r="U130" s="412"/>
      <c r="V130" s="412"/>
      <c r="W130" s="412"/>
      <c r="X130" s="412"/>
      <c r="Y130" s="412"/>
      <c r="Z130" s="412"/>
    </row>
    <row r="131" spans="1:26" s="371" customFormat="1" ht="14.25">
      <c r="A131" s="360"/>
      <c r="B131" s="375"/>
      <c r="C131" s="379"/>
      <c r="D131" s="387"/>
      <c r="E131" s="380"/>
      <c r="F131" s="416"/>
      <c r="G131" s="389"/>
      <c r="H131" s="380"/>
      <c r="I131" s="377"/>
      <c r="J131" s="416"/>
      <c r="K131" s="416"/>
      <c r="L131" s="417"/>
      <c r="M131" s="415"/>
      <c r="N131" s="417"/>
      <c r="O131" s="404"/>
      <c r="P131" s="381"/>
      <c r="Q131" s="395"/>
      <c r="R131" s="410"/>
      <c r="S131" s="412"/>
      <c r="T131" s="412"/>
      <c r="U131" s="412"/>
      <c r="V131" s="412"/>
      <c r="W131" s="412"/>
      <c r="X131" s="412"/>
      <c r="Y131" s="412"/>
      <c r="Z131" s="412"/>
    </row>
    <row r="132" spans="1:26" s="371" customFormat="1" ht="14.25">
      <c r="A132" s="360"/>
      <c r="B132" s="375"/>
      <c r="C132" s="379"/>
      <c r="D132" s="387"/>
      <c r="E132" s="380"/>
      <c r="F132" s="405"/>
      <c r="G132" s="385"/>
      <c r="H132" s="380"/>
      <c r="I132" s="377"/>
      <c r="J132" s="416"/>
      <c r="K132" s="407"/>
      <c r="L132" s="417"/>
      <c r="M132" s="415"/>
      <c r="N132" s="417"/>
      <c r="O132" s="404"/>
      <c r="P132" s="409"/>
      <c r="Q132" s="395"/>
      <c r="R132" s="410"/>
      <c r="S132" s="412"/>
      <c r="T132" s="412"/>
      <c r="U132" s="412"/>
      <c r="V132" s="412"/>
      <c r="W132" s="412"/>
      <c r="X132" s="412"/>
      <c r="Y132" s="412"/>
      <c r="Z132" s="412"/>
    </row>
    <row r="133" spans="1:26" s="371" customFormat="1" ht="14.25">
      <c r="A133" s="360"/>
      <c r="B133" s="375"/>
      <c r="C133" s="379"/>
      <c r="D133" s="387"/>
      <c r="E133" s="380"/>
      <c r="F133" s="405"/>
      <c r="G133" s="385"/>
      <c r="H133" s="380"/>
      <c r="I133" s="377"/>
      <c r="J133" s="407"/>
      <c r="K133" s="407"/>
      <c r="L133" s="407"/>
      <c r="M133" s="407"/>
      <c r="N133" s="408"/>
      <c r="O133" s="419"/>
      <c r="P133" s="409"/>
      <c r="Q133" s="395"/>
      <c r="R133" s="410"/>
      <c r="S133" s="412"/>
      <c r="T133" s="412"/>
      <c r="U133" s="412"/>
      <c r="V133" s="412"/>
      <c r="W133" s="412"/>
      <c r="X133" s="412"/>
      <c r="Y133" s="412"/>
      <c r="Z133" s="412"/>
    </row>
    <row r="134" spans="1:26" s="371" customFormat="1" ht="14.25">
      <c r="A134" s="360"/>
      <c r="B134" s="375"/>
      <c r="C134" s="379"/>
      <c r="D134" s="387"/>
      <c r="E134" s="380"/>
      <c r="F134" s="416"/>
      <c r="G134" s="389"/>
      <c r="H134" s="380"/>
      <c r="I134" s="377"/>
      <c r="J134" s="416"/>
      <c r="K134" s="416"/>
      <c r="L134" s="417"/>
      <c r="M134" s="415"/>
      <c r="N134" s="417"/>
      <c r="O134" s="404"/>
      <c r="P134" s="381"/>
      <c r="Q134" s="395"/>
      <c r="R134" s="413"/>
      <c r="S134" s="403"/>
      <c r="T134" s="412"/>
      <c r="U134" s="412"/>
      <c r="V134" s="412"/>
      <c r="W134" s="412"/>
      <c r="X134" s="412"/>
      <c r="Y134" s="412"/>
      <c r="Z134" s="412"/>
    </row>
    <row r="135" spans="1:26" s="371" customFormat="1" ht="14.25">
      <c r="A135" s="360"/>
      <c r="B135" s="375"/>
      <c r="C135" s="379"/>
      <c r="D135" s="387"/>
      <c r="E135" s="380"/>
      <c r="F135" s="405"/>
      <c r="G135" s="385"/>
      <c r="H135" s="380"/>
      <c r="I135" s="377"/>
      <c r="J135" s="354"/>
      <c r="K135" s="354"/>
      <c r="L135" s="354"/>
      <c r="M135" s="354"/>
      <c r="N135" s="406"/>
      <c r="O135" s="404"/>
      <c r="P135" s="382"/>
      <c r="Q135" s="395"/>
      <c r="R135" s="413"/>
      <c r="S135" s="403"/>
      <c r="T135" s="412"/>
      <c r="U135" s="412"/>
      <c r="V135" s="412"/>
      <c r="W135" s="412"/>
      <c r="X135" s="412"/>
      <c r="Y135" s="412"/>
      <c r="Z135" s="412"/>
    </row>
    <row r="136" spans="1:26">
      <c r="A136" s="26"/>
      <c r="B136" s="20"/>
      <c r="C136" s="20"/>
      <c r="D136" s="20"/>
      <c r="E136" s="29"/>
      <c r="F136" s="27"/>
      <c r="G136" s="9"/>
      <c r="H136" s="9"/>
      <c r="I136" s="9"/>
      <c r="J136" s="50"/>
      <c r="K136" s="9"/>
      <c r="L136" s="9"/>
      <c r="M136" s="9"/>
      <c r="N136" s="8"/>
      <c r="O136" s="50"/>
      <c r="P136" s="4"/>
      <c r="Q136" s="8"/>
      <c r="R136" s="138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26"/>
      <c r="B137" s="20"/>
      <c r="C137" s="20"/>
      <c r="D137" s="20"/>
      <c r="E137" s="29"/>
      <c r="F137" s="27"/>
      <c r="G137" s="38"/>
      <c r="H137" s="39"/>
      <c r="I137" s="79"/>
      <c r="J137" s="14"/>
      <c r="K137" s="80"/>
      <c r="L137" s="81"/>
      <c r="M137" s="82"/>
      <c r="N137" s="83"/>
      <c r="O137" s="84"/>
      <c r="P137" s="8"/>
      <c r="Q137" s="13"/>
      <c r="R137" s="138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4"/>
      <c r="B138" s="42"/>
      <c r="C138" s="99"/>
      <c r="D138" s="3"/>
      <c r="E138" s="35"/>
      <c r="F138" s="79"/>
      <c r="G138" s="38"/>
      <c r="H138" s="39"/>
      <c r="I138" s="79"/>
      <c r="J138" s="14"/>
      <c r="K138" s="80"/>
      <c r="L138" s="81"/>
      <c r="M138" s="82"/>
      <c r="N138" s="83"/>
      <c r="O138" s="84"/>
      <c r="P138" s="8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 ht="15">
      <c r="A139" s="2"/>
      <c r="B139" s="100" t="s">
        <v>577</v>
      </c>
      <c r="C139" s="100"/>
      <c r="D139" s="100"/>
      <c r="E139" s="100"/>
      <c r="F139" s="14"/>
      <c r="G139" s="14"/>
      <c r="H139" s="101"/>
      <c r="I139" s="14"/>
      <c r="J139" s="71"/>
      <c r="K139" s="72"/>
      <c r="L139" s="14"/>
      <c r="M139" s="14"/>
      <c r="N139" s="13"/>
      <c r="O139" s="95"/>
      <c r="P139" s="8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 ht="38.25">
      <c r="A140" s="17" t="s">
        <v>16</v>
      </c>
      <c r="B140" s="18" t="s">
        <v>535</v>
      </c>
      <c r="C140" s="18"/>
      <c r="D140" s="19" t="s">
        <v>546</v>
      </c>
      <c r="E140" s="18" t="s">
        <v>547</v>
      </c>
      <c r="F140" s="18" t="s">
        <v>548</v>
      </c>
      <c r="G140" s="18" t="s">
        <v>578</v>
      </c>
      <c r="H140" s="18" t="s">
        <v>579</v>
      </c>
      <c r="I140" s="18" t="s">
        <v>551</v>
      </c>
      <c r="J140" s="58" t="s">
        <v>552</v>
      </c>
      <c r="K140" s="18" t="s">
        <v>553</v>
      </c>
      <c r="L140" s="18" t="s">
        <v>554</v>
      </c>
      <c r="M140" s="18" t="s">
        <v>555</v>
      </c>
      <c r="N140" s="19" t="s">
        <v>556</v>
      </c>
      <c r="O140" s="95"/>
      <c r="P140" s="8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</v>
      </c>
      <c r="B141" s="102">
        <v>41579</v>
      </c>
      <c r="C141" s="102"/>
      <c r="D141" s="103" t="s">
        <v>580</v>
      </c>
      <c r="E141" s="104" t="s">
        <v>581</v>
      </c>
      <c r="F141" s="105">
        <v>82</v>
      </c>
      <c r="G141" s="104" t="s">
        <v>582</v>
      </c>
      <c r="H141" s="104">
        <v>100</v>
      </c>
      <c r="I141" s="122">
        <v>100</v>
      </c>
      <c r="J141" s="123" t="s">
        <v>583</v>
      </c>
      <c r="K141" s="124">
        <f t="shared" ref="K141:K172" si="84">H141-F141</f>
        <v>18</v>
      </c>
      <c r="L141" s="125">
        <f t="shared" ref="L141:L172" si="85">K141/F141</f>
        <v>0.21951219512195122</v>
      </c>
      <c r="M141" s="126" t="s">
        <v>557</v>
      </c>
      <c r="N141" s="127">
        <v>42657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2</v>
      </c>
      <c r="B142" s="102">
        <v>41794</v>
      </c>
      <c r="C142" s="102"/>
      <c r="D142" s="103" t="s">
        <v>584</v>
      </c>
      <c r="E142" s="104" t="s">
        <v>558</v>
      </c>
      <c r="F142" s="105">
        <v>257</v>
      </c>
      <c r="G142" s="104" t="s">
        <v>582</v>
      </c>
      <c r="H142" s="104">
        <v>300</v>
      </c>
      <c r="I142" s="122">
        <v>300</v>
      </c>
      <c r="J142" s="123" t="s">
        <v>583</v>
      </c>
      <c r="K142" s="124">
        <f t="shared" si="84"/>
        <v>43</v>
      </c>
      <c r="L142" s="125">
        <f t="shared" si="85"/>
        <v>0.16731517509727625</v>
      </c>
      <c r="M142" s="126" t="s">
        <v>557</v>
      </c>
      <c r="N142" s="127">
        <v>41822</v>
      </c>
      <c r="O142" s="50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</v>
      </c>
      <c r="B143" s="102">
        <v>41828</v>
      </c>
      <c r="C143" s="102"/>
      <c r="D143" s="103" t="s">
        <v>585</v>
      </c>
      <c r="E143" s="104" t="s">
        <v>558</v>
      </c>
      <c r="F143" s="105">
        <v>393</v>
      </c>
      <c r="G143" s="104" t="s">
        <v>582</v>
      </c>
      <c r="H143" s="104">
        <v>468</v>
      </c>
      <c r="I143" s="122">
        <v>468</v>
      </c>
      <c r="J143" s="123" t="s">
        <v>583</v>
      </c>
      <c r="K143" s="124">
        <f t="shared" si="84"/>
        <v>75</v>
      </c>
      <c r="L143" s="125">
        <f t="shared" si="85"/>
        <v>0.19083969465648856</v>
      </c>
      <c r="M143" s="126" t="s">
        <v>557</v>
      </c>
      <c r="N143" s="127">
        <v>41863</v>
      </c>
      <c r="O143" s="50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4</v>
      </c>
      <c r="B144" s="102">
        <v>41857</v>
      </c>
      <c r="C144" s="102"/>
      <c r="D144" s="103" t="s">
        <v>586</v>
      </c>
      <c r="E144" s="104" t="s">
        <v>558</v>
      </c>
      <c r="F144" s="105">
        <v>205</v>
      </c>
      <c r="G144" s="104" t="s">
        <v>582</v>
      </c>
      <c r="H144" s="104">
        <v>275</v>
      </c>
      <c r="I144" s="122">
        <v>250</v>
      </c>
      <c r="J144" s="123" t="s">
        <v>583</v>
      </c>
      <c r="K144" s="124">
        <f t="shared" si="84"/>
        <v>70</v>
      </c>
      <c r="L144" s="125">
        <f t="shared" si="85"/>
        <v>0.34146341463414637</v>
      </c>
      <c r="M144" s="126" t="s">
        <v>557</v>
      </c>
      <c r="N144" s="127">
        <v>41962</v>
      </c>
      <c r="O144" s="50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</v>
      </c>
      <c r="B145" s="102">
        <v>41886</v>
      </c>
      <c r="C145" s="102"/>
      <c r="D145" s="103" t="s">
        <v>587</v>
      </c>
      <c r="E145" s="104" t="s">
        <v>558</v>
      </c>
      <c r="F145" s="105">
        <v>162</v>
      </c>
      <c r="G145" s="104" t="s">
        <v>582</v>
      </c>
      <c r="H145" s="104">
        <v>190</v>
      </c>
      <c r="I145" s="122">
        <v>190</v>
      </c>
      <c r="J145" s="123" t="s">
        <v>583</v>
      </c>
      <c r="K145" s="124">
        <f t="shared" si="84"/>
        <v>28</v>
      </c>
      <c r="L145" s="125">
        <f t="shared" si="85"/>
        <v>0.1728395061728395</v>
      </c>
      <c r="M145" s="126" t="s">
        <v>557</v>
      </c>
      <c r="N145" s="127">
        <v>42006</v>
      </c>
      <c r="O145" s="50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6</v>
      </c>
      <c r="B146" s="102">
        <v>41886</v>
      </c>
      <c r="C146" s="102"/>
      <c r="D146" s="103" t="s">
        <v>588</v>
      </c>
      <c r="E146" s="104" t="s">
        <v>558</v>
      </c>
      <c r="F146" s="105">
        <v>75</v>
      </c>
      <c r="G146" s="104" t="s">
        <v>582</v>
      </c>
      <c r="H146" s="104">
        <v>91.5</v>
      </c>
      <c r="I146" s="122" t="s">
        <v>589</v>
      </c>
      <c r="J146" s="123" t="s">
        <v>590</v>
      </c>
      <c r="K146" s="124">
        <f t="shared" si="84"/>
        <v>16.5</v>
      </c>
      <c r="L146" s="125">
        <f t="shared" si="85"/>
        <v>0.22</v>
      </c>
      <c r="M146" s="126" t="s">
        <v>557</v>
      </c>
      <c r="N146" s="127">
        <v>41954</v>
      </c>
      <c r="O146" s="50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7</v>
      </c>
      <c r="B147" s="102">
        <v>41913</v>
      </c>
      <c r="C147" s="102"/>
      <c r="D147" s="103" t="s">
        <v>591</v>
      </c>
      <c r="E147" s="104" t="s">
        <v>558</v>
      </c>
      <c r="F147" s="105">
        <v>850</v>
      </c>
      <c r="G147" s="104" t="s">
        <v>582</v>
      </c>
      <c r="H147" s="104">
        <v>982.5</v>
      </c>
      <c r="I147" s="122">
        <v>1050</v>
      </c>
      <c r="J147" s="123" t="s">
        <v>592</v>
      </c>
      <c r="K147" s="124">
        <f t="shared" si="84"/>
        <v>132.5</v>
      </c>
      <c r="L147" s="125">
        <f t="shared" si="85"/>
        <v>0.15588235294117647</v>
      </c>
      <c r="M147" s="126" t="s">
        <v>557</v>
      </c>
      <c r="N147" s="127">
        <v>42039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8</v>
      </c>
      <c r="B148" s="102">
        <v>41913</v>
      </c>
      <c r="C148" s="102"/>
      <c r="D148" s="103" t="s">
        <v>593</v>
      </c>
      <c r="E148" s="104" t="s">
        <v>558</v>
      </c>
      <c r="F148" s="105">
        <v>475</v>
      </c>
      <c r="G148" s="104" t="s">
        <v>582</v>
      </c>
      <c r="H148" s="104">
        <v>515</v>
      </c>
      <c r="I148" s="122">
        <v>600</v>
      </c>
      <c r="J148" s="123" t="s">
        <v>594</v>
      </c>
      <c r="K148" s="124">
        <f t="shared" si="84"/>
        <v>40</v>
      </c>
      <c r="L148" s="125">
        <f t="shared" si="85"/>
        <v>8.4210526315789472E-2</v>
      </c>
      <c r="M148" s="126" t="s">
        <v>557</v>
      </c>
      <c r="N148" s="127">
        <v>41939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9</v>
      </c>
      <c r="B149" s="102">
        <v>41913</v>
      </c>
      <c r="C149" s="102"/>
      <c r="D149" s="103" t="s">
        <v>595</v>
      </c>
      <c r="E149" s="104" t="s">
        <v>558</v>
      </c>
      <c r="F149" s="105">
        <v>86</v>
      </c>
      <c r="G149" s="104" t="s">
        <v>582</v>
      </c>
      <c r="H149" s="104">
        <v>99</v>
      </c>
      <c r="I149" s="122">
        <v>140</v>
      </c>
      <c r="J149" s="123" t="s">
        <v>596</v>
      </c>
      <c r="K149" s="124">
        <f t="shared" si="84"/>
        <v>13</v>
      </c>
      <c r="L149" s="125">
        <f t="shared" si="85"/>
        <v>0.15116279069767441</v>
      </c>
      <c r="M149" s="126" t="s">
        <v>557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10</v>
      </c>
      <c r="B150" s="102">
        <v>41926</v>
      </c>
      <c r="C150" s="102"/>
      <c r="D150" s="103" t="s">
        <v>597</v>
      </c>
      <c r="E150" s="104" t="s">
        <v>558</v>
      </c>
      <c r="F150" s="105">
        <v>496.6</v>
      </c>
      <c r="G150" s="104" t="s">
        <v>582</v>
      </c>
      <c r="H150" s="104">
        <v>621</v>
      </c>
      <c r="I150" s="122">
        <v>580</v>
      </c>
      <c r="J150" s="123" t="s">
        <v>583</v>
      </c>
      <c r="K150" s="124">
        <f t="shared" si="84"/>
        <v>124.39999999999998</v>
      </c>
      <c r="L150" s="125">
        <f t="shared" si="85"/>
        <v>0.25050342327829234</v>
      </c>
      <c r="M150" s="126" t="s">
        <v>557</v>
      </c>
      <c r="N150" s="127">
        <v>42605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11</v>
      </c>
      <c r="B151" s="102">
        <v>41926</v>
      </c>
      <c r="C151" s="102"/>
      <c r="D151" s="103" t="s">
        <v>598</v>
      </c>
      <c r="E151" s="104" t="s">
        <v>558</v>
      </c>
      <c r="F151" s="105">
        <v>2481.9</v>
      </c>
      <c r="G151" s="104" t="s">
        <v>582</v>
      </c>
      <c r="H151" s="104">
        <v>2840</v>
      </c>
      <c r="I151" s="122">
        <v>2870</v>
      </c>
      <c r="J151" s="123" t="s">
        <v>599</v>
      </c>
      <c r="K151" s="124">
        <f t="shared" si="84"/>
        <v>358.09999999999991</v>
      </c>
      <c r="L151" s="125">
        <f t="shared" si="85"/>
        <v>0.14428462065353154</v>
      </c>
      <c r="M151" s="126" t="s">
        <v>557</v>
      </c>
      <c r="N151" s="127">
        <v>42017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12</v>
      </c>
      <c r="B152" s="102">
        <v>41928</v>
      </c>
      <c r="C152" s="102"/>
      <c r="D152" s="103" t="s">
        <v>600</v>
      </c>
      <c r="E152" s="104" t="s">
        <v>558</v>
      </c>
      <c r="F152" s="105">
        <v>84.5</v>
      </c>
      <c r="G152" s="104" t="s">
        <v>582</v>
      </c>
      <c r="H152" s="104">
        <v>93</v>
      </c>
      <c r="I152" s="122">
        <v>110</v>
      </c>
      <c r="J152" s="123" t="s">
        <v>601</v>
      </c>
      <c r="K152" s="124">
        <f t="shared" si="84"/>
        <v>8.5</v>
      </c>
      <c r="L152" s="125">
        <f t="shared" si="85"/>
        <v>0.10059171597633136</v>
      </c>
      <c r="M152" s="126" t="s">
        <v>557</v>
      </c>
      <c r="N152" s="127">
        <v>41939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13</v>
      </c>
      <c r="B153" s="102">
        <v>41928</v>
      </c>
      <c r="C153" s="102"/>
      <c r="D153" s="103" t="s">
        <v>602</v>
      </c>
      <c r="E153" s="104" t="s">
        <v>558</v>
      </c>
      <c r="F153" s="105">
        <v>401</v>
      </c>
      <c r="G153" s="104" t="s">
        <v>582</v>
      </c>
      <c r="H153" s="104">
        <v>428</v>
      </c>
      <c r="I153" s="122">
        <v>450</v>
      </c>
      <c r="J153" s="123" t="s">
        <v>603</v>
      </c>
      <c r="K153" s="124">
        <f t="shared" si="84"/>
        <v>27</v>
      </c>
      <c r="L153" s="125">
        <f t="shared" si="85"/>
        <v>6.7331670822942641E-2</v>
      </c>
      <c r="M153" s="126" t="s">
        <v>557</v>
      </c>
      <c r="N153" s="127">
        <v>42020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14</v>
      </c>
      <c r="B154" s="102">
        <v>41928</v>
      </c>
      <c r="C154" s="102"/>
      <c r="D154" s="103" t="s">
        <v>604</v>
      </c>
      <c r="E154" s="104" t="s">
        <v>558</v>
      </c>
      <c r="F154" s="105">
        <v>101</v>
      </c>
      <c r="G154" s="104" t="s">
        <v>582</v>
      </c>
      <c r="H154" s="104">
        <v>112</v>
      </c>
      <c r="I154" s="122">
        <v>120</v>
      </c>
      <c r="J154" s="123" t="s">
        <v>605</v>
      </c>
      <c r="K154" s="124">
        <f t="shared" si="84"/>
        <v>11</v>
      </c>
      <c r="L154" s="125">
        <f t="shared" si="85"/>
        <v>0.10891089108910891</v>
      </c>
      <c r="M154" s="126" t="s">
        <v>557</v>
      </c>
      <c r="N154" s="127">
        <v>41939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15</v>
      </c>
      <c r="B155" s="102">
        <v>41954</v>
      </c>
      <c r="C155" s="102"/>
      <c r="D155" s="103" t="s">
        <v>606</v>
      </c>
      <c r="E155" s="104" t="s">
        <v>558</v>
      </c>
      <c r="F155" s="105">
        <v>59</v>
      </c>
      <c r="G155" s="104" t="s">
        <v>582</v>
      </c>
      <c r="H155" s="104">
        <v>76</v>
      </c>
      <c r="I155" s="122">
        <v>76</v>
      </c>
      <c r="J155" s="123" t="s">
        <v>583</v>
      </c>
      <c r="K155" s="124">
        <f t="shared" si="84"/>
        <v>17</v>
      </c>
      <c r="L155" s="125">
        <f t="shared" si="85"/>
        <v>0.28813559322033899</v>
      </c>
      <c r="M155" s="126" t="s">
        <v>557</v>
      </c>
      <c r="N155" s="127">
        <v>43032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16</v>
      </c>
      <c r="B156" s="102">
        <v>41954</v>
      </c>
      <c r="C156" s="102"/>
      <c r="D156" s="103" t="s">
        <v>595</v>
      </c>
      <c r="E156" s="104" t="s">
        <v>558</v>
      </c>
      <c r="F156" s="105">
        <v>99</v>
      </c>
      <c r="G156" s="104" t="s">
        <v>582</v>
      </c>
      <c r="H156" s="104">
        <v>120</v>
      </c>
      <c r="I156" s="122">
        <v>120</v>
      </c>
      <c r="J156" s="123" t="s">
        <v>607</v>
      </c>
      <c r="K156" s="124">
        <f t="shared" si="84"/>
        <v>21</v>
      </c>
      <c r="L156" s="125">
        <f t="shared" si="85"/>
        <v>0.21212121212121213</v>
      </c>
      <c r="M156" s="126" t="s">
        <v>557</v>
      </c>
      <c r="N156" s="127">
        <v>41960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17</v>
      </c>
      <c r="B157" s="102">
        <v>41956</v>
      </c>
      <c r="C157" s="102"/>
      <c r="D157" s="103" t="s">
        <v>608</v>
      </c>
      <c r="E157" s="104" t="s">
        <v>558</v>
      </c>
      <c r="F157" s="105">
        <v>22</v>
      </c>
      <c r="G157" s="104" t="s">
        <v>582</v>
      </c>
      <c r="H157" s="104">
        <v>33.549999999999997</v>
      </c>
      <c r="I157" s="122">
        <v>32</v>
      </c>
      <c r="J157" s="123" t="s">
        <v>609</v>
      </c>
      <c r="K157" s="124">
        <f t="shared" si="84"/>
        <v>11.549999999999997</v>
      </c>
      <c r="L157" s="125">
        <f t="shared" si="85"/>
        <v>0.52499999999999991</v>
      </c>
      <c r="M157" s="126" t="s">
        <v>557</v>
      </c>
      <c r="N157" s="127">
        <v>42188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18</v>
      </c>
      <c r="B158" s="102">
        <v>41976</v>
      </c>
      <c r="C158" s="102"/>
      <c r="D158" s="103" t="s">
        <v>610</v>
      </c>
      <c r="E158" s="104" t="s">
        <v>558</v>
      </c>
      <c r="F158" s="105">
        <v>440</v>
      </c>
      <c r="G158" s="104" t="s">
        <v>582</v>
      </c>
      <c r="H158" s="104">
        <v>520</v>
      </c>
      <c r="I158" s="122">
        <v>520</v>
      </c>
      <c r="J158" s="123" t="s">
        <v>611</v>
      </c>
      <c r="K158" s="124">
        <f t="shared" si="84"/>
        <v>80</v>
      </c>
      <c r="L158" s="125">
        <f t="shared" si="85"/>
        <v>0.18181818181818182</v>
      </c>
      <c r="M158" s="126" t="s">
        <v>557</v>
      </c>
      <c r="N158" s="127">
        <v>42208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19</v>
      </c>
      <c r="B159" s="102">
        <v>41976</v>
      </c>
      <c r="C159" s="102"/>
      <c r="D159" s="103" t="s">
        <v>612</v>
      </c>
      <c r="E159" s="104" t="s">
        <v>558</v>
      </c>
      <c r="F159" s="105">
        <v>360</v>
      </c>
      <c r="G159" s="104" t="s">
        <v>582</v>
      </c>
      <c r="H159" s="104">
        <v>427</v>
      </c>
      <c r="I159" s="122">
        <v>425</v>
      </c>
      <c r="J159" s="123" t="s">
        <v>613</v>
      </c>
      <c r="K159" s="124">
        <f t="shared" si="84"/>
        <v>67</v>
      </c>
      <c r="L159" s="125">
        <f t="shared" si="85"/>
        <v>0.18611111111111112</v>
      </c>
      <c r="M159" s="126" t="s">
        <v>557</v>
      </c>
      <c r="N159" s="127">
        <v>42058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20</v>
      </c>
      <c r="B160" s="102">
        <v>42012</v>
      </c>
      <c r="C160" s="102"/>
      <c r="D160" s="103" t="s">
        <v>614</v>
      </c>
      <c r="E160" s="104" t="s">
        <v>558</v>
      </c>
      <c r="F160" s="105">
        <v>360</v>
      </c>
      <c r="G160" s="104" t="s">
        <v>582</v>
      </c>
      <c r="H160" s="104">
        <v>455</v>
      </c>
      <c r="I160" s="122">
        <v>420</v>
      </c>
      <c r="J160" s="123" t="s">
        <v>615</v>
      </c>
      <c r="K160" s="124">
        <f t="shared" si="84"/>
        <v>95</v>
      </c>
      <c r="L160" s="125">
        <f t="shared" si="85"/>
        <v>0.2638888888888889</v>
      </c>
      <c r="M160" s="126" t="s">
        <v>557</v>
      </c>
      <c r="N160" s="127">
        <v>42024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21</v>
      </c>
      <c r="B161" s="102">
        <v>42012</v>
      </c>
      <c r="C161" s="102"/>
      <c r="D161" s="103" t="s">
        <v>616</v>
      </c>
      <c r="E161" s="104" t="s">
        <v>558</v>
      </c>
      <c r="F161" s="105">
        <v>130</v>
      </c>
      <c r="G161" s="104"/>
      <c r="H161" s="104">
        <v>175.5</v>
      </c>
      <c r="I161" s="122">
        <v>165</v>
      </c>
      <c r="J161" s="123" t="s">
        <v>617</v>
      </c>
      <c r="K161" s="124">
        <f t="shared" si="84"/>
        <v>45.5</v>
      </c>
      <c r="L161" s="125">
        <f t="shared" si="85"/>
        <v>0.35</v>
      </c>
      <c r="M161" s="126" t="s">
        <v>557</v>
      </c>
      <c r="N161" s="127">
        <v>43088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22</v>
      </c>
      <c r="B162" s="102">
        <v>42040</v>
      </c>
      <c r="C162" s="102"/>
      <c r="D162" s="103" t="s">
        <v>377</v>
      </c>
      <c r="E162" s="104" t="s">
        <v>581</v>
      </c>
      <c r="F162" s="105">
        <v>98</v>
      </c>
      <c r="G162" s="104"/>
      <c r="H162" s="104">
        <v>120</v>
      </c>
      <c r="I162" s="122">
        <v>120</v>
      </c>
      <c r="J162" s="123" t="s">
        <v>583</v>
      </c>
      <c r="K162" s="124">
        <f t="shared" si="84"/>
        <v>22</v>
      </c>
      <c r="L162" s="125">
        <f t="shared" si="85"/>
        <v>0.22448979591836735</v>
      </c>
      <c r="M162" s="126" t="s">
        <v>557</v>
      </c>
      <c r="N162" s="127">
        <v>42753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23</v>
      </c>
      <c r="B163" s="102">
        <v>42040</v>
      </c>
      <c r="C163" s="102"/>
      <c r="D163" s="103" t="s">
        <v>618</v>
      </c>
      <c r="E163" s="104" t="s">
        <v>581</v>
      </c>
      <c r="F163" s="105">
        <v>196</v>
      </c>
      <c r="G163" s="104"/>
      <c r="H163" s="104">
        <v>262</v>
      </c>
      <c r="I163" s="122">
        <v>255</v>
      </c>
      <c r="J163" s="123" t="s">
        <v>583</v>
      </c>
      <c r="K163" s="124">
        <f t="shared" si="84"/>
        <v>66</v>
      </c>
      <c r="L163" s="125">
        <f t="shared" si="85"/>
        <v>0.33673469387755101</v>
      </c>
      <c r="M163" s="126" t="s">
        <v>557</v>
      </c>
      <c r="N163" s="127">
        <v>42599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5">
        <v>24</v>
      </c>
      <c r="B164" s="106">
        <v>42067</v>
      </c>
      <c r="C164" s="106"/>
      <c r="D164" s="107" t="s">
        <v>376</v>
      </c>
      <c r="E164" s="108" t="s">
        <v>581</v>
      </c>
      <c r="F164" s="109">
        <v>235</v>
      </c>
      <c r="G164" s="109"/>
      <c r="H164" s="110">
        <v>77</v>
      </c>
      <c r="I164" s="128" t="s">
        <v>619</v>
      </c>
      <c r="J164" s="129" t="s">
        <v>620</v>
      </c>
      <c r="K164" s="130">
        <f t="shared" si="84"/>
        <v>-158</v>
      </c>
      <c r="L164" s="131">
        <f t="shared" si="85"/>
        <v>-0.67234042553191486</v>
      </c>
      <c r="M164" s="132" t="s">
        <v>621</v>
      </c>
      <c r="N164" s="133">
        <v>43522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25</v>
      </c>
      <c r="B165" s="102">
        <v>42067</v>
      </c>
      <c r="C165" s="102"/>
      <c r="D165" s="103" t="s">
        <v>454</v>
      </c>
      <c r="E165" s="104" t="s">
        <v>581</v>
      </c>
      <c r="F165" s="105">
        <v>185</v>
      </c>
      <c r="G165" s="104"/>
      <c r="H165" s="104">
        <v>224</v>
      </c>
      <c r="I165" s="122" t="s">
        <v>622</v>
      </c>
      <c r="J165" s="123" t="s">
        <v>583</v>
      </c>
      <c r="K165" s="124">
        <f t="shared" si="84"/>
        <v>39</v>
      </c>
      <c r="L165" s="125">
        <f t="shared" si="85"/>
        <v>0.21081081081081082</v>
      </c>
      <c r="M165" s="126" t="s">
        <v>557</v>
      </c>
      <c r="N165" s="127">
        <v>42647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41">
        <v>26</v>
      </c>
      <c r="B166" s="111">
        <v>42090</v>
      </c>
      <c r="C166" s="111"/>
      <c r="D166" s="112" t="s">
        <v>623</v>
      </c>
      <c r="E166" s="113" t="s">
        <v>581</v>
      </c>
      <c r="F166" s="114">
        <v>49.5</v>
      </c>
      <c r="G166" s="115"/>
      <c r="H166" s="115">
        <v>15.85</v>
      </c>
      <c r="I166" s="115">
        <v>67</v>
      </c>
      <c r="J166" s="134" t="s">
        <v>624</v>
      </c>
      <c r="K166" s="115">
        <f t="shared" si="84"/>
        <v>-33.65</v>
      </c>
      <c r="L166" s="135">
        <f t="shared" si="85"/>
        <v>-0.67979797979797973</v>
      </c>
      <c r="M166" s="132" t="s">
        <v>621</v>
      </c>
      <c r="N166" s="136">
        <v>43627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27</v>
      </c>
      <c r="B167" s="102">
        <v>42093</v>
      </c>
      <c r="C167" s="102"/>
      <c r="D167" s="103" t="s">
        <v>625</v>
      </c>
      <c r="E167" s="104" t="s">
        <v>581</v>
      </c>
      <c r="F167" s="105">
        <v>183.5</v>
      </c>
      <c r="G167" s="104"/>
      <c r="H167" s="104">
        <v>219</v>
      </c>
      <c r="I167" s="122">
        <v>218</v>
      </c>
      <c r="J167" s="123" t="s">
        <v>626</v>
      </c>
      <c r="K167" s="124">
        <f t="shared" si="84"/>
        <v>35.5</v>
      </c>
      <c r="L167" s="125">
        <f t="shared" si="85"/>
        <v>0.19346049046321526</v>
      </c>
      <c r="M167" s="126" t="s">
        <v>557</v>
      </c>
      <c r="N167" s="127">
        <v>42103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28</v>
      </c>
      <c r="B168" s="102">
        <v>42114</v>
      </c>
      <c r="C168" s="102"/>
      <c r="D168" s="103" t="s">
        <v>627</v>
      </c>
      <c r="E168" s="104" t="s">
        <v>581</v>
      </c>
      <c r="F168" s="105">
        <f>(227+237)/2</f>
        <v>232</v>
      </c>
      <c r="G168" s="104"/>
      <c r="H168" s="104">
        <v>298</v>
      </c>
      <c r="I168" s="122">
        <v>298</v>
      </c>
      <c r="J168" s="123" t="s">
        <v>583</v>
      </c>
      <c r="K168" s="124">
        <f t="shared" si="84"/>
        <v>66</v>
      </c>
      <c r="L168" s="125">
        <f t="shared" si="85"/>
        <v>0.28448275862068967</v>
      </c>
      <c r="M168" s="126" t="s">
        <v>557</v>
      </c>
      <c r="N168" s="127">
        <v>42823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29</v>
      </c>
      <c r="B169" s="102">
        <v>42128</v>
      </c>
      <c r="C169" s="102"/>
      <c r="D169" s="103" t="s">
        <v>628</v>
      </c>
      <c r="E169" s="104" t="s">
        <v>558</v>
      </c>
      <c r="F169" s="105">
        <v>385</v>
      </c>
      <c r="G169" s="104"/>
      <c r="H169" s="104">
        <f>212.5+331</f>
        <v>543.5</v>
      </c>
      <c r="I169" s="122">
        <v>510</v>
      </c>
      <c r="J169" s="123" t="s">
        <v>629</v>
      </c>
      <c r="K169" s="124">
        <f t="shared" si="84"/>
        <v>158.5</v>
      </c>
      <c r="L169" s="125">
        <f t="shared" si="85"/>
        <v>0.41168831168831171</v>
      </c>
      <c r="M169" s="126" t="s">
        <v>557</v>
      </c>
      <c r="N169" s="127">
        <v>42235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30</v>
      </c>
      <c r="B170" s="102">
        <v>42128</v>
      </c>
      <c r="C170" s="102"/>
      <c r="D170" s="103" t="s">
        <v>630</v>
      </c>
      <c r="E170" s="104" t="s">
        <v>558</v>
      </c>
      <c r="F170" s="105">
        <v>115.5</v>
      </c>
      <c r="G170" s="104"/>
      <c r="H170" s="104">
        <v>146</v>
      </c>
      <c r="I170" s="122">
        <v>142</v>
      </c>
      <c r="J170" s="123" t="s">
        <v>631</v>
      </c>
      <c r="K170" s="124">
        <f t="shared" si="84"/>
        <v>30.5</v>
      </c>
      <c r="L170" s="125">
        <f t="shared" si="85"/>
        <v>0.26406926406926406</v>
      </c>
      <c r="M170" s="126" t="s">
        <v>557</v>
      </c>
      <c r="N170" s="127">
        <v>42202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31</v>
      </c>
      <c r="B171" s="102">
        <v>42151</v>
      </c>
      <c r="C171" s="102"/>
      <c r="D171" s="103" t="s">
        <v>632</v>
      </c>
      <c r="E171" s="104" t="s">
        <v>558</v>
      </c>
      <c r="F171" s="105">
        <v>237.5</v>
      </c>
      <c r="G171" s="104"/>
      <c r="H171" s="104">
        <v>279.5</v>
      </c>
      <c r="I171" s="122">
        <v>278</v>
      </c>
      <c r="J171" s="123" t="s">
        <v>583</v>
      </c>
      <c r="K171" s="124">
        <f t="shared" si="84"/>
        <v>42</v>
      </c>
      <c r="L171" s="125">
        <f t="shared" si="85"/>
        <v>0.17684210526315788</v>
      </c>
      <c r="M171" s="126" t="s">
        <v>557</v>
      </c>
      <c r="N171" s="127">
        <v>42222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32</v>
      </c>
      <c r="B172" s="102">
        <v>42174</v>
      </c>
      <c r="C172" s="102"/>
      <c r="D172" s="103" t="s">
        <v>602</v>
      </c>
      <c r="E172" s="104" t="s">
        <v>581</v>
      </c>
      <c r="F172" s="105">
        <v>340</v>
      </c>
      <c r="G172" s="104"/>
      <c r="H172" s="104">
        <v>448</v>
      </c>
      <c r="I172" s="122">
        <v>448</v>
      </c>
      <c r="J172" s="123" t="s">
        <v>583</v>
      </c>
      <c r="K172" s="124">
        <f t="shared" si="84"/>
        <v>108</v>
      </c>
      <c r="L172" s="125">
        <f t="shared" si="85"/>
        <v>0.31764705882352939</v>
      </c>
      <c r="M172" s="126" t="s">
        <v>557</v>
      </c>
      <c r="N172" s="127">
        <v>43018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33</v>
      </c>
      <c r="B173" s="102">
        <v>42191</v>
      </c>
      <c r="C173" s="102"/>
      <c r="D173" s="103" t="s">
        <v>633</v>
      </c>
      <c r="E173" s="104" t="s">
        <v>581</v>
      </c>
      <c r="F173" s="105">
        <v>390</v>
      </c>
      <c r="G173" s="104"/>
      <c r="H173" s="104">
        <v>460</v>
      </c>
      <c r="I173" s="122">
        <v>460</v>
      </c>
      <c r="J173" s="123" t="s">
        <v>583</v>
      </c>
      <c r="K173" s="124">
        <f t="shared" ref="K173:K193" si="86">H173-F173</f>
        <v>70</v>
      </c>
      <c r="L173" s="125">
        <f t="shared" ref="L173:L193" si="87">K173/F173</f>
        <v>0.17948717948717949</v>
      </c>
      <c r="M173" s="126" t="s">
        <v>557</v>
      </c>
      <c r="N173" s="127">
        <v>42478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34</v>
      </c>
      <c r="B174" s="106">
        <v>42195</v>
      </c>
      <c r="C174" s="106"/>
      <c r="D174" s="107" t="s">
        <v>634</v>
      </c>
      <c r="E174" s="108" t="s">
        <v>581</v>
      </c>
      <c r="F174" s="109">
        <v>122.5</v>
      </c>
      <c r="G174" s="109"/>
      <c r="H174" s="110">
        <v>61</v>
      </c>
      <c r="I174" s="128">
        <v>172</v>
      </c>
      <c r="J174" s="129" t="s">
        <v>635</v>
      </c>
      <c r="K174" s="130">
        <f t="shared" si="86"/>
        <v>-61.5</v>
      </c>
      <c r="L174" s="131">
        <f t="shared" si="87"/>
        <v>-0.50204081632653064</v>
      </c>
      <c r="M174" s="132" t="s">
        <v>621</v>
      </c>
      <c r="N174" s="133">
        <v>43333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35</v>
      </c>
      <c r="B175" s="102">
        <v>42219</v>
      </c>
      <c r="C175" s="102"/>
      <c r="D175" s="103" t="s">
        <v>636</v>
      </c>
      <c r="E175" s="104" t="s">
        <v>581</v>
      </c>
      <c r="F175" s="105">
        <v>297.5</v>
      </c>
      <c r="G175" s="104"/>
      <c r="H175" s="104">
        <v>350</v>
      </c>
      <c r="I175" s="122">
        <v>360</v>
      </c>
      <c r="J175" s="123" t="s">
        <v>637</v>
      </c>
      <c r="K175" s="124">
        <f t="shared" si="86"/>
        <v>52.5</v>
      </c>
      <c r="L175" s="125">
        <f t="shared" si="87"/>
        <v>0.17647058823529413</v>
      </c>
      <c r="M175" s="126" t="s">
        <v>557</v>
      </c>
      <c r="N175" s="127">
        <v>42232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36</v>
      </c>
      <c r="B176" s="102">
        <v>42219</v>
      </c>
      <c r="C176" s="102"/>
      <c r="D176" s="103" t="s">
        <v>638</v>
      </c>
      <c r="E176" s="104" t="s">
        <v>581</v>
      </c>
      <c r="F176" s="105">
        <v>115.5</v>
      </c>
      <c r="G176" s="104"/>
      <c r="H176" s="104">
        <v>149</v>
      </c>
      <c r="I176" s="122">
        <v>140</v>
      </c>
      <c r="J176" s="137" t="s">
        <v>639</v>
      </c>
      <c r="K176" s="124">
        <f t="shared" si="86"/>
        <v>33.5</v>
      </c>
      <c r="L176" s="125">
        <f t="shared" si="87"/>
        <v>0.29004329004329005</v>
      </c>
      <c r="M176" s="126" t="s">
        <v>557</v>
      </c>
      <c r="N176" s="127">
        <v>42740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37</v>
      </c>
      <c r="B177" s="102">
        <v>42251</v>
      </c>
      <c r="C177" s="102"/>
      <c r="D177" s="103" t="s">
        <v>632</v>
      </c>
      <c r="E177" s="104" t="s">
        <v>581</v>
      </c>
      <c r="F177" s="105">
        <v>226</v>
      </c>
      <c r="G177" s="104"/>
      <c r="H177" s="104">
        <v>292</v>
      </c>
      <c r="I177" s="122">
        <v>292</v>
      </c>
      <c r="J177" s="123" t="s">
        <v>640</v>
      </c>
      <c r="K177" s="124">
        <f t="shared" si="86"/>
        <v>66</v>
      </c>
      <c r="L177" s="125">
        <f t="shared" si="87"/>
        <v>0.29203539823008851</v>
      </c>
      <c r="M177" s="126" t="s">
        <v>557</v>
      </c>
      <c r="N177" s="127">
        <v>42286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38</v>
      </c>
      <c r="B178" s="102">
        <v>42254</v>
      </c>
      <c r="C178" s="102"/>
      <c r="D178" s="103" t="s">
        <v>627</v>
      </c>
      <c r="E178" s="104" t="s">
        <v>581</v>
      </c>
      <c r="F178" s="105">
        <v>232.5</v>
      </c>
      <c r="G178" s="104"/>
      <c r="H178" s="104">
        <v>312.5</v>
      </c>
      <c r="I178" s="122">
        <v>310</v>
      </c>
      <c r="J178" s="123" t="s">
        <v>583</v>
      </c>
      <c r="K178" s="124">
        <f t="shared" si="86"/>
        <v>80</v>
      </c>
      <c r="L178" s="125">
        <f t="shared" si="87"/>
        <v>0.34408602150537637</v>
      </c>
      <c r="M178" s="126" t="s">
        <v>557</v>
      </c>
      <c r="N178" s="127">
        <v>42823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39</v>
      </c>
      <c r="B179" s="102">
        <v>42268</v>
      </c>
      <c r="C179" s="102"/>
      <c r="D179" s="103" t="s">
        <v>641</v>
      </c>
      <c r="E179" s="104" t="s">
        <v>581</v>
      </c>
      <c r="F179" s="105">
        <v>196.5</v>
      </c>
      <c r="G179" s="104"/>
      <c r="H179" s="104">
        <v>238</v>
      </c>
      <c r="I179" s="122">
        <v>238</v>
      </c>
      <c r="J179" s="123" t="s">
        <v>640</v>
      </c>
      <c r="K179" s="124">
        <f t="shared" si="86"/>
        <v>41.5</v>
      </c>
      <c r="L179" s="125">
        <f t="shared" si="87"/>
        <v>0.21119592875318066</v>
      </c>
      <c r="M179" s="126" t="s">
        <v>557</v>
      </c>
      <c r="N179" s="127">
        <v>42291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40</v>
      </c>
      <c r="B180" s="102">
        <v>42271</v>
      </c>
      <c r="C180" s="102"/>
      <c r="D180" s="103" t="s">
        <v>580</v>
      </c>
      <c r="E180" s="104" t="s">
        <v>581</v>
      </c>
      <c r="F180" s="105">
        <v>65</v>
      </c>
      <c r="G180" s="104"/>
      <c r="H180" s="104">
        <v>82</v>
      </c>
      <c r="I180" s="122">
        <v>82</v>
      </c>
      <c r="J180" s="123" t="s">
        <v>640</v>
      </c>
      <c r="K180" s="124">
        <f t="shared" si="86"/>
        <v>17</v>
      </c>
      <c r="L180" s="125">
        <f t="shared" si="87"/>
        <v>0.26153846153846155</v>
      </c>
      <c r="M180" s="126" t="s">
        <v>557</v>
      </c>
      <c r="N180" s="127">
        <v>42578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41</v>
      </c>
      <c r="B181" s="102">
        <v>42291</v>
      </c>
      <c r="C181" s="102"/>
      <c r="D181" s="103" t="s">
        <v>642</v>
      </c>
      <c r="E181" s="104" t="s">
        <v>581</v>
      </c>
      <c r="F181" s="105">
        <v>144</v>
      </c>
      <c r="G181" s="104"/>
      <c r="H181" s="104">
        <v>182.5</v>
      </c>
      <c r="I181" s="122">
        <v>181</v>
      </c>
      <c r="J181" s="123" t="s">
        <v>640</v>
      </c>
      <c r="K181" s="124">
        <f t="shared" si="86"/>
        <v>38.5</v>
      </c>
      <c r="L181" s="125">
        <f t="shared" si="87"/>
        <v>0.2673611111111111</v>
      </c>
      <c r="M181" s="126" t="s">
        <v>557</v>
      </c>
      <c r="N181" s="127">
        <v>42817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42</v>
      </c>
      <c r="B182" s="102">
        <v>42291</v>
      </c>
      <c r="C182" s="102"/>
      <c r="D182" s="103" t="s">
        <v>643</v>
      </c>
      <c r="E182" s="104" t="s">
        <v>581</v>
      </c>
      <c r="F182" s="105">
        <v>264</v>
      </c>
      <c r="G182" s="104"/>
      <c r="H182" s="104">
        <v>311</v>
      </c>
      <c r="I182" s="122">
        <v>311</v>
      </c>
      <c r="J182" s="123" t="s">
        <v>640</v>
      </c>
      <c r="K182" s="124">
        <f t="shared" si="86"/>
        <v>47</v>
      </c>
      <c r="L182" s="125">
        <f t="shared" si="87"/>
        <v>0.17803030303030304</v>
      </c>
      <c r="M182" s="126" t="s">
        <v>557</v>
      </c>
      <c r="N182" s="127">
        <v>42604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43</v>
      </c>
      <c r="B183" s="102">
        <v>42318</v>
      </c>
      <c r="C183" s="102"/>
      <c r="D183" s="103" t="s">
        <v>644</v>
      </c>
      <c r="E183" s="104" t="s">
        <v>558</v>
      </c>
      <c r="F183" s="105">
        <v>549.5</v>
      </c>
      <c r="G183" s="104"/>
      <c r="H183" s="104">
        <v>630</v>
      </c>
      <c r="I183" s="122">
        <v>630</v>
      </c>
      <c r="J183" s="123" t="s">
        <v>640</v>
      </c>
      <c r="K183" s="124">
        <f t="shared" si="86"/>
        <v>80.5</v>
      </c>
      <c r="L183" s="125">
        <f t="shared" si="87"/>
        <v>0.1464968152866242</v>
      </c>
      <c r="M183" s="126" t="s">
        <v>557</v>
      </c>
      <c r="N183" s="127">
        <v>42419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44</v>
      </c>
      <c r="B184" s="102">
        <v>42342</v>
      </c>
      <c r="C184" s="102"/>
      <c r="D184" s="103" t="s">
        <v>645</v>
      </c>
      <c r="E184" s="104" t="s">
        <v>581</v>
      </c>
      <c r="F184" s="105">
        <v>1027.5</v>
      </c>
      <c r="G184" s="104"/>
      <c r="H184" s="104">
        <v>1315</v>
      </c>
      <c r="I184" s="122">
        <v>1250</v>
      </c>
      <c r="J184" s="123" t="s">
        <v>640</v>
      </c>
      <c r="K184" s="124">
        <f t="shared" si="86"/>
        <v>287.5</v>
      </c>
      <c r="L184" s="125">
        <f t="shared" si="87"/>
        <v>0.27980535279805352</v>
      </c>
      <c r="M184" s="126" t="s">
        <v>557</v>
      </c>
      <c r="N184" s="127">
        <v>43244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45</v>
      </c>
      <c r="B185" s="102">
        <v>42367</v>
      </c>
      <c r="C185" s="102"/>
      <c r="D185" s="103" t="s">
        <v>646</v>
      </c>
      <c r="E185" s="104" t="s">
        <v>581</v>
      </c>
      <c r="F185" s="105">
        <v>465</v>
      </c>
      <c r="G185" s="104"/>
      <c r="H185" s="104">
        <v>540</v>
      </c>
      <c r="I185" s="122">
        <v>540</v>
      </c>
      <c r="J185" s="123" t="s">
        <v>640</v>
      </c>
      <c r="K185" s="124">
        <f t="shared" si="86"/>
        <v>75</v>
      </c>
      <c r="L185" s="125">
        <f t="shared" si="87"/>
        <v>0.16129032258064516</v>
      </c>
      <c r="M185" s="126" t="s">
        <v>557</v>
      </c>
      <c r="N185" s="127">
        <v>42530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46</v>
      </c>
      <c r="B186" s="102">
        <v>42380</v>
      </c>
      <c r="C186" s="102"/>
      <c r="D186" s="103" t="s">
        <v>377</v>
      </c>
      <c r="E186" s="104" t="s">
        <v>558</v>
      </c>
      <c r="F186" s="105">
        <v>81</v>
      </c>
      <c r="G186" s="104"/>
      <c r="H186" s="104">
        <v>110</v>
      </c>
      <c r="I186" s="122">
        <v>110</v>
      </c>
      <c r="J186" s="123" t="s">
        <v>640</v>
      </c>
      <c r="K186" s="124">
        <f t="shared" si="86"/>
        <v>29</v>
      </c>
      <c r="L186" s="125">
        <f t="shared" si="87"/>
        <v>0.35802469135802467</v>
      </c>
      <c r="M186" s="126" t="s">
        <v>557</v>
      </c>
      <c r="N186" s="127">
        <v>42745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47</v>
      </c>
      <c r="B187" s="102">
        <v>42382</v>
      </c>
      <c r="C187" s="102"/>
      <c r="D187" s="103" t="s">
        <v>647</v>
      </c>
      <c r="E187" s="104" t="s">
        <v>558</v>
      </c>
      <c r="F187" s="105">
        <v>417.5</v>
      </c>
      <c r="G187" s="104"/>
      <c r="H187" s="104">
        <v>547</v>
      </c>
      <c r="I187" s="122">
        <v>535</v>
      </c>
      <c r="J187" s="123" t="s">
        <v>640</v>
      </c>
      <c r="K187" s="124">
        <f t="shared" si="86"/>
        <v>129.5</v>
      </c>
      <c r="L187" s="125">
        <f t="shared" si="87"/>
        <v>0.31017964071856285</v>
      </c>
      <c r="M187" s="126" t="s">
        <v>557</v>
      </c>
      <c r="N187" s="127">
        <v>42578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48</v>
      </c>
      <c r="B188" s="102">
        <v>42408</v>
      </c>
      <c r="C188" s="102"/>
      <c r="D188" s="103" t="s">
        <v>648</v>
      </c>
      <c r="E188" s="104" t="s">
        <v>581</v>
      </c>
      <c r="F188" s="105">
        <v>650</v>
      </c>
      <c r="G188" s="104"/>
      <c r="H188" s="104">
        <v>800</v>
      </c>
      <c r="I188" s="122">
        <v>800</v>
      </c>
      <c r="J188" s="123" t="s">
        <v>640</v>
      </c>
      <c r="K188" s="124">
        <f t="shared" si="86"/>
        <v>150</v>
      </c>
      <c r="L188" s="125">
        <f t="shared" si="87"/>
        <v>0.23076923076923078</v>
      </c>
      <c r="M188" s="126" t="s">
        <v>557</v>
      </c>
      <c r="N188" s="127">
        <v>43154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49</v>
      </c>
      <c r="B189" s="102">
        <v>42433</v>
      </c>
      <c r="C189" s="102"/>
      <c r="D189" s="103" t="s">
        <v>194</v>
      </c>
      <c r="E189" s="104" t="s">
        <v>581</v>
      </c>
      <c r="F189" s="105">
        <v>437.5</v>
      </c>
      <c r="G189" s="104"/>
      <c r="H189" s="104">
        <v>504.5</v>
      </c>
      <c r="I189" s="122">
        <v>522</v>
      </c>
      <c r="J189" s="123" t="s">
        <v>649</v>
      </c>
      <c r="K189" s="124">
        <f t="shared" si="86"/>
        <v>67</v>
      </c>
      <c r="L189" s="125">
        <f t="shared" si="87"/>
        <v>0.15314285714285714</v>
      </c>
      <c r="M189" s="126" t="s">
        <v>557</v>
      </c>
      <c r="N189" s="127">
        <v>42480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50</v>
      </c>
      <c r="B190" s="102">
        <v>42438</v>
      </c>
      <c r="C190" s="102"/>
      <c r="D190" s="103" t="s">
        <v>650</v>
      </c>
      <c r="E190" s="104" t="s">
        <v>581</v>
      </c>
      <c r="F190" s="105">
        <v>189.5</v>
      </c>
      <c r="G190" s="104"/>
      <c r="H190" s="104">
        <v>218</v>
      </c>
      <c r="I190" s="122">
        <v>218</v>
      </c>
      <c r="J190" s="123" t="s">
        <v>640</v>
      </c>
      <c r="K190" s="124">
        <f t="shared" si="86"/>
        <v>28.5</v>
      </c>
      <c r="L190" s="125">
        <f t="shared" si="87"/>
        <v>0.15039577836411611</v>
      </c>
      <c r="M190" s="126" t="s">
        <v>557</v>
      </c>
      <c r="N190" s="127">
        <v>43034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41">
        <v>51</v>
      </c>
      <c r="B191" s="111">
        <v>42471</v>
      </c>
      <c r="C191" s="111"/>
      <c r="D191" s="112" t="s">
        <v>651</v>
      </c>
      <c r="E191" s="113" t="s">
        <v>581</v>
      </c>
      <c r="F191" s="114">
        <v>36.5</v>
      </c>
      <c r="G191" s="115"/>
      <c r="H191" s="115">
        <v>15.85</v>
      </c>
      <c r="I191" s="115">
        <v>60</v>
      </c>
      <c r="J191" s="134" t="s">
        <v>652</v>
      </c>
      <c r="K191" s="130">
        <f t="shared" si="86"/>
        <v>-20.65</v>
      </c>
      <c r="L191" s="164">
        <f t="shared" si="87"/>
        <v>-0.5657534246575342</v>
      </c>
      <c r="M191" s="132" t="s">
        <v>621</v>
      </c>
      <c r="N191" s="165">
        <v>43627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52</v>
      </c>
      <c r="B192" s="102">
        <v>42472</v>
      </c>
      <c r="C192" s="102"/>
      <c r="D192" s="103" t="s">
        <v>653</v>
      </c>
      <c r="E192" s="104" t="s">
        <v>581</v>
      </c>
      <c r="F192" s="105">
        <v>93</v>
      </c>
      <c r="G192" s="104"/>
      <c r="H192" s="104">
        <v>149</v>
      </c>
      <c r="I192" s="122">
        <v>140</v>
      </c>
      <c r="J192" s="137" t="s">
        <v>654</v>
      </c>
      <c r="K192" s="124">
        <f t="shared" si="86"/>
        <v>56</v>
      </c>
      <c r="L192" s="125">
        <f t="shared" si="87"/>
        <v>0.60215053763440862</v>
      </c>
      <c r="M192" s="126" t="s">
        <v>557</v>
      </c>
      <c r="N192" s="127">
        <v>42740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53</v>
      </c>
      <c r="B193" s="102">
        <v>42472</v>
      </c>
      <c r="C193" s="102"/>
      <c r="D193" s="103" t="s">
        <v>655</v>
      </c>
      <c r="E193" s="104" t="s">
        <v>581</v>
      </c>
      <c r="F193" s="105">
        <v>130</v>
      </c>
      <c r="G193" s="104"/>
      <c r="H193" s="104">
        <v>150</v>
      </c>
      <c r="I193" s="122" t="s">
        <v>656</v>
      </c>
      <c r="J193" s="123" t="s">
        <v>640</v>
      </c>
      <c r="K193" s="124">
        <f t="shared" si="86"/>
        <v>20</v>
      </c>
      <c r="L193" s="125">
        <f t="shared" si="87"/>
        <v>0.15384615384615385</v>
      </c>
      <c r="M193" s="126" t="s">
        <v>557</v>
      </c>
      <c r="N193" s="127">
        <v>42564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54</v>
      </c>
      <c r="B194" s="102">
        <v>42473</v>
      </c>
      <c r="C194" s="102"/>
      <c r="D194" s="103" t="s">
        <v>345</v>
      </c>
      <c r="E194" s="104" t="s">
        <v>581</v>
      </c>
      <c r="F194" s="105">
        <v>196</v>
      </c>
      <c r="G194" s="104"/>
      <c r="H194" s="104">
        <v>299</v>
      </c>
      <c r="I194" s="122">
        <v>299</v>
      </c>
      <c r="J194" s="123" t="s">
        <v>640</v>
      </c>
      <c r="K194" s="124">
        <v>103</v>
      </c>
      <c r="L194" s="125">
        <v>0.52551020408163296</v>
      </c>
      <c r="M194" s="126" t="s">
        <v>557</v>
      </c>
      <c r="N194" s="127">
        <v>42620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55</v>
      </c>
      <c r="B195" s="102">
        <v>42473</v>
      </c>
      <c r="C195" s="102"/>
      <c r="D195" s="103" t="s">
        <v>714</v>
      </c>
      <c r="E195" s="104" t="s">
        <v>581</v>
      </c>
      <c r="F195" s="105">
        <v>88</v>
      </c>
      <c r="G195" s="104"/>
      <c r="H195" s="104">
        <v>103</v>
      </c>
      <c r="I195" s="122">
        <v>103</v>
      </c>
      <c r="J195" s="123" t="s">
        <v>640</v>
      </c>
      <c r="K195" s="124">
        <v>15</v>
      </c>
      <c r="L195" s="125">
        <v>0.170454545454545</v>
      </c>
      <c r="M195" s="126" t="s">
        <v>557</v>
      </c>
      <c r="N195" s="127">
        <v>42530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56</v>
      </c>
      <c r="B196" s="102">
        <v>42492</v>
      </c>
      <c r="C196" s="102"/>
      <c r="D196" s="103" t="s">
        <v>657</v>
      </c>
      <c r="E196" s="104" t="s">
        <v>581</v>
      </c>
      <c r="F196" s="105">
        <v>127.5</v>
      </c>
      <c r="G196" s="104"/>
      <c r="H196" s="104">
        <v>148</v>
      </c>
      <c r="I196" s="122" t="s">
        <v>658</v>
      </c>
      <c r="J196" s="123" t="s">
        <v>640</v>
      </c>
      <c r="K196" s="124">
        <f>H196-F196</f>
        <v>20.5</v>
      </c>
      <c r="L196" s="125">
        <f>K196/F196</f>
        <v>0.16078431372549021</v>
      </c>
      <c r="M196" s="126" t="s">
        <v>557</v>
      </c>
      <c r="N196" s="127">
        <v>42564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57</v>
      </c>
      <c r="B197" s="102">
        <v>42493</v>
      </c>
      <c r="C197" s="102"/>
      <c r="D197" s="103" t="s">
        <v>659</v>
      </c>
      <c r="E197" s="104" t="s">
        <v>581</v>
      </c>
      <c r="F197" s="105">
        <v>675</v>
      </c>
      <c r="G197" s="104"/>
      <c r="H197" s="104">
        <v>815</v>
      </c>
      <c r="I197" s="122" t="s">
        <v>660</v>
      </c>
      <c r="J197" s="123" t="s">
        <v>640</v>
      </c>
      <c r="K197" s="124">
        <f>H197-F197</f>
        <v>140</v>
      </c>
      <c r="L197" s="125">
        <f>K197/F197</f>
        <v>0.2074074074074074</v>
      </c>
      <c r="M197" s="126" t="s">
        <v>557</v>
      </c>
      <c r="N197" s="127">
        <v>43154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58</v>
      </c>
      <c r="B198" s="106">
        <v>42522</v>
      </c>
      <c r="C198" s="106"/>
      <c r="D198" s="107" t="s">
        <v>715</v>
      </c>
      <c r="E198" s="108" t="s">
        <v>581</v>
      </c>
      <c r="F198" s="109">
        <v>500</v>
      </c>
      <c r="G198" s="109"/>
      <c r="H198" s="110">
        <v>232.5</v>
      </c>
      <c r="I198" s="128" t="s">
        <v>716</v>
      </c>
      <c r="J198" s="129" t="s">
        <v>717</v>
      </c>
      <c r="K198" s="130">
        <f>H198-F198</f>
        <v>-267.5</v>
      </c>
      <c r="L198" s="131">
        <f>K198/F198</f>
        <v>-0.53500000000000003</v>
      </c>
      <c r="M198" s="132" t="s">
        <v>621</v>
      </c>
      <c r="N198" s="133">
        <v>43735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59</v>
      </c>
      <c r="B199" s="102">
        <v>42527</v>
      </c>
      <c r="C199" s="102"/>
      <c r="D199" s="103" t="s">
        <v>661</v>
      </c>
      <c r="E199" s="104" t="s">
        <v>581</v>
      </c>
      <c r="F199" s="105">
        <v>110</v>
      </c>
      <c r="G199" s="104"/>
      <c r="H199" s="104">
        <v>126.5</v>
      </c>
      <c r="I199" s="122">
        <v>125</v>
      </c>
      <c r="J199" s="123" t="s">
        <v>590</v>
      </c>
      <c r="K199" s="124">
        <f>H199-F199</f>
        <v>16.5</v>
      </c>
      <c r="L199" s="125">
        <f>K199/F199</f>
        <v>0.15</v>
      </c>
      <c r="M199" s="126" t="s">
        <v>557</v>
      </c>
      <c r="N199" s="127">
        <v>42552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60</v>
      </c>
      <c r="B200" s="102">
        <v>42538</v>
      </c>
      <c r="C200" s="102"/>
      <c r="D200" s="103" t="s">
        <v>662</v>
      </c>
      <c r="E200" s="104" t="s">
        <v>581</v>
      </c>
      <c r="F200" s="105">
        <v>44</v>
      </c>
      <c r="G200" s="104"/>
      <c r="H200" s="104">
        <v>69.5</v>
      </c>
      <c r="I200" s="122">
        <v>69.5</v>
      </c>
      <c r="J200" s="123" t="s">
        <v>663</v>
      </c>
      <c r="K200" s="124">
        <f>H200-F200</f>
        <v>25.5</v>
      </c>
      <c r="L200" s="125">
        <f>K200/F200</f>
        <v>0.57954545454545459</v>
      </c>
      <c r="M200" s="126" t="s">
        <v>557</v>
      </c>
      <c r="N200" s="127">
        <v>42977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61</v>
      </c>
      <c r="B201" s="102">
        <v>42549</v>
      </c>
      <c r="C201" s="102"/>
      <c r="D201" s="144" t="s">
        <v>718</v>
      </c>
      <c r="E201" s="104" t="s">
        <v>581</v>
      </c>
      <c r="F201" s="105">
        <v>262.5</v>
      </c>
      <c r="G201" s="104"/>
      <c r="H201" s="104">
        <v>340</v>
      </c>
      <c r="I201" s="122">
        <v>333</v>
      </c>
      <c r="J201" s="123" t="s">
        <v>719</v>
      </c>
      <c r="K201" s="124">
        <v>77.5</v>
      </c>
      <c r="L201" s="125">
        <v>0.29523809523809502</v>
      </c>
      <c r="M201" s="126" t="s">
        <v>557</v>
      </c>
      <c r="N201" s="127">
        <v>43017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62</v>
      </c>
      <c r="B202" s="102">
        <v>42549</v>
      </c>
      <c r="C202" s="102"/>
      <c r="D202" s="144" t="s">
        <v>720</v>
      </c>
      <c r="E202" s="104" t="s">
        <v>581</v>
      </c>
      <c r="F202" s="105">
        <v>840</v>
      </c>
      <c r="G202" s="104"/>
      <c r="H202" s="104">
        <v>1230</v>
      </c>
      <c r="I202" s="122">
        <v>1230</v>
      </c>
      <c r="J202" s="123" t="s">
        <v>640</v>
      </c>
      <c r="K202" s="124">
        <v>390</v>
      </c>
      <c r="L202" s="125">
        <v>0.46428571428571402</v>
      </c>
      <c r="M202" s="126" t="s">
        <v>557</v>
      </c>
      <c r="N202" s="127">
        <v>42649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342">
        <v>63</v>
      </c>
      <c r="B203" s="139">
        <v>42556</v>
      </c>
      <c r="C203" s="139"/>
      <c r="D203" s="140" t="s">
        <v>664</v>
      </c>
      <c r="E203" s="141" t="s">
        <v>581</v>
      </c>
      <c r="F203" s="142">
        <v>395</v>
      </c>
      <c r="G203" s="143"/>
      <c r="H203" s="143">
        <f>(468.5+342.5)/2</f>
        <v>405.5</v>
      </c>
      <c r="I203" s="143">
        <v>510</v>
      </c>
      <c r="J203" s="166" t="s">
        <v>665</v>
      </c>
      <c r="K203" s="167">
        <f t="shared" ref="K203:K209" si="88">H203-F203</f>
        <v>10.5</v>
      </c>
      <c r="L203" s="168">
        <f t="shared" ref="L203:L209" si="89">K203/F203</f>
        <v>2.6582278481012658E-2</v>
      </c>
      <c r="M203" s="169" t="s">
        <v>666</v>
      </c>
      <c r="N203" s="170">
        <v>43606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5">
        <v>64</v>
      </c>
      <c r="B204" s="106">
        <v>42584</v>
      </c>
      <c r="C204" s="106"/>
      <c r="D204" s="107" t="s">
        <v>667</v>
      </c>
      <c r="E204" s="108" t="s">
        <v>558</v>
      </c>
      <c r="F204" s="109">
        <f>169.5-12.8</f>
        <v>156.69999999999999</v>
      </c>
      <c r="G204" s="109"/>
      <c r="H204" s="110">
        <v>77</v>
      </c>
      <c r="I204" s="128" t="s">
        <v>668</v>
      </c>
      <c r="J204" s="361" t="s">
        <v>797</v>
      </c>
      <c r="K204" s="130">
        <f t="shared" si="88"/>
        <v>-79.699999999999989</v>
      </c>
      <c r="L204" s="131">
        <f t="shared" si="89"/>
        <v>-0.50861518825781749</v>
      </c>
      <c r="M204" s="132" t="s">
        <v>621</v>
      </c>
      <c r="N204" s="133">
        <v>43522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65</v>
      </c>
      <c r="B205" s="106">
        <v>42586</v>
      </c>
      <c r="C205" s="106"/>
      <c r="D205" s="107" t="s">
        <v>669</v>
      </c>
      <c r="E205" s="108" t="s">
        <v>581</v>
      </c>
      <c r="F205" s="109">
        <v>400</v>
      </c>
      <c r="G205" s="109"/>
      <c r="H205" s="110">
        <v>305</v>
      </c>
      <c r="I205" s="128">
        <v>475</v>
      </c>
      <c r="J205" s="129" t="s">
        <v>670</v>
      </c>
      <c r="K205" s="130">
        <f t="shared" si="88"/>
        <v>-95</v>
      </c>
      <c r="L205" s="131">
        <f t="shared" si="89"/>
        <v>-0.23749999999999999</v>
      </c>
      <c r="M205" s="132" t="s">
        <v>621</v>
      </c>
      <c r="N205" s="133">
        <v>43606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66</v>
      </c>
      <c r="B206" s="102">
        <v>42593</v>
      </c>
      <c r="C206" s="102"/>
      <c r="D206" s="103" t="s">
        <v>671</v>
      </c>
      <c r="E206" s="104" t="s">
        <v>581</v>
      </c>
      <c r="F206" s="105">
        <v>86.5</v>
      </c>
      <c r="G206" s="104"/>
      <c r="H206" s="104">
        <v>130</v>
      </c>
      <c r="I206" s="122">
        <v>130</v>
      </c>
      <c r="J206" s="137" t="s">
        <v>672</v>
      </c>
      <c r="K206" s="124">
        <f t="shared" si="88"/>
        <v>43.5</v>
      </c>
      <c r="L206" s="125">
        <f t="shared" si="89"/>
        <v>0.50289017341040465</v>
      </c>
      <c r="M206" s="126" t="s">
        <v>557</v>
      </c>
      <c r="N206" s="127">
        <v>43091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5">
        <v>67</v>
      </c>
      <c r="B207" s="106">
        <v>42600</v>
      </c>
      <c r="C207" s="106"/>
      <c r="D207" s="107" t="s">
        <v>368</v>
      </c>
      <c r="E207" s="108" t="s">
        <v>581</v>
      </c>
      <c r="F207" s="109">
        <v>133.5</v>
      </c>
      <c r="G207" s="109"/>
      <c r="H207" s="110">
        <v>126.5</v>
      </c>
      <c r="I207" s="128">
        <v>178</v>
      </c>
      <c r="J207" s="129" t="s">
        <v>673</v>
      </c>
      <c r="K207" s="130">
        <f t="shared" si="88"/>
        <v>-7</v>
      </c>
      <c r="L207" s="131">
        <f t="shared" si="89"/>
        <v>-5.2434456928838954E-2</v>
      </c>
      <c r="M207" s="132" t="s">
        <v>621</v>
      </c>
      <c r="N207" s="133">
        <v>42615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68</v>
      </c>
      <c r="B208" s="102">
        <v>42613</v>
      </c>
      <c r="C208" s="102"/>
      <c r="D208" s="103" t="s">
        <v>674</v>
      </c>
      <c r="E208" s="104" t="s">
        <v>581</v>
      </c>
      <c r="F208" s="105">
        <v>560</v>
      </c>
      <c r="G208" s="104"/>
      <c r="H208" s="104">
        <v>725</v>
      </c>
      <c r="I208" s="122">
        <v>725</v>
      </c>
      <c r="J208" s="123" t="s">
        <v>583</v>
      </c>
      <c r="K208" s="124">
        <f t="shared" si="88"/>
        <v>165</v>
      </c>
      <c r="L208" s="125">
        <f t="shared" si="89"/>
        <v>0.29464285714285715</v>
      </c>
      <c r="M208" s="126" t="s">
        <v>557</v>
      </c>
      <c r="N208" s="127">
        <v>42456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69</v>
      </c>
      <c r="B209" s="102">
        <v>42614</v>
      </c>
      <c r="C209" s="102"/>
      <c r="D209" s="103" t="s">
        <v>675</v>
      </c>
      <c r="E209" s="104" t="s">
        <v>581</v>
      </c>
      <c r="F209" s="105">
        <v>160.5</v>
      </c>
      <c r="G209" s="104"/>
      <c r="H209" s="104">
        <v>210</v>
      </c>
      <c r="I209" s="122">
        <v>210</v>
      </c>
      <c r="J209" s="123" t="s">
        <v>583</v>
      </c>
      <c r="K209" s="124">
        <f t="shared" si="88"/>
        <v>49.5</v>
      </c>
      <c r="L209" s="125">
        <f t="shared" si="89"/>
        <v>0.30841121495327101</v>
      </c>
      <c r="M209" s="126" t="s">
        <v>557</v>
      </c>
      <c r="N209" s="127">
        <v>42871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70</v>
      </c>
      <c r="B210" s="102">
        <v>42646</v>
      </c>
      <c r="C210" s="102"/>
      <c r="D210" s="144" t="s">
        <v>391</v>
      </c>
      <c r="E210" s="104" t="s">
        <v>581</v>
      </c>
      <c r="F210" s="105">
        <v>430</v>
      </c>
      <c r="G210" s="104"/>
      <c r="H210" s="104">
        <v>596</v>
      </c>
      <c r="I210" s="122">
        <v>575</v>
      </c>
      <c r="J210" s="123" t="s">
        <v>721</v>
      </c>
      <c r="K210" s="124">
        <v>166</v>
      </c>
      <c r="L210" s="125">
        <v>0.38604651162790699</v>
      </c>
      <c r="M210" s="126" t="s">
        <v>557</v>
      </c>
      <c r="N210" s="127">
        <v>42769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71</v>
      </c>
      <c r="B211" s="102">
        <v>42657</v>
      </c>
      <c r="C211" s="102"/>
      <c r="D211" s="103" t="s">
        <v>676</v>
      </c>
      <c r="E211" s="104" t="s">
        <v>581</v>
      </c>
      <c r="F211" s="105">
        <v>280</v>
      </c>
      <c r="G211" s="104"/>
      <c r="H211" s="104">
        <v>345</v>
      </c>
      <c r="I211" s="122">
        <v>345</v>
      </c>
      <c r="J211" s="123" t="s">
        <v>583</v>
      </c>
      <c r="K211" s="124">
        <f t="shared" ref="K211:K216" si="90">H211-F211</f>
        <v>65</v>
      </c>
      <c r="L211" s="125">
        <f>K211/F211</f>
        <v>0.23214285714285715</v>
      </c>
      <c r="M211" s="126" t="s">
        <v>557</v>
      </c>
      <c r="N211" s="127">
        <v>42814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72</v>
      </c>
      <c r="B212" s="102">
        <v>42657</v>
      </c>
      <c r="C212" s="102"/>
      <c r="D212" s="103" t="s">
        <v>677</v>
      </c>
      <c r="E212" s="104" t="s">
        <v>581</v>
      </c>
      <c r="F212" s="105">
        <v>245</v>
      </c>
      <c r="G212" s="104"/>
      <c r="H212" s="104">
        <v>325.5</v>
      </c>
      <c r="I212" s="122">
        <v>330</v>
      </c>
      <c r="J212" s="123" t="s">
        <v>678</v>
      </c>
      <c r="K212" s="124">
        <f t="shared" si="90"/>
        <v>80.5</v>
      </c>
      <c r="L212" s="125">
        <f>K212/F212</f>
        <v>0.32857142857142857</v>
      </c>
      <c r="M212" s="126" t="s">
        <v>557</v>
      </c>
      <c r="N212" s="127">
        <v>42769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73</v>
      </c>
      <c r="B213" s="102">
        <v>42660</v>
      </c>
      <c r="C213" s="102"/>
      <c r="D213" s="103" t="s">
        <v>341</v>
      </c>
      <c r="E213" s="104" t="s">
        <v>581</v>
      </c>
      <c r="F213" s="105">
        <v>125</v>
      </c>
      <c r="G213" s="104"/>
      <c r="H213" s="104">
        <v>160</v>
      </c>
      <c r="I213" s="122">
        <v>160</v>
      </c>
      <c r="J213" s="123" t="s">
        <v>640</v>
      </c>
      <c r="K213" s="124">
        <f t="shared" si="90"/>
        <v>35</v>
      </c>
      <c r="L213" s="125">
        <v>0.28000000000000003</v>
      </c>
      <c r="M213" s="126" t="s">
        <v>557</v>
      </c>
      <c r="N213" s="127">
        <v>42803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74</v>
      </c>
      <c r="B214" s="102">
        <v>42660</v>
      </c>
      <c r="C214" s="102"/>
      <c r="D214" s="103" t="s">
        <v>456</v>
      </c>
      <c r="E214" s="104" t="s">
        <v>581</v>
      </c>
      <c r="F214" s="105">
        <v>114</v>
      </c>
      <c r="G214" s="104"/>
      <c r="H214" s="104">
        <v>145</v>
      </c>
      <c r="I214" s="122">
        <v>145</v>
      </c>
      <c r="J214" s="123" t="s">
        <v>640</v>
      </c>
      <c r="K214" s="124">
        <f t="shared" si="90"/>
        <v>31</v>
      </c>
      <c r="L214" s="125">
        <f>K214/F214</f>
        <v>0.27192982456140352</v>
      </c>
      <c r="M214" s="126" t="s">
        <v>557</v>
      </c>
      <c r="N214" s="127">
        <v>42859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75</v>
      </c>
      <c r="B215" s="102">
        <v>42660</v>
      </c>
      <c r="C215" s="102"/>
      <c r="D215" s="103" t="s">
        <v>679</v>
      </c>
      <c r="E215" s="104" t="s">
        <v>581</v>
      </c>
      <c r="F215" s="105">
        <v>212</v>
      </c>
      <c r="G215" s="104"/>
      <c r="H215" s="104">
        <v>280</v>
      </c>
      <c r="I215" s="122">
        <v>276</v>
      </c>
      <c r="J215" s="123" t="s">
        <v>680</v>
      </c>
      <c r="K215" s="124">
        <f t="shared" si="90"/>
        <v>68</v>
      </c>
      <c r="L215" s="125">
        <f>K215/F215</f>
        <v>0.32075471698113206</v>
      </c>
      <c r="M215" s="126" t="s">
        <v>557</v>
      </c>
      <c r="N215" s="127">
        <v>42858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76</v>
      </c>
      <c r="B216" s="102">
        <v>42678</v>
      </c>
      <c r="C216" s="102"/>
      <c r="D216" s="103" t="s">
        <v>149</v>
      </c>
      <c r="E216" s="104" t="s">
        <v>581</v>
      </c>
      <c r="F216" s="105">
        <v>155</v>
      </c>
      <c r="G216" s="104"/>
      <c r="H216" s="104">
        <v>210</v>
      </c>
      <c r="I216" s="122">
        <v>210</v>
      </c>
      <c r="J216" s="123" t="s">
        <v>681</v>
      </c>
      <c r="K216" s="124">
        <f t="shared" si="90"/>
        <v>55</v>
      </c>
      <c r="L216" s="125">
        <f>K216/F216</f>
        <v>0.35483870967741937</v>
      </c>
      <c r="M216" s="126" t="s">
        <v>557</v>
      </c>
      <c r="N216" s="127">
        <v>42944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5">
        <v>77</v>
      </c>
      <c r="B217" s="106">
        <v>42710</v>
      </c>
      <c r="C217" s="106"/>
      <c r="D217" s="107" t="s">
        <v>722</v>
      </c>
      <c r="E217" s="108" t="s">
        <v>581</v>
      </c>
      <c r="F217" s="109">
        <v>150.5</v>
      </c>
      <c r="G217" s="109"/>
      <c r="H217" s="110">
        <v>72.5</v>
      </c>
      <c r="I217" s="128">
        <v>174</v>
      </c>
      <c r="J217" s="129" t="s">
        <v>723</v>
      </c>
      <c r="K217" s="130">
        <v>-78</v>
      </c>
      <c r="L217" s="131">
        <v>-0.51827242524916906</v>
      </c>
      <c r="M217" s="132" t="s">
        <v>621</v>
      </c>
      <c r="N217" s="133">
        <v>43333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78</v>
      </c>
      <c r="B218" s="102">
        <v>42712</v>
      </c>
      <c r="C218" s="102"/>
      <c r="D218" s="103" t="s">
        <v>123</v>
      </c>
      <c r="E218" s="104" t="s">
        <v>581</v>
      </c>
      <c r="F218" s="105">
        <v>380</v>
      </c>
      <c r="G218" s="104"/>
      <c r="H218" s="104">
        <v>478</v>
      </c>
      <c r="I218" s="122">
        <v>468</v>
      </c>
      <c r="J218" s="123" t="s">
        <v>640</v>
      </c>
      <c r="K218" s="124">
        <f>H218-F218</f>
        <v>98</v>
      </c>
      <c r="L218" s="125">
        <f>K218/F218</f>
        <v>0.25789473684210529</v>
      </c>
      <c r="M218" s="126" t="s">
        <v>557</v>
      </c>
      <c r="N218" s="127">
        <v>43025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79</v>
      </c>
      <c r="B219" s="102">
        <v>42734</v>
      </c>
      <c r="C219" s="102"/>
      <c r="D219" s="103" t="s">
        <v>245</v>
      </c>
      <c r="E219" s="104" t="s">
        <v>581</v>
      </c>
      <c r="F219" s="105">
        <v>305</v>
      </c>
      <c r="G219" s="104"/>
      <c r="H219" s="104">
        <v>375</v>
      </c>
      <c r="I219" s="122">
        <v>375</v>
      </c>
      <c r="J219" s="123" t="s">
        <v>640</v>
      </c>
      <c r="K219" s="124">
        <f>H219-F219</f>
        <v>70</v>
      </c>
      <c r="L219" s="125">
        <f>K219/F219</f>
        <v>0.22950819672131148</v>
      </c>
      <c r="M219" s="126" t="s">
        <v>557</v>
      </c>
      <c r="N219" s="127">
        <v>42768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80</v>
      </c>
      <c r="B220" s="102">
        <v>42739</v>
      </c>
      <c r="C220" s="102"/>
      <c r="D220" s="103" t="s">
        <v>343</v>
      </c>
      <c r="E220" s="104" t="s">
        <v>581</v>
      </c>
      <c r="F220" s="105">
        <v>99.5</v>
      </c>
      <c r="G220" s="104"/>
      <c r="H220" s="104">
        <v>158</v>
      </c>
      <c r="I220" s="122">
        <v>158</v>
      </c>
      <c r="J220" s="123" t="s">
        <v>640</v>
      </c>
      <c r="K220" s="124">
        <f>H220-F220</f>
        <v>58.5</v>
      </c>
      <c r="L220" s="125">
        <f>K220/F220</f>
        <v>0.5879396984924623</v>
      </c>
      <c r="M220" s="126" t="s">
        <v>557</v>
      </c>
      <c r="N220" s="127">
        <v>42898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81</v>
      </c>
      <c r="B221" s="102">
        <v>42739</v>
      </c>
      <c r="C221" s="102"/>
      <c r="D221" s="103" t="s">
        <v>343</v>
      </c>
      <c r="E221" s="104" t="s">
        <v>581</v>
      </c>
      <c r="F221" s="105">
        <v>99.5</v>
      </c>
      <c r="G221" s="104"/>
      <c r="H221" s="104">
        <v>158</v>
      </c>
      <c r="I221" s="122">
        <v>158</v>
      </c>
      <c r="J221" s="123" t="s">
        <v>640</v>
      </c>
      <c r="K221" s="124">
        <v>58.5</v>
      </c>
      <c r="L221" s="125">
        <v>0.58793969849246197</v>
      </c>
      <c r="M221" s="126" t="s">
        <v>557</v>
      </c>
      <c r="N221" s="127">
        <v>42898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82</v>
      </c>
      <c r="B222" s="102">
        <v>42786</v>
      </c>
      <c r="C222" s="102"/>
      <c r="D222" s="103" t="s">
        <v>166</v>
      </c>
      <c r="E222" s="104" t="s">
        <v>581</v>
      </c>
      <c r="F222" s="105">
        <v>140.5</v>
      </c>
      <c r="G222" s="104"/>
      <c r="H222" s="104">
        <v>220</v>
      </c>
      <c r="I222" s="122">
        <v>220</v>
      </c>
      <c r="J222" s="123" t="s">
        <v>640</v>
      </c>
      <c r="K222" s="124">
        <f>H222-F222</f>
        <v>79.5</v>
      </c>
      <c r="L222" s="125">
        <f>K222/F222</f>
        <v>0.5658362989323843</v>
      </c>
      <c r="M222" s="126" t="s">
        <v>557</v>
      </c>
      <c r="N222" s="127">
        <v>42864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83</v>
      </c>
      <c r="B223" s="102">
        <v>42786</v>
      </c>
      <c r="C223" s="102"/>
      <c r="D223" s="103" t="s">
        <v>724</v>
      </c>
      <c r="E223" s="104" t="s">
        <v>581</v>
      </c>
      <c r="F223" s="105">
        <v>202.5</v>
      </c>
      <c r="G223" s="104"/>
      <c r="H223" s="104">
        <v>234</v>
      </c>
      <c r="I223" s="122">
        <v>234</v>
      </c>
      <c r="J223" s="123" t="s">
        <v>640</v>
      </c>
      <c r="K223" s="124">
        <v>31.5</v>
      </c>
      <c r="L223" s="125">
        <v>0.155555555555556</v>
      </c>
      <c r="M223" s="126" t="s">
        <v>557</v>
      </c>
      <c r="N223" s="127">
        <v>42836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84</v>
      </c>
      <c r="B224" s="102">
        <v>42818</v>
      </c>
      <c r="C224" s="102"/>
      <c r="D224" s="103" t="s">
        <v>518</v>
      </c>
      <c r="E224" s="104" t="s">
        <v>581</v>
      </c>
      <c r="F224" s="105">
        <v>300.5</v>
      </c>
      <c r="G224" s="104"/>
      <c r="H224" s="104">
        <v>417.5</v>
      </c>
      <c r="I224" s="122">
        <v>420</v>
      </c>
      <c r="J224" s="123" t="s">
        <v>682</v>
      </c>
      <c r="K224" s="124">
        <f>H224-F224</f>
        <v>117</v>
      </c>
      <c r="L224" s="125">
        <f>K224/F224</f>
        <v>0.38935108153078202</v>
      </c>
      <c r="M224" s="126" t="s">
        <v>557</v>
      </c>
      <c r="N224" s="127">
        <v>43070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85</v>
      </c>
      <c r="B225" s="102">
        <v>42818</v>
      </c>
      <c r="C225" s="102"/>
      <c r="D225" s="103" t="s">
        <v>720</v>
      </c>
      <c r="E225" s="104" t="s">
        <v>581</v>
      </c>
      <c r="F225" s="105">
        <v>850</v>
      </c>
      <c r="G225" s="104"/>
      <c r="H225" s="104">
        <v>1042.5</v>
      </c>
      <c r="I225" s="122">
        <v>1023</v>
      </c>
      <c r="J225" s="123" t="s">
        <v>725</v>
      </c>
      <c r="K225" s="124">
        <v>192.5</v>
      </c>
      <c r="L225" s="125">
        <v>0.22647058823529401</v>
      </c>
      <c r="M225" s="126" t="s">
        <v>557</v>
      </c>
      <c r="N225" s="127">
        <v>42830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86</v>
      </c>
      <c r="B226" s="102">
        <v>42830</v>
      </c>
      <c r="C226" s="102"/>
      <c r="D226" s="103" t="s">
        <v>472</v>
      </c>
      <c r="E226" s="104" t="s">
        <v>581</v>
      </c>
      <c r="F226" s="105">
        <v>785</v>
      </c>
      <c r="G226" s="104"/>
      <c r="H226" s="104">
        <v>930</v>
      </c>
      <c r="I226" s="122">
        <v>920</v>
      </c>
      <c r="J226" s="123" t="s">
        <v>683</v>
      </c>
      <c r="K226" s="124">
        <f>H226-F226</f>
        <v>145</v>
      </c>
      <c r="L226" s="125">
        <f>K226/F226</f>
        <v>0.18471337579617833</v>
      </c>
      <c r="M226" s="126" t="s">
        <v>557</v>
      </c>
      <c r="N226" s="127">
        <v>42976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5">
        <v>87</v>
      </c>
      <c r="B227" s="106">
        <v>42831</v>
      </c>
      <c r="C227" s="106"/>
      <c r="D227" s="107" t="s">
        <v>726</v>
      </c>
      <c r="E227" s="108" t="s">
        <v>581</v>
      </c>
      <c r="F227" s="109">
        <v>40</v>
      </c>
      <c r="G227" s="109"/>
      <c r="H227" s="110">
        <v>13.1</v>
      </c>
      <c r="I227" s="128">
        <v>60</v>
      </c>
      <c r="J227" s="134" t="s">
        <v>727</v>
      </c>
      <c r="K227" s="130">
        <v>-26.9</v>
      </c>
      <c r="L227" s="131">
        <v>-0.67249999999999999</v>
      </c>
      <c r="M227" s="132" t="s">
        <v>621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88</v>
      </c>
      <c r="B228" s="102">
        <v>42837</v>
      </c>
      <c r="C228" s="102"/>
      <c r="D228" s="103" t="s">
        <v>87</v>
      </c>
      <c r="E228" s="104" t="s">
        <v>581</v>
      </c>
      <c r="F228" s="105">
        <v>289.5</v>
      </c>
      <c r="G228" s="104"/>
      <c r="H228" s="104">
        <v>354</v>
      </c>
      <c r="I228" s="122">
        <v>360</v>
      </c>
      <c r="J228" s="123" t="s">
        <v>684</v>
      </c>
      <c r="K228" s="124">
        <f t="shared" ref="K228:K236" si="91">H228-F228</f>
        <v>64.5</v>
      </c>
      <c r="L228" s="125">
        <f t="shared" ref="L228:L236" si="92">K228/F228</f>
        <v>0.22279792746113988</v>
      </c>
      <c r="M228" s="126" t="s">
        <v>557</v>
      </c>
      <c r="N228" s="127">
        <v>43040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89</v>
      </c>
      <c r="B229" s="102">
        <v>42845</v>
      </c>
      <c r="C229" s="102"/>
      <c r="D229" s="103" t="s">
        <v>417</v>
      </c>
      <c r="E229" s="104" t="s">
        <v>581</v>
      </c>
      <c r="F229" s="105">
        <v>700</v>
      </c>
      <c r="G229" s="104"/>
      <c r="H229" s="104">
        <v>840</v>
      </c>
      <c r="I229" s="122">
        <v>840</v>
      </c>
      <c r="J229" s="123" t="s">
        <v>685</v>
      </c>
      <c r="K229" s="124">
        <f t="shared" si="91"/>
        <v>140</v>
      </c>
      <c r="L229" s="125">
        <f t="shared" si="92"/>
        <v>0.2</v>
      </c>
      <c r="M229" s="126" t="s">
        <v>557</v>
      </c>
      <c r="N229" s="127">
        <v>42893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90</v>
      </c>
      <c r="B230" s="102">
        <v>42887</v>
      </c>
      <c r="C230" s="102"/>
      <c r="D230" s="144" t="s">
        <v>354</v>
      </c>
      <c r="E230" s="104" t="s">
        <v>581</v>
      </c>
      <c r="F230" s="105">
        <v>130</v>
      </c>
      <c r="G230" s="104"/>
      <c r="H230" s="104">
        <v>144.25</v>
      </c>
      <c r="I230" s="122">
        <v>170</v>
      </c>
      <c r="J230" s="123" t="s">
        <v>686</v>
      </c>
      <c r="K230" s="124">
        <f t="shared" si="91"/>
        <v>14.25</v>
      </c>
      <c r="L230" s="125">
        <f t="shared" si="92"/>
        <v>0.10961538461538461</v>
      </c>
      <c r="M230" s="126" t="s">
        <v>557</v>
      </c>
      <c r="N230" s="127">
        <v>43675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91</v>
      </c>
      <c r="B231" s="102">
        <v>42901</v>
      </c>
      <c r="C231" s="102"/>
      <c r="D231" s="144" t="s">
        <v>687</v>
      </c>
      <c r="E231" s="104" t="s">
        <v>581</v>
      </c>
      <c r="F231" s="105">
        <v>214.5</v>
      </c>
      <c r="G231" s="104"/>
      <c r="H231" s="104">
        <v>262</v>
      </c>
      <c r="I231" s="122">
        <v>262</v>
      </c>
      <c r="J231" s="123" t="s">
        <v>688</v>
      </c>
      <c r="K231" s="124">
        <f t="shared" si="91"/>
        <v>47.5</v>
      </c>
      <c r="L231" s="125">
        <f t="shared" si="92"/>
        <v>0.22144522144522144</v>
      </c>
      <c r="M231" s="126" t="s">
        <v>557</v>
      </c>
      <c r="N231" s="127">
        <v>42977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92</v>
      </c>
      <c r="B232" s="150">
        <v>42933</v>
      </c>
      <c r="C232" s="150"/>
      <c r="D232" s="151" t="s">
        <v>689</v>
      </c>
      <c r="E232" s="152" t="s">
        <v>581</v>
      </c>
      <c r="F232" s="153">
        <v>370</v>
      </c>
      <c r="G232" s="152"/>
      <c r="H232" s="152">
        <v>447.5</v>
      </c>
      <c r="I232" s="174">
        <v>450</v>
      </c>
      <c r="J232" s="218" t="s">
        <v>640</v>
      </c>
      <c r="K232" s="124">
        <f t="shared" si="91"/>
        <v>77.5</v>
      </c>
      <c r="L232" s="176">
        <f t="shared" si="92"/>
        <v>0.20945945945945946</v>
      </c>
      <c r="M232" s="177" t="s">
        <v>557</v>
      </c>
      <c r="N232" s="178">
        <v>43035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6">
        <v>93</v>
      </c>
      <c r="B233" s="150">
        <v>42943</v>
      </c>
      <c r="C233" s="150"/>
      <c r="D233" s="151" t="s">
        <v>164</v>
      </c>
      <c r="E233" s="152" t="s">
        <v>581</v>
      </c>
      <c r="F233" s="153">
        <v>657.5</v>
      </c>
      <c r="G233" s="152"/>
      <c r="H233" s="152">
        <v>825</v>
      </c>
      <c r="I233" s="174">
        <v>820</v>
      </c>
      <c r="J233" s="218" t="s">
        <v>640</v>
      </c>
      <c r="K233" s="124">
        <f t="shared" si="91"/>
        <v>167.5</v>
      </c>
      <c r="L233" s="176">
        <f t="shared" si="92"/>
        <v>0.25475285171102663</v>
      </c>
      <c r="M233" s="177" t="s">
        <v>557</v>
      </c>
      <c r="N233" s="178">
        <v>43090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94</v>
      </c>
      <c r="B234" s="102">
        <v>42964</v>
      </c>
      <c r="C234" s="102"/>
      <c r="D234" s="103" t="s">
        <v>358</v>
      </c>
      <c r="E234" s="104" t="s">
        <v>581</v>
      </c>
      <c r="F234" s="105">
        <v>605</v>
      </c>
      <c r="G234" s="104"/>
      <c r="H234" s="104">
        <v>750</v>
      </c>
      <c r="I234" s="122">
        <v>750</v>
      </c>
      <c r="J234" s="123" t="s">
        <v>683</v>
      </c>
      <c r="K234" s="124">
        <f t="shared" si="91"/>
        <v>145</v>
      </c>
      <c r="L234" s="125">
        <f t="shared" si="92"/>
        <v>0.23966942148760331</v>
      </c>
      <c r="M234" s="126" t="s">
        <v>557</v>
      </c>
      <c r="N234" s="127">
        <v>43027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3">
        <v>95</v>
      </c>
      <c r="B235" s="145">
        <v>42979</v>
      </c>
      <c r="C235" s="145"/>
      <c r="D235" s="146" t="s">
        <v>476</v>
      </c>
      <c r="E235" s="147" t="s">
        <v>581</v>
      </c>
      <c r="F235" s="148">
        <v>255</v>
      </c>
      <c r="G235" s="149"/>
      <c r="H235" s="149">
        <v>217.25</v>
      </c>
      <c r="I235" s="149">
        <v>320</v>
      </c>
      <c r="J235" s="171" t="s">
        <v>690</v>
      </c>
      <c r="K235" s="130">
        <f t="shared" si="91"/>
        <v>-37.75</v>
      </c>
      <c r="L235" s="172">
        <f t="shared" si="92"/>
        <v>-0.14803921568627451</v>
      </c>
      <c r="M235" s="132" t="s">
        <v>621</v>
      </c>
      <c r="N235" s="173">
        <v>43661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96</v>
      </c>
      <c r="B236" s="102">
        <v>42997</v>
      </c>
      <c r="C236" s="102"/>
      <c r="D236" s="103" t="s">
        <v>691</v>
      </c>
      <c r="E236" s="104" t="s">
        <v>581</v>
      </c>
      <c r="F236" s="105">
        <v>215</v>
      </c>
      <c r="G236" s="104"/>
      <c r="H236" s="104">
        <v>258</v>
      </c>
      <c r="I236" s="122">
        <v>258</v>
      </c>
      <c r="J236" s="123" t="s">
        <v>640</v>
      </c>
      <c r="K236" s="124">
        <f t="shared" si="91"/>
        <v>43</v>
      </c>
      <c r="L236" s="125">
        <f t="shared" si="92"/>
        <v>0.2</v>
      </c>
      <c r="M236" s="126" t="s">
        <v>557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97</v>
      </c>
      <c r="B237" s="102">
        <v>42997</v>
      </c>
      <c r="C237" s="102"/>
      <c r="D237" s="103" t="s">
        <v>691</v>
      </c>
      <c r="E237" s="104" t="s">
        <v>581</v>
      </c>
      <c r="F237" s="105">
        <v>215</v>
      </c>
      <c r="G237" s="104"/>
      <c r="H237" s="104">
        <v>258</v>
      </c>
      <c r="I237" s="122">
        <v>258</v>
      </c>
      <c r="J237" s="218" t="s">
        <v>640</v>
      </c>
      <c r="K237" s="124">
        <v>43</v>
      </c>
      <c r="L237" s="125">
        <v>0.2</v>
      </c>
      <c r="M237" s="126" t="s">
        <v>557</v>
      </c>
      <c r="N237" s="127">
        <v>43040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98</v>
      </c>
      <c r="B238" s="198">
        <v>42998</v>
      </c>
      <c r="C238" s="198"/>
      <c r="D238" s="352" t="s">
        <v>782</v>
      </c>
      <c r="E238" s="199" t="s">
        <v>581</v>
      </c>
      <c r="F238" s="200">
        <v>75</v>
      </c>
      <c r="G238" s="199"/>
      <c r="H238" s="199">
        <v>90</v>
      </c>
      <c r="I238" s="219">
        <v>90</v>
      </c>
      <c r="J238" s="123" t="s">
        <v>692</v>
      </c>
      <c r="K238" s="124">
        <f t="shared" ref="K238:K243" si="93">H238-F238</f>
        <v>15</v>
      </c>
      <c r="L238" s="125">
        <f t="shared" ref="L238:L243" si="94">K238/F238</f>
        <v>0.2</v>
      </c>
      <c r="M238" s="126" t="s">
        <v>557</v>
      </c>
      <c r="N238" s="127">
        <v>43019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99</v>
      </c>
      <c r="B239" s="150">
        <v>43011</v>
      </c>
      <c r="C239" s="150"/>
      <c r="D239" s="151" t="s">
        <v>693</v>
      </c>
      <c r="E239" s="152" t="s">
        <v>581</v>
      </c>
      <c r="F239" s="153">
        <v>315</v>
      </c>
      <c r="G239" s="152"/>
      <c r="H239" s="152">
        <v>392</v>
      </c>
      <c r="I239" s="174">
        <v>384</v>
      </c>
      <c r="J239" s="218" t="s">
        <v>694</v>
      </c>
      <c r="K239" s="124">
        <f t="shared" si="93"/>
        <v>77</v>
      </c>
      <c r="L239" s="176">
        <f t="shared" si="94"/>
        <v>0.24444444444444444</v>
      </c>
      <c r="M239" s="177" t="s">
        <v>557</v>
      </c>
      <c r="N239" s="178">
        <v>43017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100</v>
      </c>
      <c r="B240" s="150">
        <v>43013</v>
      </c>
      <c r="C240" s="150"/>
      <c r="D240" s="151" t="s">
        <v>695</v>
      </c>
      <c r="E240" s="152" t="s">
        <v>581</v>
      </c>
      <c r="F240" s="153">
        <v>145</v>
      </c>
      <c r="G240" s="152"/>
      <c r="H240" s="152">
        <v>179</v>
      </c>
      <c r="I240" s="174">
        <v>180</v>
      </c>
      <c r="J240" s="218" t="s">
        <v>571</v>
      </c>
      <c r="K240" s="124">
        <f t="shared" si="93"/>
        <v>34</v>
      </c>
      <c r="L240" s="176">
        <f t="shared" si="94"/>
        <v>0.23448275862068965</v>
      </c>
      <c r="M240" s="177" t="s">
        <v>557</v>
      </c>
      <c r="N240" s="178">
        <v>43025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6">
        <v>101</v>
      </c>
      <c r="B241" s="150">
        <v>43014</v>
      </c>
      <c r="C241" s="150"/>
      <c r="D241" s="151" t="s">
        <v>331</v>
      </c>
      <c r="E241" s="152" t="s">
        <v>581</v>
      </c>
      <c r="F241" s="153">
        <v>256</v>
      </c>
      <c r="G241" s="152"/>
      <c r="H241" s="152">
        <v>323</v>
      </c>
      <c r="I241" s="174">
        <v>320</v>
      </c>
      <c r="J241" s="218" t="s">
        <v>640</v>
      </c>
      <c r="K241" s="124">
        <f t="shared" si="93"/>
        <v>67</v>
      </c>
      <c r="L241" s="176">
        <f t="shared" si="94"/>
        <v>0.26171875</v>
      </c>
      <c r="M241" s="177" t="s">
        <v>557</v>
      </c>
      <c r="N241" s="178">
        <v>43067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6">
        <v>102</v>
      </c>
      <c r="B242" s="150">
        <v>43017</v>
      </c>
      <c r="C242" s="150"/>
      <c r="D242" s="151" t="s">
        <v>351</v>
      </c>
      <c r="E242" s="152" t="s">
        <v>581</v>
      </c>
      <c r="F242" s="153">
        <v>137.5</v>
      </c>
      <c r="G242" s="152"/>
      <c r="H242" s="152">
        <v>184</v>
      </c>
      <c r="I242" s="174">
        <v>183</v>
      </c>
      <c r="J242" s="175" t="s">
        <v>696</v>
      </c>
      <c r="K242" s="124">
        <f t="shared" si="93"/>
        <v>46.5</v>
      </c>
      <c r="L242" s="176">
        <f t="shared" si="94"/>
        <v>0.33818181818181819</v>
      </c>
      <c r="M242" s="177" t="s">
        <v>557</v>
      </c>
      <c r="N242" s="178">
        <v>43108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103</v>
      </c>
      <c r="B243" s="150">
        <v>43018</v>
      </c>
      <c r="C243" s="150"/>
      <c r="D243" s="151" t="s">
        <v>697</v>
      </c>
      <c r="E243" s="152" t="s">
        <v>581</v>
      </c>
      <c r="F243" s="153">
        <v>125.5</v>
      </c>
      <c r="G243" s="152"/>
      <c r="H243" s="152">
        <v>158</v>
      </c>
      <c r="I243" s="174">
        <v>155</v>
      </c>
      <c r="J243" s="175" t="s">
        <v>698</v>
      </c>
      <c r="K243" s="124">
        <f t="shared" si="93"/>
        <v>32.5</v>
      </c>
      <c r="L243" s="176">
        <f t="shared" si="94"/>
        <v>0.25896414342629481</v>
      </c>
      <c r="M243" s="177" t="s">
        <v>557</v>
      </c>
      <c r="N243" s="178">
        <v>43067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6">
        <v>104</v>
      </c>
      <c r="B244" s="150">
        <v>43018</v>
      </c>
      <c r="C244" s="150"/>
      <c r="D244" s="151" t="s">
        <v>728</v>
      </c>
      <c r="E244" s="152" t="s">
        <v>581</v>
      </c>
      <c r="F244" s="153">
        <v>895</v>
      </c>
      <c r="G244" s="152"/>
      <c r="H244" s="152">
        <v>1122.5</v>
      </c>
      <c r="I244" s="174">
        <v>1078</v>
      </c>
      <c r="J244" s="175" t="s">
        <v>729</v>
      </c>
      <c r="K244" s="124">
        <v>227.5</v>
      </c>
      <c r="L244" s="176">
        <v>0.25418994413407803</v>
      </c>
      <c r="M244" s="177" t="s">
        <v>557</v>
      </c>
      <c r="N244" s="178">
        <v>43117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6">
        <v>105</v>
      </c>
      <c r="B245" s="150">
        <v>43020</v>
      </c>
      <c r="C245" s="150"/>
      <c r="D245" s="151" t="s">
        <v>339</v>
      </c>
      <c r="E245" s="152" t="s">
        <v>581</v>
      </c>
      <c r="F245" s="153">
        <v>525</v>
      </c>
      <c r="G245" s="152"/>
      <c r="H245" s="152">
        <v>629</v>
      </c>
      <c r="I245" s="174">
        <v>629</v>
      </c>
      <c r="J245" s="218" t="s">
        <v>640</v>
      </c>
      <c r="K245" s="124">
        <v>104</v>
      </c>
      <c r="L245" s="176">
        <v>0.19809523809523799</v>
      </c>
      <c r="M245" s="177" t="s">
        <v>557</v>
      </c>
      <c r="N245" s="178">
        <v>43119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6">
        <v>106</v>
      </c>
      <c r="B246" s="150">
        <v>43046</v>
      </c>
      <c r="C246" s="150"/>
      <c r="D246" s="151" t="s">
        <v>380</v>
      </c>
      <c r="E246" s="152" t="s">
        <v>581</v>
      </c>
      <c r="F246" s="153">
        <v>740</v>
      </c>
      <c r="G246" s="152"/>
      <c r="H246" s="152">
        <v>892.5</v>
      </c>
      <c r="I246" s="174">
        <v>900</v>
      </c>
      <c r="J246" s="175" t="s">
        <v>699</v>
      </c>
      <c r="K246" s="124">
        <f>H246-F246</f>
        <v>152.5</v>
      </c>
      <c r="L246" s="176">
        <f>K246/F246</f>
        <v>0.20608108108108109</v>
      </c>
      <c r="M246" s="177" t="s">
        <v>557</v>
      </c>
      <c r="N246" s="178">
        <v>43052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107</v>
      </c>
      <c r="B247" s="102">
        <v>43073</v>
      </c>
      <c r="C247" s="102"/>
      <c r="D247" s="103" t="s">
        <v>700</v>
      </c>
      <c r="E247" s="104" t="s">
        <v>581</v>
      </c>
      <c r="F247" s="105">
        <v>118.5</v>
      </c>
      <c r="G247" s="104"/>
      <c r="H247" s="104">
        <v>143.5</v>
      </c>
      <c r="I247" s="122">
        <v>145</v>
      </c>
      <c r="J247" s="137" t="s">
        <v>701</v>
      </c>
      <c r="K247" s="124">
        <f>H247-F247</f>
        <v>25</v>
      </c>
      <c r="L247" s="125">
        <f>K247/F247</f>
        <v>0.2109704641350211</v>
      </c>
      <c r="M247" s="126" t="s">
        <v>557</v>
      </c>
      <c r="N247" s="127">
        <v>43097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5">
        <v>108</v>
      </c>
      <c r="B248" s="106">
        <v>43090</v>
      </c>
      <c r="C248" s="106"/>
      <c r="D248" s="154" t="s">
        <v>421</v>
      </c>
      <c r="E248" s="108" t="s">
        <v>581</v>
      </c>
      <c r="F248" s="109">
        <v>715</v>
      </c>
      <c r="G248" s="109"/>
      <c r="H248" s="110">
        <v>500</v>
      </c>
      <c r="I248" s="128">
        <v>872</v>
      </c>
      <c r="J248" s="134" t="s">
        <v>702</v>
      </c>
      <c r="K248" s="130">
        <f>H248-F248</f>
        <v>-215</v>
      </c>
      <c r="L248" s="131">
        <f>K248/F248</f>
        <v>-0.30069930069930068</v>
      </c>
      <c r="M248" s="132" t="s">
        <v>621</v>
      </c>
      <c r="N248" s="133">
        <v>43670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109</v>
      </c>
      <c r="B249" s="102">
        <v>43098</v>
      </c>
      <c r="C249" s="102"/>
      <c r="D249" s="103" t="s">
        <v>693</v>
      </c>
      <c r="E249" s="104" t="s">
        <v>581</v>
      </c>
      <c r="F249" s="105">
        <v>435</v>
      </c>
      <c r="G249" s="104"/>
      <c r="H249" s="104">
        <v>542.5</v>
      </c>
      <c r="I249" s="122">
        <v>539</v>
      </c>
      <c r="J249" s="137" t="s">
        <v>640</v>
      </c>
      <c r="K249" s="124">
        <v>107.5</v>
      </c>
      <c r="L249" s="125">
        <v>0.247126436781609</v>
      </c>
      <c r="M249" s="126" t="s">
        <v>557</v>
      </c>
      <c r="N249" s="127">
        <v>43206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110</v>
      </c>
      <c r="B250" s="102">
        <v>43098</v>
      </c>
      <c r="C250" s="102"/>
      <c r="D250" s="103" t="s">
        <v>531</v>
      </c>
      <c r="E250" s="104" t="s">
        <v>581</v>
      </c>
      <c r="F250" s="105">
        <v>885</v>
      </c>
      <c r="G250" s="104"/>
      <c r="H250" s="104">
        <v>1090</v>
      </c>
      <c r="I250" s="122">
        <v>1084</v>
      </c>
      <c r="J250" s="137" t="s">
        <v>640</v>
      </c>
      <c r="K250" s="124">
        <v>205</v>
      </c>
      <c r="L250" s="125">
        <v>0.23163841807909599</v>
      </c>
      <c r="M250" s="126" t="s">
        <v>557</v>
      </c>
      <c r="N250" s="127">
        <v>43213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4">
        <v>111</v>
      </c>
      <c r="B251" s="330">
        <v>43192</v>
      </c>
      <c r="C251" s="330"/>
      <c r="D251" s="112" t="s">
        <v>710</v>
      </c>
      <c r="E251" s="332" t="s">
        <v>581</v>
      </c>
      <c r="F251" s="334">
        <v>478.5</v>
      </c>
      <c r="G251" s="332"/>
      <c r="H251" s="332">
        <v>442</v>
      </c>
      <c r="I251" s="336">
        <v>613</v>
      </c>
      <c r="J251" s="361" t="s">
        <v>799</v>
      </c>
      <c r="K251" s="130">
        <f>H251-F251</f>
        <v>-36.5</v>
      </c>
      <c r="L251" s="131">
        <f>K251/F251</f>
        <v>-7.6280041797283177E-2</v>
      </c>
      <c r="M251" s="132" t="s">
        <v>621</v>
      </c>
      <c r="N251" s="133">
        <v>43762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5">
        <v>112</v>
      </c>
      <c r="B252" s="106">
        <v>43194</v>
      </c>
      <c r="C252" s="106"/>
      <c r="D252" s="351" t="s">
        <v>781</v>
      </c>
      <c r="E252" s="108" t="s">
        <v>581</v>
      </c>
      <c r="F252" s="109">
        <f>141.5-7.3</f>
        <v>134.19999999999999</v>
      </c>
      <c r="G252" s="109"/>
      <c r="H252" s="110">
        <v>77</v>
      </c>
      <c r="I252" s="128">
        <v>180</v>
      </c>
      <c r="J252" s="361" t="s">
        <v>798</v>
      </c>
      <c r="K252" s="130">
        <f>H252-F252</f>
        <v>-57.199999999999989</v>
      </c>
      <c r="L252" s="131">
        <f>K252/F252</f>
        <v>-0.42622950819672129</v>
      </c>
      <c r="M252" s="132" t="s">
        <v>621</v>
      </c>
      <c r="N252" s="133">
        <v>43522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5">
        <v>113</v>
      </c>
      <c r="B253" s="106">
        <v>43209</v>
      </c>
      <c r="C253" s="106"/>
      <c r="D253" s="107" t="s">
        <v>703</v>
      </c>
      <c r="E253" s="108" t="s">
        <v>581</v>
      </c>
      <c r="F253" s="109">
        <v>430</v>
      </c>
      <c r="G253" s="109"/>
      <c r="H253" s="110">
        <v>220</v>
      </c>
      <c r="I253" s="128">
        <v>537</v>
      </c>
      <c r="J253" s="134" t="s">
        <v>704</v>
      </c>
      <c r="K253" s="130">
        <f>H253-F253</f>
        <v>-210</v>
      </c>
      <c r="L253" s="131">
        <f>K253/F253</f>
        <v>-0.48837209302325579</v>
      </c>
      <c r="M253" s="132" t="s">
        <v>621</v>
      </c>
      <c r="N253" s="133">
        <v>43252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5">
        <v>114</v>
      </c>
      <c r="B254" s="155">
        <v>43220</v>
      </c>
      <c r="C254" s="155"/>
      <c r="D254" s="156" t="s">
        <v>381</v>
      </c>
      <c r="E254" s="157" t="s">
        <v>581</v>
      </c>
      <c r="F254" s="159">
        <v>153.5</v>
      </c>
      <c r="G254" s="159"/>
      <c r="H254" s="159">
        <v>196</v>
      </c>
      <c r="I254" s="159">
        <v>196</v>
      </c>
      <c r="J254" s="338" t="s">
        <v>815</v>
      </c>
      <c r="K254" s="179">
        <f>H254-F254</f>
        <v>42.5</v>
      </c>
      <c r="L254" s="180">
        <f>K254/F254</f>
        <v>0.27687296416938112</v>
      </c>
      <c r="M254" s="158" t="s">
        <v>557</v>
      </c>
      <c r="N254" s="181">
        <v>43605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115</v>
      </c>
      <c r="B255" s="106">
        <v>43306</v>
      </c>
      <c r="C255" s="106"/>
      <c r="D255" s="107" t="s">
        <v>726</v>
      </c>
      <c r="E255" s="108" t="s">
        <v>581</v>
      </c>
      <c r="F255" s="109">
        <v>27.5</v>
      </c>
      <c r="G255" s="109"/>
      <c r="H255" s="110">
        <v>13.1</v>
      </c>
      <c r="I255" s="128">
        <v>60</v>
      </c>
      <c r="J255" s="134" t="s">
        <v>730</v>
      </c>
      <c r="K255" s="130">
        <v>-14.4</v>
      </c>
      <c r="L255" s="131">
        <v>-0.52363636363636401</v>
      </c>
      <c r="M255" s="132" t="s">
        <v>621</v>
      </c>
      <c r="N255" s="133">
        <v>43138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4">
        <v>116</v>
      </c>
      <c r="B256" s="330">
        <v>43318</v>
      </c>
      <c r="C256" s="330"/>
      <c r="D256" s="112" t="s">
        <v>705</v>
      </c>
      <c r="E256" s="332" t="s">
        <v>581</v>
      </c>
      <c r="F256" s="332">
        <v>148.5</v>
      </c>
      <c r="G256" s="332"/>
      <c r="H256" s="332">
        <v>102</v>
      </c>
      <c r="I256" s="336">
        <v>182</v>
      </c>
      <c r="J256" s="134" t="s">
        <v>814</v>
      </c>
      <c r="K256" s="130">
        <f>H256-F256</f>
        <v>-46.5</v>
      </c>
      <c r="L256" s="131">
        <f>K256/F256</f>
        <v>-0.31313131313131315</v>
      </c>
      <c r="M256" s="132" t="s">
        <v>621</v>
      </c>
      <c r="N256" s="133">
        <v>43661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117</v>
      </c>
      <c r="B257" s="102">
        <v>43335</v>
      </c>
      <c r="C257" s="102"/>
      <c r="D257" s="103" t="s">
        <v>731</v>
      </c>
      <c r="E257" s="104" t="s">
        <v>581</v>
      </c>
      <c r="F257" s="152">
        <v>285</v>
      </c>
      <c r="G257" s="104"/>
      <c r="H257" s="104">
        <v>355</v>
      </c>
      <c r="I257" s="122">
        <v>364</v>
      </c>
      <c r="J257" s="137" t="s">
        <v>732</v>
      </c>
      <c r="K257" s="124">
        <v>70</v>
      </c>
      <c r="L257" s="125">
        <v>0.24561403508771901</v>
      </c>
      <c r="M257" s="126" t="s">
        <v>557</v>
      </c>
      <c r="N257" s="127">
        <v>43455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118</v>
      </c>
      <c r="B258" s="102">
        <v>43341</v>
      </c>
      <c r="C258" s="102"/>
      <c r="D258" s="103" t="s">
        <v>371</v>
      </c>
      <c r="E258" s="104" t="s">
        <v>581</v>
      </c>
      <c r="F258" s="152">
        <v>525</v>
      </c>
      <c r="G258" s="104"/>
      <c r="H258" s="104">
        <v>585</v>
      </c>
      <c r="I258" s="122">
        <v>635</v>
      </c>
      <c r="J258" s="137" t="s">
        <v>706</v>
      </c>
      <c r="K258" s="124">
        <f t="shared" ref="K258:K270" si="95">H258-F258</f>
        <v>60</v>
      </c>
      <c r="L258" s="125">
        <f t="shared" ref="L258:L270" si="96">K258/F258</f>
        <v>0.11428571428571428</v>
      </c>
      <c r="M258" s="126" t="s">
        <v>557</v>
      </c>
      <c r="N258" s="127">
        <v>43662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119</v>
      </c>
      <c r="B259" s="102">
        <v>43395</v>
      </c>
      <c r="C259" s="102"/>
      <c r="D259" s="103" t="s">
        <v>358</v>
      </c>
      <c r="E259" s="104" t="s">
        <v>581</v>
      </c>
      <c r="F259" s="152">
        <v>475</v>
      </c>
      <c r="G259" s="104"/>
      <c r="H259" s="104">
        <v>574</v>
      </c>
      <c r="I259" s="122">
        <v>570</v>
      </c>
      <c r="J259" s="137" t="s">
        <v>640</v>
      </c>
      <c r="K259" s="124">
        <f t="shared" si="95"/>
        <v>99</v>
      </c>
      <c r="L259" s="125">
        <f t="shared" si="96"/>
        <v>0.20842105263157895</v>
      </c>
      <c r="M259" s="126" t="s">
        <v>557</v>
      </c>
      <c r="N259" s="127">
        <v>43403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6">
        <v>120</v>
      </c>
      <c r="B260" s="150">
        <v>43397</v>
      </c>
      <c r="C260" s="150"/>
      <c r="D260" s="378" t="s">
        <v>378</v>
      </c>
      <c r="E260" s="152" t="s">
        <v>581</v>
      </c>
      <c r="F260" s="152">
        <v>707.5</v>
      </c>
      <c r="G260" s="152"/>
      <c r="H260" s="152">
        <v>872</v>
      </c>
      <c r="I260" s="174">
        <v>872</v>
      </c>
      <c r="J260" s="175" t="s">
        <v>640</v>
      </c>
      <c r="K260" s="124">
        <f t="shared" si="95"/>
        <v>164.5</v>
      </c>
      <c r="L260" s="176">
        <f t="shared" si="96"/>
        <v>0.23250883392226149</v>
      </c>
      <c r="M260" s="177" t="s">
        <v>557</v>
      </c>
      <c r="N260" s="178">
        <v>43482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6">
        <v>121</v>
      </c>
      <c r="B261" s="150">
        <v>43398</v>
      </c>
      <c r="C261" s="150"/>
      <c r="D261" s="378" t="s">
        <v>340</v>
      </c>
      <c r="E261" s="152" t="s">
        <v>581</v>
      </c>
      <c r="F261" s="152">
        <v>162</v>
      </c>
      <c r="G261" s="152"/>
      <c r="H261" s="152">
        <v>204</v>
      </c>
      <c r="I261" s="174">
        <v>209</v>
      </c>
      <c r="J261" s="175" t="s">
        <v>813</v>
      </c>
      <c r="K261" s="124">
        <f t="shared" si="95"/>
        <v>42</v>
      </c>
      <c r="L261" s="176">
        <f t="shared" si="96"/>
        <v>0.25925925925925924</v>
      </c>
      <c r="M261" s="177" t="s">
        <v>557</v>
      </c>
      <c r="N261" s="178">
        <v>43539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122</v>
      </c>
      <c r="B262" s="198">
        <v>43399</v>
      </c>
      <c r="C262" s="198"/>
      <c r="D262" s="151" t="s">
        <v>466</v>
      </c>
      <c r="E262" s="199" t="s">
        <v>581</v>
      </c>
      <c r="F262" s="199">
        <v>240</v>
      </c>
      <c r="G262" s="199"/>
      <c r="H262" s="199">
        <v>297</v>
      </c>
      <c r="I262" s="219">
        <v>297</v>
      </c>
      <c r="J262" s="175" t="s">
        <v>640</v>
      </c>
      <c r="K262" s="220">
        <f t="shared" si="95"/>
        <v>57</v>
      </c>
      <c r="L262" s="221">
        <f t="shared" si="96"/>
        <v>0.23749999999999999</v>
      </c>
      <c r="M262" s="222" t="s">
        <v>557</v>
      </c>
      <c r="N262" s="223">
        <v>43417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123</v>
      </c>
      <c r="B263" s="102">
        <v>43439</v>
      </c>
      <c r="C263" s="102"/>
      <c r="D263" s="144" t="s">
        <v>707</v>
      </c>
      <c r="E263" s="104" t="s">
        <v>581</v>
      </c>
      <c r="F263" s="104">
        <v>202.5</v>
      </c>
      <c r="G263" s="104"/>
      <c r="H263" s="104">
        <v>255</v>
      </c>
      <c r="I263" s="122">
        <v>252</v>
      </c>
      <c r="J263" s="137" t="s">
        <v>640</v>
      </c>
      <c r="K263" s="124">
        <f t="shared" si="95"/>
        <v>52.5</v>
      </c>
      <c r="L263" s="125">
        <f t="shared" si="96"/>
        <v>0.25925925925925924</v>
      </c>
      <c r="M263" s="126" t="s">
        <v>557</v>
      </c>
      <c r="N263" s="127">
        <v>43542</v>
      </c>
      <c r="O263" s="54"/>
      <c r="P263" s="13"/>
      <c r="Q263" s="13"/>
      <c r="R263" s="90" t="s">
        <v>709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124</v>
      </c>
      <c r="B264" s="198">
        <v>43465</v>
      </c>
      <c r="C264" s="102"/>
      <c r="D264" s="378" t="s">
        <v>403</v>
      </c>
      <c r="E264" s="199" t="s">
        <v>581</v>
      </c>
      <c r="F264" s="199">
        <v>710</v>
      </c>
      <c r="G264" s="199"/>
      <c r="H264" s="199">
        <v>866</v>
      </c>
      <c r="I264" s="219">
        <v>866</v>
      </c>
      <c r="J264" s="175" t="s">
        <v>640</v>
      </c>
      <c r="K264" s="124">
        <f t="shared" si="95"/>
        <v>156</v>
      </c>
      <c r="L264" s="125">
        <f t="shared" si="96"/>
        <v>0.21971830985915494</v>
      </c>
      <c r="M264" s="126" t="s">
        <v>557</v>
      </c>
      <c r="N264" s="340">
        <v>43553</v>
      </c>
      <c r="O264" s="54"/>
      <c r="P264" s="13"/>
      <c r="Q264" s="13"/>
      <c r="R264" s="14" t="s">
        <v>709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125</v>
      </c>
      <c r="B265" s="198">
        <v>43522</v>
      </c>
      <c r="C265" s="198"/>
      <c r="D265" s="378" t="s">
        <v>139</v>
      </c>
      <c r="E265" s="199" t="s">
        <v>581</v>
      </c>
      <c r="F265" s="199">
        <v>337.25</v>
      </c>
      <c r="G265" s="199"/>
      <c r="H265" s="199">
        <v>398.5</v>
      </c>
      <c r="I265" s="219">
        <v>411</v>
      </c>
      <c r="J265" s="137" t="s">
        <v>812</v>
      </c>
      <c r="K265" s="124">
        <f t="shared" si="95"/>
        <v>61.25</v>
      </c>
      <c r="L265" s="125">
        <f t="shared" si="96"/>
        <v>0.1816160118606375</v>
      </c>
      <c r="M265" s="126" t="s">
        <v>557</v>
      </c>
      <c r="N265" s="340">
        <v>43760</v>
      </c>
      <c r="O265" s="54"/>
      <c r="P265" s="13"/>
      <c r="Q265" s="13"/>
      <c r="R265" s="90" t="s">
        <v>709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6">
        <v>126</v>
      </c>
      <c r="B266" s="160">
        <v>43559</v>
      </c>
      <c r="C266" s="160"/>
      <c r="D266" s="161" t="s">
        <v>395</v>
      </c>
      <c r="E266" s="162" t="s">
        <v>581</v>
      </c>
      <c r="F266" s="162">
        <v>130</v>
      </c>
      <c r="G266" s="162"/>
      <c r="H266" s="162">
        <v>65</v>
      </c>
      <c r="I266" s="182">
        <v>158</v>
      </c>
      <c r="J266" s="134" t="s">
        <v>708</v>
      </c>
      <c r="K266" s="130">
        <f t="shared" si="95"/>
        <v>-65</v>
      </c>
      <c r="L266" s="131">
        <f t="shared" si="96"/>
        <v>-0.5</v>
      </c>
      <c r="M266" s="132" t="s">
        <v>621</v>
      </c>
      <c r="N266" s="133">
        <v>43726</v>
      </c>
      <c r="O266" s="54"/>
      <c r="P266" s="13"/>
      <c r="Q266" s="13"/>
      <c r="R266" s="14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7">
        <v>127</v>
      </c>
      <c r="B267" s="183">
        <v>43017</v>
      </c>
      <c r="C267" s="183"/>
      <c r="D267" s="184" t="s">
        <v>166</v>
      </c>
      <c r="E267" s="185" t="s">
        <v>581</v>
      </c>
      <c r="F267" s="186">
        <v>141.5</v>
      </c>
      <c r="G267" s="187"/>
      <c r="H267" s="187">
        <v>183.5</v>
      </c>
      <c r="I267" s="187">
        <v>210</v>
      </c>
      <c r="J267" s="208" t="s">
        <v>803</v>
      </c>
      <c r="K267" s="209">
        <f t="shared" si="95"/>
        <v>42</v>
      </c>
      <c r="L267" s="210">
        <f t="shared" si="96"/>
        <v>0.29681978798586572</v>
      </c>
      <c r="M267" s="186" t="s">
        <v>557</v>
      </c>
      <c r="N267" s="211">
        <v>43042</v>
      </c>
      <c r="O267" s="54"/>
      <c r="P267" s="13"/>
      <c r="Q267" s="13"/>
      <c r="R267" s="90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46">
        <v>128</v>
      </c>
      <c r="B268" s="160">
        <v>43074</v>
      </c>
      <c r="C268" s="160"/>
      <c r="D268" s="161" t="s">
        <v>296</v>
      </c>
      <c r="E268" s="162" t="s">
        <v>581</v>
      </c>
      <c r="F268" s="163">
        <v>172</v>
      </c>
      <c r="G268" s="162"/>
      <c r="H268" s="162">
        <v>155.25</v>
      </c>
      <c r="I268" s="182">
        <v>230</v>
      </c>
      <c r="J268" s="361" t="s">
        <v>796</v>
      </c>
      <c r="K268" s="130">
        <f t="shared" ref="K268" si="97">H268-F268</f>
        <v>-16.75</v>
      </c>
      <c r="L268" s="131">
        <f t="shared" ref="L268" si="98">K268/F268</f>
        <v>-9.7383720930232565E-2</v>
      </c>
      <c r="M268" s="132" t="s">
        <v>621</v>
      </c>
      <c r="N268" s="133">
        <v>43787</v>
      </c>
      <c r="O268" s="54"/>
      <c r="P268" s="13"/>
      <c r="Q268" s="13"/>
      <c r="R268" s="14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47">
        <v>129</v>
      </c>
      <c r="B269" s="183">
        <v>43398</v>
      </c>
      <c r="C269" s="183"/>
      <c r="D269" s="184" t="s">
        <v>103</v>
      </c>
      <c r="E269" s="185" t="s">
        <v>581</v>
      </c>
      <c r="F269" s="187">
        <v>698.5</v>
      </c>
      <c r="G269" s="187"/>
      <c r="H269" s="187">
        <v>850</v>
      </c>
      <c r="I269" s="187">
        <v>890</v>
      </c>
      <c r="J269" s="212" t="s">
        <v>809</v>
      </c>
      <c r="K269" s="209">
        <f t="shared" si="95"/>
        <v>151.5</v>
      </c>
      <c r="L269" s="210">
        <f t="shared" si="96"/>
        <v>0.21689334287759485</v>
      </c>
      <c r="M269" s="186" t="s">
        <v>557</v>
      </c>
      <c r="N269" s="211">
        <v>43453</v>
      </c>
      <c r="O269" s="54"/>
      <c r="P269" s="13"/>
      <c r="Q269" s="13"/>
      <c r="R269" s="14" t="s">
        <v>709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130</v>
      </c>
      <c r="B270" s="155">
        <v>42877</v>
      </c>
      <c r="C270" s="155"/>
      <c r="D270" s="156" t="s">
        <v>370</v>
      </c>
      <c r="E270" s="157" t="s">
        <v>581</v>
      </c>
      <c r="F270" s="158">
        <v>127.6</v>
      </c>
      <c r="G270" s="159"/>
      <c r="H270" s="159">
        <v>138</v>
      </c>
      <c r="I270" s="159">
        <v>190</v>
      </c>
      <c r="J270" s="362" t="s">
        <v>800</v>
      </c>
      <c r="K270" s="179">
        <f t="shared" si="95"/>
        <v>10.400000000000006</v>
      </c>
      <c r="L270" s="180">
        <f t="shared" si="96"/>
        <v>8.1504702194357417E-2</v>
      </c>
      <c r="M270" s="158" t="s">
        <v>557</v>
      </c>
      <c r="N270" s="181">
        <v>43774</v>
      </c>
      <c r="O270" s="54"/>
      <c r="P270" s="13"/>
      <c r="Q270" s="13"/>
      <c r="R270" s="90" t="s">
        <v>711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131</v>
      </c>
      <c r="B271" s="155">
        <v>43158</v>
      </c>
      <c r="C271" s="155"/>
      <c r="D271" s="156" t="s">
        <v>712</v>
      </c>
      <c r="E271" s="157" t="s">
        <v>581</v>
      </c>
      <c r="F271" s="158">
        <v>317</v>
      </c>
      <c r="G271" s="159"/>
      <c r="H271" s="159">
        <v>382.5</v>
      </c>
      <c r="I271" s="159">
        <v>398</v>
      </c>
      <c r="J271" s="362" t="s">
        <v>895</v>
      </c>
      <c r="K271" s="179">
        <f t="shared" ref="K271" si="99">H271-F271</f>
        <v>65.5</v>
      </c>
      <c r="L271" s="180">
        <f t="shared" ref="L271" si="100">K271/F271</f>
        <v>0.20662460567823343</v>
      </c>
      <c r="M271" s="158" t="s">
        <v>557</v>
      </c>
      <c r="N271" s="181">
        <v>44238</v>
      </c>
      <c r="O271" s="54"/>
      <c r="P271" s="13"/>
      <c r="Q271" s="13"/>
      <c r="R271" s="324" t="s">
        <v>711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6">
        <v>132</v>
      </c>
      <c r="B272" s="160">
        <v>43164</v>
      </c>
      <c r="C272" s="160"/>
      <c r="D272" s="161" t="s">
        <v>133</v>
      </c>
      <c r="E272" s="162" t="s">
        <v>581</v>
      </c>
      <c r="F272" s="163">
        <f>510-14.4</f>
        <v>495.6</v>
      </c>
      <c r="G272" s="162"/>
      <c r="H272" s="162">
        <v>350</v>
      </c>
      <c r="I272" s="182">
        <v>672</v>
      </c>
      <c r="J272" s="361" t="s">
        <v>805</v>
      </c>
      <c r="K272" s="130">
        <f t="shared" ref="K272" si="101">H272-F272</f>
        <v>-145.60000000000002</v>
      </c>
      <c r="L272" s="131">
        <f t="shared" ref="L272" si="102">K272/F272</f>
        <v>-0.29378531073446329</v>
      </c>
      <c r="M272" s="132" t="s">
        <v>621</v>
      </c>
      <c r="N272" s="133">
        <v>43887</v>
      </c>
      <c r="O272" s="54"/>
      <c r="P272" s="13"/>
      <c r="Q272" s="13"/>
      <c r="R272" s="14" t="s">
        <v>709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6">
        <v>133</v>
      </c>
      <c r="B273" s="160">
        <v>43237</v>
      </c>
      <c r="C273" s="160"/>
      <c r="D273" s="161" t="s">
        <v>460</v>
      </c>
      <c r="E273" s="162" t="s">
        <v>581</v>
      </c>
      <c r="F273" s="163">
        <v>230.3</v>
      </c>
      <c r="G273" s="162"/>
      <c r="H273" s="162">
        <v>102.5</v>
      </c>
      <c r="I273" s="182">
        <v>348</v>
      </c>
      <c r="J273" s="361" t="s">
        <v>807</v>
      </c>
      <c r="K273" s="130">
        <f t="shared" ref="K273:K274" si="103">H273-F273</f>
        <v>-127.80000000000001</v>
      </c>
      <c r="L273" s="131">
        <f t="shared" ref="L273:L274" si="104">K273/F273</f>
        <v>-0.55492835432045162</v>
      </c>
      <c r="M273" s="132" t="s">
        <v>621</v>
      </c>
      <c r="N273" s="133">
        <v>43896</v>
      </c>
      <c r="O273" s="54"/>
      <c r="P273" s="13"/>
      <c r="Q273" s="13"/>
      <c r="R273" s="326" t="s">
        <v>709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134</v>
      </c>
      <c r="B274" s="155">
        <v>43258</v>
      </c>
      <c r="C274" s="155"/>
      <c r="D274" s="156" t="s">
        <v>427</v>
      </c>
      <c r="E274" s="157" t="s">
        <v>581</v>
      </c>
      <c r="F274" s="158">
        <f>342.5-5.1</f>
        <v>337.4</v>
      </c>
      <c r="G274" s="159"/>
      <c r="H274" s="159">
        <v>412.5</v>
      </c>
      <c r="I274" s="159">
        <v>439</v>
      </c>
      <c r="J274" s="362" t="s">
        <v>861</v>
      </c>
      <c r="K274" s="179">
        <f t="shared" si="103"/>
        <v>75.100000000000023</v>
      </c>
      <c r="L274" s="180">
        <f t="shared" si="104"/>
        <v>0.22258446947243635</v>
      </c>
      <c r="M274" s="158" t="s">
        <v>557</v>
      </c>
      <c r="N274" s="181">
        <v>44230</v>
      </c>
      <c r="O274" s="54"/>
      <c r="P274" s="13"/>
      <c r="Q274" s="13"/>
      <c r="R274" s="90" t="s">
        <v>711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205">
        <v>135</v>
      </c>
      <c r="B275" s="190">
        <v>43285</v>
      </c>
      <c r="C275" s="190"/>
      <c r="D275" s="193" t="s">
        <v>48</v>
      </c>
      <c r="E275" s="191" t="s">
        <v>581</v>
      </c>
      <c r="F275" s="189">
        <f>127.5-5.53</f>
        <v>121.97</v>
      </c>
      <c r="G275" s="191"/>
      <c r="H275" s="191"/>
      <c r="I275" s="213">
        <v>170</v>
      </c>
      <c r="J275" s="225" t="s">
        <v>559</v>
      </c>
      <c r="K275" s="215"/>
      <c r="L275" s="216"/>
      <c r="M275" s="214" t="s">
        <v>559</v>
      </c>
      <c r="N275" s="217"/>
      <c r="O275" s="54"/>
      <c r="P275" s="13"/>
      <c r="Q275" s="13"/>
      <c r="R275" s="14" t="s">
        <v>709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6">
        <v>136</v>
      </c>
      <c r="B276" s="160">
        <v>43294</v>
      </c>
      <c r="C276" s="160"/>
      <c r="D276" s="161" t="s">
        <v>240</v>
      </c>
      <c r="E276" s="162" t="s">
        <v>581</v>
      </c>
      <c r="F276" s="163">
        <v>46.5</v>
      </c>
      <c r="G276" s="162"/>
      <c r="H276" s="162">
        <v>17</v>
      </c>
      <c r="I276" s="182">
        <v>59</v>
      </c>
      <c r="J276" s="361" t="s">
        <v>804</v>
      </c>
      <c r="K276" s="130">
        <f t="shared" ref="K276" si="105">H276-F276</f>
        <v>-29.5</v>
      </c>
      <c r="L276" s="131">
        <f t="shared" ref="L276" si="106">K276/F276</f>
        <v>-0.63440860215053763</v>
      </c>
      <c r="M276" s="132" t="s">
        <v>621</v>
      </c>
      <c r="N276" s="133">
        <v>43887</v>
      </c>
      <c r="O276" s="54"/>
      <c r="P276" s="13"/>
      <c r="Q276" s="13"/>
      <c r="R276" s="14" t="s">
        <v>709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8">
        <v>137</v>
      </c>
      <c r="B277" s="188">
        <v>43396</v>
      </c>
      <c r="C277" s="188"/>
      <c r="D277" s="193" t="s">
        <v>405</v>
      </c>
      <c r="E277" s="191" t="s">
        <v>581</v>
      </c>
      <c r="F277" s="192">
        <v>156.5</v>
      </c>
      <c r="G277" s="191"/>
      <c r="H277" s="191"/>
      <c r="I277" s="213">
        <v>191</v>
      </c>
      <c r="J277" s="225" t="s">
        <v>559</v>
      </c>
      <c r="K277" s="215"/>
      <c r="L277" s="216"/>
      <c r="M277" s="214" t="s">
        <v>559</v>
      </c>
      <c r="N277" s="217"/>
      <c r="O277" s="54"/>
      <c r="P277" s="13"/>
      <c r="Q277" s="13"/>
      <c r="R277" s="14" t="s">
        <v>709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48">
        <v>138</v>
      </c>
      <c r="B278" s="188">
        <v>43439</v>
      </c>
      <c r="C278" s="188"/>
      <c r="D278" s="193" t="s">
        <v>322</v>
      </c>
      <c r="E278" s="191" t="s">
        <v>581</v>
      </c>
      <c r="F278" s="192">
        <v>259.5</v>
      </c>
      <c r="G278" s="191"/>
      <c r="H278" s="191"/>
      <c r="I278" s="213">
        <v>321</v>
      </c>
      <c r="J278" s="225" t="s">
        <v>559</v>
      </c>
      <c r="K278" s="215"/>
      <c r="L278" s="216"/>
      <c r="M278" s="214" t="s">
        <v>559</v>
      </c>
      <c r="N278" s="217"/>
      <c r="O278" s="13"/>
      <c r="P278" s="13"/>
      <c r="Q278" s="13"/>
      <c r="R278" s="14" t="s">
        <v>709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46">
        <v>139</v>
      </c>
      <c r="B279" s="160">
        <v>43439</v>
      </c>
      <c r="C279" s="160"/>
      <c r="D279" s="161" t="s">
        <v>733</v>
      </c>
      <c r="E279" s="162" t="s">
        <v>581</v>
      </c>
      <c r="F279" s="162">
        <v>715</v>
      </c>
      <c r="G279" s="162"/>
      <c r="H279" s="162">
        <v>445</v>
      </c>
      <c r="I279" s="182">
        <v>840</v>
      </c>
      <c r="J279" s="134" t="s">
        <v>784</v>
      </c>
      <c r="K279" s="130">
        <f t="shared" ref="K279:K282" si="107">H279-F279</f>
        <v>-270</v>
      </c>
      <c r="L279" s="131">
        <f t="shared" ref="L279:L282" si="108">K279/F279</f>
        <v>-0.3776223776223776</v>
      </c>
      <c r="M279" s="132" t="s">
        <v>621</v>
      </c>
      <c r="N279" s="133">
        <v>43800</v>
      </c>
      <c r="O279" s="54"/>
      <c r="P279" s="13"/>
      <c r="Q279" s="13"/>
      <c r="R279" s="14" t="s">
        <v>709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140</v>
      </c>
      <c r="B280" s="198">
        <v>43469</v>
      </c>
      <c r="C280" s="198"/>
      <c r="D280" s="151" t="s">
        <v>143</v>
      </c>
      <c r="E280" s="199" t="s">
        <v>581</v>
      </c>
      <c r="F280" s="199">
        <v>875</v>
      </c>
      <c r="G280" s="199"/>
      <c r="H280" s="199">
        <v>1165</v>
      </c>
      <c r="I280" s="219">
        <v>1185</v>
      </c>
      <c r="J280" s="137" t="s">
        <v>810</v>
      </c>
      <c r="K280" s="124">
        <f t="shared" si="107"/>
        <v>290</v>
      </c>
      <c r="L280" s="125">
        <f t="shared" si="108"/>
        <v>0.33142857142857141</v>
      </c>
      <c r="M280" s="126" t="s">
        <v>557</v>
      </c>
      <c r="N280" s="340">
        <v>43847</v>
      </c>
      <c r="O280" s="54"/>
      <c r="P280" s="13"/>
      <c r="Q280" s="13"/>
      <c r="R280" s="326" t="s">
        <v>709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141</v>
      </c>
      <c r="B281" s="198">
        <v>43559</v>
      </c>
      <c r="C281" s="198"/>
      <c r="D281" s="378" t="s">
        <v>337</v>
      </c>
      <c r="E281" s="199" t="s">
        <v>581</v>
      </c>
      <c r="F281" s="199">
        <f>387-14.63</f>
        <v>372.37</v>
      </c>
      <c r="G281" s="199"/>
      <c r="H281" s="199">
        <v>490</v>
      </c>
      <c r="I281" s="219">
        <v>490</v>
      </c>
      <c r="J281" s="137" t="s">
        <v>640</v>
      </c>
      <c r="K281" s="124">
        <f t="shared" si="107"/>
        <v>117.63</v>
      </c>
      <c r="L281" s="125">
        <f t="shared" si="108"/>
        <v>0.31589548030185027</v>
      </c>
      <c r="M281" s="126" t="s">
        <v>557</v>
      </c>
      <c r="N281" s="340">
        <v>43850</v>
      </c>
      <c r="O281" s="54"/>
      <c r="P281" s="13"/>
      <c r="Q281" s="13"/>
      <c r="R281" s="326" t="s">
        <v>709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6">
        <v>142</v>
      </c>
      <c r="B282" s="160">
        <v>43578</v>
      </c>
      <c r="C282" s="160"/>
      <c r="D282" s="161" t="s">
        <v>734</v>
      </c>
      <c r="E282" s="162" t="s">
        <v>558</v>
      </c>
      <c r="F282" s="162">
        <v>220</v>
      </c>
      <c r="G282" s="162"/>
      <c r="H282" s="162">
        <v>127.5</v>
      </c>
      <c r="I282" s="182">
        <v>284</v>
      </c>
      <c r="J282" s="361" t="s">
        <v>808</v>
      </c>
      <c r="K282" s="130">
        <f t="shared" si="107"/>
        <v>-92.5</v>
      </c>
      <c r="L282" s="131">
        <f t="shared" si="108"/>
        <v>-0.42045454545454547</v>
      </c>
      <c r="M282" s="132" t="s">
        <v>621</v>
      </c>
      <c r="N282" s="133">
        <v>43896</v>
      </c>
      <c r="O282" s="54"/>
      <c r="P282" s="13"/>
      <c r="Q282" s="13"/>
      <c r="R282" s="14" t="s">
        <v>709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143</v>
      </c>
      <c r="B283" s="198">
        <v>43622</v>
      </c>
      <c r="C283" s="198"/>
      <c r="D283" s="378" t="s">
        <v>467</v>
      </c>
      <c r="E283" s="199" t="s">
        <v>558</v>
      </c>
      <c r="F283" s="199">
        <v>332.8</v>
      </c>
      <c r="G283" s="199"/>
      <c r="H283" s="199">
        <v>405</v>
      </c>
      <c r="I283" s="219">
        <v>419</v>
      </c>
      <c r="J283" s="137" t="s">
        <v>811</v>
      </c>
      <c r="K283" s="124">
        <f t="shared" ref="K283" si="109">H283-F283</f>
        <v>72.199999999999989</v>
      </c>
      <c r="L283" s="125">
        <f t="shared" ref="L283" si="110">K283/F283</f>
        <v>0.21694711538461534</v>
      </c>
      <c r="M283" s="126" t="s">
        <v>557</v>
      </c>
      <c r="N283" s="340">
        <v>43860</v>
      </c>
      <c r="O283" s="54"/>
      <c r="P283" s="13"/>
      <c r="Q283" s="13"/>
      <c r="R283" s="14" t="s">
        <v>711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40">
        <v>144</v>
      </c>
      <c r="B284" s="139">
        <v>43641</v>
      </c>
      <c r="C284" s="139"/>
      <c r="D284" s="140" t="s">
        <v>137</v>
      </c>
      <c r="E284" s="141" t="s">
        <v>581</v>
      </c>
      <c r="F284" s="142">
        <v>386</v>
      </c>
      <c r="G284" s="143"/>
      <c r="H284" s="143">
        <v>395</v>
      </c>
      <c r="I284" s="143">
        <v>452</v>
      </c>
      <c r="J284" s="166" t="s">
        <v>801</v>
      </c>
      <c r="K284" s="167">
        <f t="shared" ref="K284" si="111">H284-F284</f>
        <v>9</v>
      </c>
      <c r="L284" s="168">
        <f t="shared" ref="L284" si="112">K284/F284</f>
        <v>2.3316062176165803E-2</v>
      </c>
      <c r="M284" s="169" t="s">
        <v>666</v>
      </c>
      <c r="N284" s="170">
        <v>43868</v>
      </c>
      <c r="O284" s="13"/>
      <c r="P284" s="13"/>
      <c r="Q284" s="13"/>
      <c r="R284" s="14" t="s">
        <v>711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49">
        <v>145</v>
      </c>
      <c r="B285" s="188">
        <v>43707</v>
      </c>
      <c r="C285" s="188"/>
      <c r="D285" s="193" t="s">
        <v>256</v>
      </c>
      <c r="E285" s="191" t="s">
        <v>581</v>
      </c>
      <c r="F285" s="191" t="s">
        <v>713</v>
      </c>
      <c r="G285" s="191"/>
      <c r="H285" s="191"/>
      <c r="I285" s="213">
        <v>190</v>
      </c>
      <c r="J285" s="225" t="s">
        <v>559</v>
      </c>
      <c r="K285" s="215"/>
      <c r="L285" s="216"/>
      <c r="M285" s="337" t="s">
        <v>559</v>
      </c>
      <c r="N285" s="217"/>
      <c r="O285" s="13"/>
      <c r="P285" s="13"/>
      <c r="Q285" s="13"/>
      <c r="R285" s="326" t="s">
        <v>709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146</v>
      </c>
      <c r="B286" s="198">
        <v>43731</v>
      </c>
      <c r="C286" s="198"/>
      <c r="D286" s="151" t="s">
        <v>419</v>
      </c>
      <c r="E286" s="199" t="s">
        <v>581</v>
      </c>
      <c r="F286" s="199">
        <v>235</v>
      </c>
      <c r="G286" s="199"/>
      <c r="H286" s="199">
        <v>295</v>
      </c>
      <c r="I286" s="219">
        <v>296</v>
      </c>
      <c r="J286" s="137" t="s">
        <v>789</v>
      </c>
      <c r="K286" s="124">
        <f t="shared" ref="K286" si="113">H286-F286</f>
        <v>60</v>
      </c>
      <c r="L286" s="125">
        <f t="shared" ref="L286" si="114">K286/F286</f>
        <v>0.25531914893617019</v>
      </c>
      <c r="M286" s="126" t="s">
        <v>557</v>
      </c>
      <c r="N286" s="340">
        <v>43844</v>
      </c>
      <c r="O286" s="54"/>
      <c r="P286" s="13"/>
      <c r="Q286" s="13"/>
      <c r="R286" s="14" t="s">
        <v>711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147</v>
      </c>
      <c r="B287" s="198">
        <v>43752</v>
      </c>
      <c r="C287" s="198"/>
      <c r="D287" s="151" t="s">
        <v>780</v>
      </c>
      <c r="E287" s="199" t="s">
        <v>581</v>
      </c>
      <c r="F287" s="199">
        <v>277.5</v>
      </c>
      <c r="G287" s="199"/>
      <c r="H287" s="199">
        <v>333</v>
      </c>
      <c r="I287" s="219">
        <v>333</v>
      </c>
      <c r="J287" s="137" t="s">
        <v>790</v>
      </c>
      <c r="K287" s="124">
        <f t="shared" ref="K287" si="115">H287-F287</f>
        <v>55.5</v>
      </c>
      <c r="L287" s="125">
        <f t="shared" ref="L287" si="116">K287/F287</f>
        <v>0.2</v>
      </c>
      <c r="M287" s="126" t="s">
        <v>557</v>
      </c>
      <c r="N287" s="340">
        <v>43846</v>
      </c>
      <c r="O287" s="54"/>
      <c r="P287" s="13"/>
      <c r="Q287" s="13"/>
      <c r="R287" s="326" t="s">
        <v>709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148</v>
      </c>
      <c r="B288" s="198">
        <v>43752</v>
      </c>
      <c r="C288" s="198"/>
      <c r="D288" s="151" t="s">
        <v>779</v>
      </c>
      <c r="E288" s="199" t="s">
        <v>581</v>
      </c>
      <c r="F288" s="199">
        <v>930</v>
      </c>
      <c r="G288" s="199"/>
      <c r="H288" s="199">
        <v>1165</v>
      </c>
      <c r="I288" s="219">
        <v>1200</v>
      </c>
      <c r="J288" s="137" t="s">
        <v>791</v>
      </c>
      <c r="K288" s="124">
        <f t="shared" ref="K288" si="117">H288-F288</f>
        <v>235</v>
      </c>
      <c r="L288" s="125">
        <f t="shared" ref="L288" si="118">K288/F288</f>
        <v>0.25268817204301075</v>
      </c>
      <c r="M288" s="126" t="s">
        <v>557</v>
      </c>
      <c r="N288" s="340">
        <v>43847</v>
      </c>
      <c r="O288" s="54"/>
      <c r="P288" s="13"/>
      <c r="Q288" s="13"/>
      <c r="R288" s="326" t="s">
        <v>711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48">
        <v>149</v>
      </c>
      <c r="B289" s="329">
        <v>43753</v>
      </c>
      <c r="C289" s="202"/>
      <c r="D289" s="350" t="s">
        <v>778</v>
      </c>
      <c r="E289" s="331" t="s">
        <v>581</v>
      </c>
      <c r="F289" s="333">
        <v>111</v>
      </c>
      <c r="G289" s="331"/>
      <c r="H289" s="331"/>
      <c r="I289" s="335">
        <v>141</v>
      </c>
      <c r="J289" s="225" t="s">
        <v>559</v>
      </c>
      <c r="K289" s="225"/>
      <c r="L289" s="119"/>
      <c r="M289" s="339" t="s">
        <v>559</v>
      </c>
      <c r="N289" s="227"/>
      <c r="O289" s="13"/>
      <c r="P289" s="13"/>
      <c r="Q289" s="13"/>
      <c r="R289" s="326" t="s">
        <v>711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150</v>
      </c>
      <c r="B290" s="198">
        <v>43753</v>
      </c>
      <c r="C290" s="198"/>
      <c r="D290" s="151" t="s">
        <v>777</v>
      </c>
      <c r="E290" s="199" t="s">
        <v>581</v>
      </c>
      <c r="F290" s="200">
        <v>296</v>
      </c>
      <c r="G290" s="199"/>
      <c r="H290" s="199">
        <v>370</v>
      </c>
      <c r="I290" s="219">
        <v>370</v>
      </c>
      <c r="J290" s="137" t="s">
        <v>640</v>
      </c>
      <c r="K290" s="124">
        <f t="shared" ref="K290:K291" si="119">H290-F290</f>
        <v>74</v>
      </c>
      <c r="L290" s="125">
        <f t="shared" ref="L290:L291" si="120">K290/F290</f>
        <v>0.25</v>
      </c>
      <c r="M290" s="126" t="s">
        <v>557</v>
      </c>
      <c r="N290" s="340">
        <v>43853</v>
      </c>
      <c r="O290" s="54"/>
      <c r="P290" s="13"/>
      <c r="Q290" s="13"/>
      <c r="R290" s="326" t="s">
        <v>711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151</v>
      </c>
      <c r="B291" s="198">
        <v>43754</v>
      </c>
      <c r="C291" s="198"/>
      <c r="D291" s="151" t="s">
        <v>776</v>
      </c>
      <c r="E291" s="199" t="s">
        <v>581</v>
      </c>
      <c r="F291" s="200">
        <v>300</v>
      </c>
      <c r="G291" s="199"/>
      <c r="H291" s="199">
        <v>382.5</v>
      </c>
      <c r="I291" s="219">
        <v>344</v>
      </c>
      <c r="J291" s="473" t="s">
        <v>896</v>
      </c>
      <c r="K291" s="124">
        <f t="shared" si="119"/>
        <v>82.5</v>
      </c>
      <c r="L291" s="125">
        <f t="shared" si="120"/>
        <v>0.27500000000000002</v>
      </c>
      <c r="M291" s="126" t="s">
        <v>557</v>
      </c>
      <c r="N291" s="340">
        <v>44238</v>
      </c>
      <c r="O291" s="13"/>
      <c r="P291" s="13"/>
      <c r="Q291" s="13"/>
      <c r="R291" s="326" t="s">
        <v>711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28">
        <v>152</v>
      </c>
      <c r="B292" s="202">
        <v>43832</v>
      </c>
      <c r="C292" s="202"/>
      <c r="D292" s="206" t="s">
        <v>759</v>
      </c>
      <c r="E292" s="203" t="s">
        <v>581</v>
      </c>
      <c r="F292" s="204" t="s">
        <v>788</v>
      </c>
      <c r="G292" s="203"/>
      <c r="H292" s="203"/>
      <c r="I292" s="224">
        <v>590</v>
      </c>
      <c r="J292" s="225" t="s">
        <v>559</v>
      </c>
      <c r="K292" s="225"/>
      <c r="L292" s="119"/>
      <c r="M292" s="325" t="s">
        <v>559</v>
      </c>
      <c r="N292" s="227"/>
      <c r="O292" s="13"/>
      <c r="P292" s="13"/>
      <c r="Q292" s="13"/>
      <c r="R292" s="326" t="s">
        <v>711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153</v>
      </c>
      <c r="B293" s="198">
        <v>43966</v>
      </c>
      <c r="C293" s="198"/>
      <c r="D293" s="151" t="s">
        <v>64</v>
      </c>
      <c r="E293" s="199" t="s">
        <v>581</v>
      </c>
      <c r="F293" s="200">
        <v>67.5</v>
      </c>
      <c r="G293" s="199"/>
      <c r="H293" s="199">
        <v>86</v>
      </c>
      <c r="I293" s="219">
        <v>86</v>
      </c>
      <c r="J293" s="137" t="s">
        <v>820</v>
      </c>
      <c r="K293" s="124">
        <f t="shared" ref="K293" si="121">H293-F293</f>
        <v>18.5</v>
      </c>
      <c r="L293" s="125">
        <f t="shared" ref="L293" si="122">K293/F293</f>
        <v>0.27407407407407408</v>
      </c>
      <c r="M293" s="126" t="s">
        <v>557</v>
      </c>
      <c r="N293" s="340">
        <v>44008</v>
      </c>
      <c r="O293" s="54"/>
      <c r="P293" s="13"/>
      <c r="Q293" s="13"/>
      <c r="R293" s="326" t="s">
        <v>711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201">
        <v>154</v>
      </c>
      <c r="B294" s="202">
        <v>44035</v>
      </c>
      <c r="C294" s="202"/>
      <c r="D294" s="206" t="s">
        <v>466</v>
      </c>
      <c r="E294" s="203" t="s">
        <v>581</v>
      </c>
      <c r="F294" s="204" t="s">
        <v>823</v>
      </c>
      <c r="G294" s="203"/>
      <c r="H294" s="203"/>
      <c r="I294" s="224">
        <v>296</v>
      </c>
      <c r="J294" s="225" t="s">
        <v>559</v>
      </c>
      <c r="K294" s="225"/>
      <c r="L294" s="119"/>
      <c r="M294" s="226"/>
      <c r="N294" s="227"/>
      <c r="O294" s="13"/>
      <c r="P294" s="13"/>
      <c r="Q294" s="13"/>
      <c r="R294" s="326" t="s">
        <v>711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155</v>
      </c>
      <c r="B295" s="198">
        <v>44092</v>
      </c>
      <c r="C295" s="198"/>
      <c r="D295" s="151" t="s">
        <v>399</v>
      </c>
      <c r="E295" s="199" t="s">
        <v>581</v>
      </c>
      <c r="F295" s="199">
        <v>206</v>
      </c>
      <c r="G295" s="199"/>
      <c r="H295" s="199">
        <v>248</v>
      </c>
      <c r="I295" s="219">
        <v>248</v>
      </c>
      <c r="J295" s="137" t="s">
        <v>640</v>
      </c>
      <c r="K295" s="124">
        <f t="shared" ref="K295:K296" si="123">H295-F295</f>
        <v>42</v>
      </c>
      <c r="L295" s="125">
        <f t="shared" ref="L295:L296" si="124">K295/F295</f>
        <v>0.20388349514563106</v>
      </c>
      <c r="M295" s="126" t="s">
        <v>557</v>
      </c>
      <c r="N295" s="340">
        <v>44214</v>
      </c>
      <c r="O295" s="54"/>
      <c r="P295" s="13"/>
      <c r="Q295" s="13"/>
      <c r="R295" s="326" t="s">
        <v>711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156</v>
      </c>
      <c r="B296" s="198">
        <v>44140</v>
      </c>
      <c r="C296" s="198"/>
      <c r="D296" s="151" t="s">
        <v>399</v>
      </c>
      <c r="E296" s="199" t="s">
        <v>581</v>
      </c>
      <c r="F296" s="199">
        <v>182.5</v>
      </c>
      <c r="G296" s="199"/>
      <c r="H296" s="199">
        <v>248</v>
      </c>
      <c r="I296" s="219">
        <v>248</v>
      </c>
      <c r="J296" s="137" t="s">
        <v>640</v>
      </c>
      <c r="K296" s="124">
        <f t="shared" si="123"/>
        <v>65.5</v>
      </c>
      <c r="L296" s="125">
        <f t="shared" si="124"/>
        <v>0.35890410958904112</v>
      </c>
      <c r="M296" s="126" t="s">
        <v>557</v>
      </c>
      <c r="N296" s="340">
        <v>44214</v>
      </c>
      <c r="O296" s="54"/>
      <c r="P296" s="13"/>
      <c r="Q296" s="13"/>
      <c r="R296" s="326" t="s">
        <v>711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1">
        <v>157</v>
      </c>
      <c r="B297" s="202">
        <v>44140</v>
      </c>
      <c r="C297" s="202"/>
      <c r="D297" s="206" t="s">
        <v>322</v>
      </c>
      <c r="E297" s="203" t="s">
        <v>581</v>
      </c>
      <c r="F297" s="204" t="s">
        <v>827</v>
      </c>
      <c r="G297" s="203"/>
      <c r="H297" s="203"/>
      <c r="I297" s="224">
        <v>320</v>
      </c>
      <c r="J297" s="225" t="s">
        <v>559</v>
      </c>
      <c r="K297" s="225"/>
      <c r="L297" s="119"/>
      <c r="M297" s="226"/>
      <c r="N297" s="227"/>
      <c r="O297" s="13"/>
      <c r="P297" s="13"/>
      <c r="Q297" s="13"/>
      <c r="R297" s="326" t="s">
        <v>711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158</v>
      </c>
      <c r="B298" s="198">
        <v>44140</v>
      </c>
      <c r="C298" s="198"/>
      <c r="D298" s="151" t="s">
        <v>462</v>
      </c>
      <c r="E298" s="199" t="s">
        <v>581</v>
      </c>
      <c r="F298" s="200">
        <v>925</v>
      </c>
      <c r="G298" s="199"/>
      <c r="H298" s="199">
        <v>1095</v>
      </c>
      <c r="I298" s="219">
        <v>1093</v>
      </c>
      <c r="J298" s="473" t="s">
        <v>834</v>
      </c>
      <c r="K298" s="124">
        <f t="shared" ref="K298" si="125">H298-F298</f>
        <v>170</v>
      </c>
      <c r="L298" s="125">
        <f t="shared" ref="L298" si="126">K298/F298</f>
        <v>0.18378378378378379</v>
      </c>
      <c r="M298" s="126" t="s">
        <v>557</v>
      </c>
      <c r="N298" s="340">
        <v>44201</v>
      </c>
      <c r="O298" s="13"/>
      <c r="P298" s="13"/>
      <c r="Q298" s="13"/>
      <c r="R298" s="326" t="s">
        <v>711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201">
        <v>159</v>
      </c>
      <c r="B299" s="202">
        <v>44140</v>
      </c>
      <c r="C299" s="202"/>
      <c r="D299" s="206" t="s">
        <v>337</v>
      </c>
      <c r="E299" s="203" t="s">
        <v>581</v>
      </c>
      <c r="F299" s="204" t="s">
        <v>828</v>
      </c>
      <c r="G299" s="203"/>
      <c r="H299" s="203"/>
      <c r="I299" s="224">
        <v>406</v>
      </c>
      <c r="J299" s="225" t="s">
        <v>559</v>
      </c>
      <c r="K299" s="225"/>
      <c r="L299" s="119"/>
      <c r="M299" s="226"/>
      <c r="N299" s="227"/>
      <c r="O299" s="13"/>
      <c r="P299" s="13"/>
      <c r="Q299" s="13"/>
      <c r="R299" s="326" t="s">
        <v>711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201">
        <v>160</v>
      </c>
      <c r="B300" s="202">
        <v>44141</v>
      </c>
      <c r="C300" s="202"/>
      <c r="D300" s="206" t="s">
        <v>466</v>
      </c>
      <c r="E300" s="203" t="s">
        <v>581</v>
      </c>
      <c r="F300" s="204" t="s">
        <v>829</v>
      </c>
      <c r="G300" s="203"/>
      <c r="H300" s="203"/>
      <c r="I300" s="224">
        <v>290</v>
      </c>
      <c r="J300" s="225" t="s">
        <v>559</v>
      </c>
      <c r="K300" s="225"/>
      <c r="L300" s="119"/>
      <c r="M300" s="226"/>
      <c r="N300" s="227"/>
      <c r="O300" s="13"/>
      <c r="P300" s="13"/>
      <c r="Q300" s="13"/>
      <c r="R300" s="326" t="s">
        <v>711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201">
        <v>161</v>
      </c>
      <c r="B301" s="202">
        <v>44187</v>
      </c>
      <c r="C301" s="202"/>
      <c r="D301" s="206" t="s">
        <v>755</v>
      </c>
      <c r="E301" s="203" t="s">
        <v>581</v>
      </c>
      <c r="F301" s="461" t="s">
        <v>832</v>
      </c>
      <c r="G301" s="203"/>
      <c r="H301" s="203"/>
      <c r="I301" s="224">
        <v>239</v>
      </c>
      <c r="J301" s="462" t="s">
        <v>559</v>
      </c>
      <c r="K301" s="225"/>
      <c r="L301" s="119"/>
      <c r="M301" s="226"/>
      <c r="N301" s="227"/>
      <c r="O301" s="13"/>
      <c r="P301" s="13"/>
      <c r="Q301" s="13"/>
      <c r="R301" s="326" t="s">
        <v>711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201"/>
      <c r="B302" s="202"/>
      <c r="C302" s="202"/>
      <c r="D302" s="206"/>
      <c r="E302" s="203"/>
      <c r="F302" s="204"/>
      <c r="G302" s="203"/>
      <c r="H302" s="203"/>
      <c r="I302" s="224"/>
      <c r="J302" s="225"/>
      <c r="K302" s="225"/>
      <c r="L302" s="119"/>
      <c r="M302" s="226"/>
      <c r="N302" s="227"/>
      <c r="O302" s="13"/>
      <c r="P302" s="13"/>
      <c r="R302" s="326"/>
    </row>
    <row r="303" spans="1:26">
      <c r="A303" s="201"/>
      <c r="B303" s="202"/>
      <c r="C303" s="202"/>
      <c r="D303" s="206"/>
      <c r="E303" s="203"/>
      <c r="F303" s="204"/>
      <c r="G303" s="203"/>
      <c r="H303" s="203"/>
      <c r="I303" s="224"/>
      <c r="J303" s="225"/>
      <c r="K303" s="225"/>
      <c r="L303" s="119"/>
      <c r="M303" s="226"/>
      <c r="N303" s="227"/>
      <c r="O303" s="13"/>
      <c r="R303" s="228"/>
    </row>
    <row r="304" spans="1:26">
      <c r="A304" s="201"/>
      <c r="B304" s="202"/>
      <c r="C304" s="202"/>
      <c r="D304" s="206"/>
      <c r="E304" s="203"/>
      <c r="F304" s="204"/>
      <c r="G304" s="203"/>
      <c r="H304" s="203"/>
      <c r="I304" s="224"/>
      <c r="J304" s="225"/>
      <c r="K304" s="225"/>
      <c r="L304" s="119"/>
      <c r="M304" s="226"/>
      <c r="N304" s="227"/>
      <c r="O304" s="13"/>
      <c r="R304" s="228"/>
    </row>
    <row r="305" spans="1:18">
      <c r="A305" s="201"/>
      <c r="B305" s="202"/>
      <c r="C305" s="202"/>
      <c r="D305" s="206"/>
      <c r="E305" s="203"/>
      <c r="F305" s="204"/>
      <c r="G305" s="203"/>
      <c r="H305" s="203"/>
      <c r="I305" s="224"/>
      <c r="J305" s="225"/>
      <c r="K305" s="225"/>
      <c r="L305" s="119"/>
      <c r="M305" s="226"/>
      <c r="N305" s="227"/>
      <c r="O305" s="13"/>
      <c r="R305" s="228"/>
    </row>
    <row r="306" spans="1:18">
      <c r="A306" s="201"/>
      <c r="B306" s="192" t="s">
        <v>783</v>
      </c>
      <c r="O306" s="13"/>
      <c r="R306" s="228"/>
    </row>
    <row r="307" spans="1:18">
      <c r="R307" s="228"/>
    </row>
    <row r="308" spans="1:18">
      <c r="R308" s="228"/>
    </row>
    <row r="309" spans="1:18">
      <c r="R309" s="228"/>
    </row>
    <row r="310" spans="1:18">
      <c r="R310" s="228"/>
    </row>
    <row r="311" spans="1:18">
      <c r="R311" s="228"/>
    </row>
    <row r="312" spans="1:18">
      <c r="R312" s="228"/>
    </row>
    <row r="313" spans="1:18">
      <c r="R313" s="228"/>
    </row>
    <row r="323" spans="1:6">
      <c r="A323" s="207"/>
    </row>
    <row r="324" spans="1:6">
      <c r="A324" s="207"/>
      <c r="F324" s="463"/>
    </row>
    <row r="325" spans="1:6">
      <c r="A325" s="203"/>
    </row>
  </sheetData>
  <autoFilter ref="R1:R321"/>
  <mergeCells count="28">
    <mergeCell ref="O78:O79"/>
    <mergeCell ref="P78:P79"/>
    <mergeCell ref="A78:A79"/>
    <mergeCell ref="B78:B79"/>
    <mergeCell ref="J78:J79"/>
    <mergeCell ref="M78:M79"/>
    <mergeCell ref="N78:N79"/>
    <mergeCell ref="O92:O93"/>
    <mergeCell ref="P92:P93"/>
    <mergeCell ref="A92:A93"/>
    <mergeCell ref="B92:B93"/>
    <mergeCell ref="J92:J93"/>
    <mergeCell ref="M92:M93"/>
    <mergeCell ref="N92:N93"/>
    <mergeCell ref="O74:O75"/>
    <mergeCell ref="P74:P75"/>
    <mergeCell ref="A74:A75"/>
    <mergeCell ref="B74:B75"/>
    <mergeCell ref="J74:J75"/>
    <mergeCell ref="M74:M75"/>
    <mergeCell ref="N74:N75"/>
    <mergeCell ref="O81:O82"/>
    <mergeCell ref="P81:P82"/>
    <mergeCell ref="A81:A82"/>
    <mergeCell ref="B81:B82"/>
    <mergeCell ref="J81:J82"/>
    <mergeCell ref="M81:M82"/>
    <mergeCell ref="N81:N8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2021-02-26T02:34:20Z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