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F&amp;O)'!$R$1:$R$366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60" i="7"/>
  <c r="K60"/>
  <c r="K155"/>
  <c r="M155" s="1"/>
  <c r="L19"/>
  <c r="K19"/>
  <c r="M19" l="1"/>
  <c r="M60"/>
  <c r="L59"/>
  <c r="K59"/>
  <c r="L58"/>
  <c r="K58"/>
  <c r="K57"/>
  <c r="M57" s="1"/>
  <c r="L57"/>
  <c r="L56"/>
  <c r="K56"/>
  <c r="L55"/>
  <c r="K55"/>
  <c r="K151"/>
  <c r="M151" s="1"/>
  <c r="K150"/>
  <c r="M150" s="1"/>
  <c r="K149"/>
  <c r="M149" s="1"/>
  <c r="K154"/>
  <c r="M154" s="1"/>
  <c r="K152"/>
  <c r="M152" s="1"/>
  <c r="K153"/>
  <c r="M153" s="1"/>
  <c r="L45"/>
  <c r="K45"/>
  <c r="L18"/>
  <c r="K18"/>
  <c r="K148"/>
  <c r="M148" s="1"/>
  <c r="K147"/>
  <c r="M147" s="1"/>
  <c r="K146"/>
  <c r="M146" s="1"/>
  <c r="L114"/>
  <c r="K114"/>
  <c r="L113"/>
  <c r="K113"/>
  <c r="M59" l="1"/>
  <c r="M55"/>
  <c r="M56"/>
  <c r="M58"/>
  <c r="M18"/>
  <c r="M45"/>
  <c r="M114"/>
  <c r="M113"/>
  <c r="L49"/>
  <c r="K49"/>
  <c r="K141"/>
  <c r="M141" s="1"/>
  <c r="K145"/>
  <c r="M145" s="1"/>
  <c r="K144"/>
  <c r="M144" s="1"/>
  <c r="K143"/>
  <c r="M143" s="1"/>
  <c r="L112"/>
  <c r="K112"/>
  <c r="L111"/>
  <c r="K111"/>
  <c r="L110"/>
  <c r="K110"/>
  <c r="L109"/>
  <c r="K109"/>
  <c r="L105"/>
  <c r="K105"/>
  <c r="L52"/>
  <c r="K52"/>
  <c r="L54"/>
  <c r="K54"/>
  <c r="K142"/>
  <c r="M142" s="1"/>
  <c r="L108"/>
  <c r="K108"/>
  <c r="L107"/>
  <c r="K107"/>
  <c r="L165"/>
  <c r="K165"/>
  <c r="K140"/>
  <c r="M140" s="1"/>
  <c r="L53"/>
  <c r="K53"/>
  <c r="K139"/>
  <c r="M139" s="1"/>
  <c r="L106"/>
  <c r="K106"/>
  <c r="K138"/>
  <c r="M138" s="1"/>
  <c r="K341"/>
  <c r="L341" s="1"/>
  <c r="K340"/>
  <c r="L340" s="1"/>
  <c r="K137"/>
  <c r="M137" s="1"/>
  <c r="K131"/>
  <c r="M131" s="1"/>
  <c r="K136"/>
  <c r="M136" s="1"/>
  <c r="K135"/>
  <c r="M135" s="1"/>
  <c r="L104"/>
  <c r="K104"/>
  <c r="L42"/>
  <c r="K42"/>
  <c r="L50"/>
  <c r="K50"/>
  <c r="L48"/>
  <c r="K48"/>
  <c r="L51"/>
  <c r="K51"/>
  <c r="L38"/>
  <c r="K38"/>
  <c r="L103"/>
  <c r="K103"/>
  <c r="K126"/>
  <c r="M126" s="1"/>
  <c r="L102"/>
  <c r="K102"/>
  <c r="L101"/>
  <c r="K101"/>
  <c r="L98"/>
  <c r="K98"/>
  <c r="L100"/>
  <c r="K100"/>
  <c r="L99"/>
  <c r="K99"/>
  <c r="K134"/>
  <c r="M134" s="1"/>
  <c r="L97"/>
  <c r="K97"/>
  <c r="K133"/>
  <c r="M133" s="1"/>
  <c r="L44"/>
  <c r="K44"/>
  <c r="K127"/>
  <c r="M127" s="1"/>
  <c r="L16"/>
  <c r="K16"/>
  <c r="K132"/>
  <c r="M132" s="1"/>
  <c r="K130"/>
  <c r="M130" s="1"/>
  <c r="K128"/>
  <c r="M128" s="1"/>
  <c r="L46"/>
  <c r="K46"/>
  <c r="L40"/>
  <c r="K40"/>
  <c r="L41"/>
  <c r="K41"/>
  <c r="L95"/>
  <c r="K95"/>
  <c r="L94"/>
  <c r="K94"/>
  <c r="L96"/>
  <c r="K96"/>
  <c r="K129"/>
  <c r="M129" s="1"/>
  <c r="L47"/>
  <c r="K47"/>
  <c r="K125"/>
  <c r="M125" s="1"/>
  <c r="L43"/>
  <c r="K43"/>
  <c r="L32"/>
  <c r="K32"/>
  <c r="L90"/>
  <c r="K90"/>
  <c r="L89"/>
  <c r="K89"/>
  <c r="L93"/>
  <c r="K93"/>
  <c r="L92"/>
  <c r="K92"/>
  <c r="L91"/>
  <c r="K91"/>
  <c r="K123"/>
  <c r="M123" s="1"/>
  <c r="L87"/>
  <c r="K87"/>
  <c r="L88"/>
  <c r="K88"/>
  <c r="L33"/>
  <c r="K33"/>
  <c r="L39"/>
  <c r="K39"/>
  <c r="L86"/>
  <c r="K86"/>
  <c r="K85"/>
  <c r="L85"/>
  <c r="K124"/>
  <c r="M124" s="1"/>
  <c r="L83"/>
  <c r="K83"/>
  <c r="L36"/>
  <c r="K36"/>
  <c r="L84"/>
  <c r="K84"/>
  <c r="L81"/>
  <c r="K81"/>
  <c r="L15"/>
  <c r="K15"/>
  <c r="L78"/>
  <c r="K78"/>
  <c r="L82"/>
  <c r="K82"/>
  <c r="K122"/>
  <c r="M122" s="1"/>
  <c r="K121"/>
  <c r="M121" s="1"/>
  <c r="K343"/>
  <c r="L343" s="1"/>
  <c r="L80"/>
  <c r="K80"/>
  <c r="L79"/>
  <c r="K79"/>
  <c r="L14"/>
  <c r="K14"/>
  <c r="L75"/>
  <c r="K75"/>
  <c r="L77"/>
  <c r="K77"/>
  <c r="L76"/>
  <c r="K76"/>
  <c r="K72"/>
  <c r="L72"/>
  <c r="L74"/>
  <c r="K74"/>
  <c r="L37"/>
  <c r="K37"/>
  <c r="L31"/>
  <c r="K31"/>
  <c r="L30"/>
  <c r="K30"/>
  <c r="L73"/>
  <c r="K73"/>
  <c r="L69"/>
  <c r="K69"/>
  <c r="L71"/>
  <c r="K71"/>
  <c r="L70"/>
  <c r="K70"/>
  <c r="L35"/>
  <c r="K35"/>
  <c r="L34"/>
  <c r="K34"/>
  <c r="L29"/>
  <c r="K29"/>
  <c r="L13"/>
  <c r="K13"/>
  <c r="L12"/>
  <c r="K12"/>
  <c r="M109" l="1"/>
  <c r="M49"/>
  <c r="M52"/>
  <c r="M110"/>
  <c r="M112"/>
  <c r="M111"/>
  <c r="M105"/>
  <c r="M54"/>
  <c r="M108"/>
  <c r="M107"/>
  <c r="M53"/>
  <c r="M165"/>
  <c r="M42"/>
  <c r="M106"/>
  <c r="M48"/>
  <c r="M104"/>
  <c r="M50"/>
  <c r="M44"/>
  <c r="M98"/>
  <c r="M38"/>
  <c r="M51"/>
  <c r="M102"/>
  <c r="M103"/>
  <c r="M99"/>
  <c r="M101"/>
  <c r="M100"/>
  <c r="M97"/>
  <c r="M16"/>
  <c r="M46"/>
  <c r="M41"/>
  <c r="M40"/>
  <c r="M47"/>
  <c r="M94"/>
  <c r="M95"/>
  <c r="M96"/>
  <c r="M43"/>
  <c r="M89"/>
  <c r="M32"/>
  <c r="M90"/>
  <c r="M93"/>
  <c r="M92"/>
  <c r="M91"/>
  <c r="M36"/>
  <c r="M87"/>
  <c r="M33"/>
  <c r="M88"/>
  <c r="M39"/>
  <c r="M15"/>
  <c r="M83"/>
  <c r="M85"/>
  <c r="M81"/>
  <c r="M86"/>
  <c r="M74"/>
  <c r="M84"/>
  <c r="M78"/>
  <c r="M82"/>
  <c r="M31"/>
  <c r="M80"/>
  <c r="M30"/>
  <c r="M14"/>
  <c r="M79"/>
  <c r="M76"/>
  <c r="M37"/>
  <c r="M75"/>
  <c r="M77"/>
  <c r="M72"/>
  <c r="M34"/>
  <c r="M73"/>
  <c r="M69"/>
  <c r="M35"/>
  <c r="M71"/>
  <c r="M70"/>
  <c r="M29"/>
  <c r="M13"/>
  <c r="M12"/>
  <c r="L11"/>
  <c r="K11"/>
  <c r="L10"/>
  <c r="K10"/>
  <c r="M11" l="1"/>
  <c r="M10"/>
  <c r="K338" l="1"/>
  <c r="L338" s="1"/>
  <c r="M7" l="1"/>
  <c r="F326" l="1"/>
  <c r="K327"/>
  <c r="L327" s="1"/>
  <c r="K318"/>
  <c r="L318" s="1"/>
  <c r="K321"/>
  <c r="L321" s="1"/>
  <c r="K329" l="1"/>
  <c r="L329" s="1"/>
  <c r="F320"/>
  <c r="F319"/>
  <c r="F317"/>
  <c r="K317" s="1"/>
  <c r="L317" s="1"/>
  <c r="F297"/>
  <c r="F249"/>
  <c r="K328" l="1"/>
  <c r="L328" s="1"/>
  <c r="K326"/>
  <c r="L326" s="1"/>
  <c r="K332"/>
  <c r="L332" s="1"/>
  <c r="K333"/>
  <c r="L333" s="1"/>
  <c r="K325"/>
  <c r="L325" s="1"/>
  <c r="K335"/>
  <c r="L335" s="1"/>
  <c r="K331"/>
  <c r="L331" s="1"/>
  <c r="K324" l="1"/>
  <c r="L324" s="1"/>
  <c r="K313"/>
  <c r="L313" s="1"/>
  <c r="K315"/>
  <c r="L315" s="1"/>
  <c r="K312"/>
  <c r="L312" s="1"/>
  <c r="K314"/>
  <c r="L314" s="1"/>
  <c r="K243"/>
  <c r="L243" s="1"/>
  <c r="K296"/>
  <c r="L296" s="1"/>
  <c r="K310"/>
  <c r="L310" s="1"/>
  <c r="K311"/>
  <c r="L311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1"/>
  <c r="L301" s="1"/>
  <c r="K299"/>
  <c r="L299" s="1"/>
  <c r="K298"/>
  <c r="L298" s="1"/>
  <c r="K297"/>
  <c r="L297" s="1"/>
  <c r="K293"/>
  <c r="L293" s="1"/>
  <c r="K292"/>
  <c r="L292" s="1"/>
  <c r="K291"/>
  <c r="L291" s="1"/>
  <c r="K288"/>
  <c r="L288" s="1"/>
  <c r="K287"/>
  <c r="L287" s="1"/>
  <c r="K286"/>
  <c r="L286" s="1"/>
  <c r="K285"/>
  <c r="L285" s="1"/>
  <c r="K284"/>
  <c r="L284" s="1"/>
  <c r="K283"/>
  <c r="L283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1"/>
  <c r="L271" s="1"/>
  <c r="K269"/>
  <c r="L269" s="1"/>
  <c r="K267"/>
  <c r="L267" s="1"/>
  <c r="K265"/>
  <c r="L265" s="1"/>
  <c r="K264"/>
  <c r="L264" s="1"/>
  <c r="K263"/>
  <c r="L263" s="1"/>
  <c r="K261"/>
  <c r="L261" s="1"/>
  <c r="K260"/>
  <c r="L260" s="1"/>
  <c r="K259"/>
  <c r="L259" s="1"/>
  <c r="K258"/>
  <c r="K257"/>
  <c r="L257" s="1"/>
  <c r="K256"/>
  <c r="L256" s="1"/>
  <c r="K254"/>
  <c r="L254" s="1"/>
  <c r="K253"/>
  <c r="L253" s="1"/>
  <c r="K252"/>
  <c r="L252" s="1"/>
  <c r="K251"/>
  <c r="L251" s="1"/>
  <c r="K250"/>
  <c r="L250" s="1"/>
  <c r="K249"/>
  <c r="L249" s="1"/>
  <c r="H248"/>
  <c r="K248" s="1"/>
  <c r="L248" s="1"/>
  <c r="K245"/>
  <c r="L245" s="1"/>
  <c r="K244"/>
  <c r="L244" s="1"/>
  <c r="K242"/>
  <c r="L242" s="1"/>
  <c r="K241"/>
  <c r="L241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H214"/>
  <c r="K214" s="1"/>
  <c r="L214" s="1"/>
  <c r="F213"/>
  <c r="K213" s="1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D7" i="6"/>
  <c r="K6" i="4"/>
  <c r="K6" i="3"/>
  <c r="L6" i="2"/>
</calcChain>
</file>

<file path=xl/sharedStrings.xml><?xml version="1.0" encoding="utf-8"?>
<sst xmlns="http://schemas.openxmlformats.org/spreadsheetml/2006/main" count="2760" uniqueCount="1061">
  <si>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</si>
  <si>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</si>
  <si>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</si>
  <si>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</si>
  <si>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</si>
  <si>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</si>
  <si>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</si>
  <si>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</si>
  <si>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</si>
  <si>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</si>
  <si>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</si>
  <si>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</si>
  <si>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</si>
  <si>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</si>
  <si>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</si>
  <si>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</si>
  <si>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</si>
  <si>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</si>
  <si>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</si>
  <si>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</si>
  <si>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</si>
  <si>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</si>
  <si>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</si>
  <si>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</si>
  <si>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</si>
  <si>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</si>
  <si>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</si>
  <si>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</si>
  <si>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</si>
  <si>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</si>
  <si>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</si>
  <si>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</si>
  <si>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</si>
  <si>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</si>
  <si>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</si>
  <si>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</si>
  <si>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</si>
  <si>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</si>
  <si>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</si>
  <si>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</si>
  <si>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</si>
  <si>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</si>
  <si>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</si>
  <si>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</si>
  <si>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</si>
  <si>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</si>
  <si>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</si>
  <si>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</si>
  <si>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</si>
  <si>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</si>
  <si>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</si>
  <si>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</si>
  <si>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</si>
  <si>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</si>
  <si>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</si>
  <si>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</si>
  <si>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</si>
  <si>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</si>
  <si>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</si>
  <si>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</si>
  <si>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</si>
  <si>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</si>
  <si>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</si>
  <si>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</si>
  <si>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</si>
  <si>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</si>
  <si>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</si>
  <si>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</si>
  <si>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</si>
  <si>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</si>
  <si>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</si>
  <si>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</si>
  <si>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</si>
  <si>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</si>
  <si>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</si>
  <si>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</si>
  <si>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</si>
  <si>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</si>
  <si>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</si>
  <si>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</si>
  <si>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</si>
  <si>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</si>
  <si>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</si>
  <si>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</si>
  <si>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</si>
  <si>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</si>
  <si>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</si>
  <si>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</si>
  <si>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</si>
  <si>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</si>
  <si>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</si>
  <si>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</si>
  <si>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</si>
  <si>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</si>
  <si>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</si>
  <si>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</si>
  <si>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</si>
  <si>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</si>
  <si>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</si>
  <si>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</si>
  <si>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</si>
  <si>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</si>
  <si>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</si>
  <si>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</si>
  <si>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</si>
  <si>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</si>
  <si>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</si>
  <si>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</si>
  <si>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</si>
  <si>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</si>
  <si>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</si>
  <si>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</si>
  <si>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</si>
  <si>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</si>
  <si>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</si>
  <si>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</si>
  <si>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</si>
  <si>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</si>
  <si>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</si>
  <si>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</si>
  <si>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</si>
  <si>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</si>
  <si>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</si>
  <si>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</si>
  <si>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</si>
  <si>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</si>
  <si>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</si>
  <si>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</si>
  <si>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</si>
  <si>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</si>
  <si>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</si>
  <si>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</si>
  <si>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</si>
  <si>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</si>
  <si>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</si>
  <si>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</si>
  <si>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</si>
  <si>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</si>
  <si>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</si>
  <si>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</si>
  <si>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</si>
  <si>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</si>
  <si>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</si>
  <si>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</si>
  <si>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</si>
  <si>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</si>
  <si>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</si>
  <si>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</si>
  <si>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</si>
  <si>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</si>
  <si>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</si>
  <si>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</si>
  <si>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</si>
  <si>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</si>
  <si>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</si>
  <si>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</si>
  <si>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</si>
  <si>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</si>
  <si>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</si>
  <si>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</si>
  <si>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</si>
  <si>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</si>
  <si>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</si>
  <si>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</si>
  <si>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</si>
  <si>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</si>
  <si>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</si>
  <si>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</si>
  <si>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</si>
  <si>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</si>
  <si>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</si>
  <si>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</si>
  <si>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</si>
  <si>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</si>
  <si>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</si>
  <si>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</si>
  <si>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</si>
  <si>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</si>
  <si>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</si>
  <si>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</si>
  <si>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</si>
  <si>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</si>
  <si>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</si>
  <si>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</si>
  <si>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</si>
  <si>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</si>
  <si>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</si>
  <si>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</si>
  <si>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</si>
  <si>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</si>
  <si>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</si>
  <si>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</si>
  <si>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</si>
  <si>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</si>
  <si>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</si>
  <si>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</si>
  <si>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</si>
  <si>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</si>
  <si>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</si>
  <si>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</si>
  <si>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</si>
  <si>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</si>
  <si>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</si>
  <si>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</si>
  <si>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</si>
  <si>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</si>
  <si>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</si>
  <si>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</si>
  <si>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</si>
  <si>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</si>
  <si>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</si>
  <si>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</si>
  <si>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</si>
  <si>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</si>
  <si>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</si>
  <si>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</si>
  <si>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</si>
  <si>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</si>
  <si>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</si>
  <si>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</si>
  <si>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</si>
  <si>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</si>
  <si>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</si>
  <si>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</si>
  <si>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</si>
  <si>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</si>
  <si>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</si>
  <si>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</si>
  <si>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</si>
  <si>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</si>
  <si>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</si>
  <si>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</si>
  <si>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</si>
  <si>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</si>
  <si>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</si>
  <si>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</si>
  <si>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</si>
  <si>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</si>
  <si>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</si>
  <si>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</si>
  <si>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</si>
  <si>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</si>
  <si>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</si>
  <si>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</si>
  <si>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</si>
  <si>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</si>
  <si>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</si>
  <si>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</si>
  <si>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</si>
  <si>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</si>
  <si>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</si>
  <si>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</si>
  <si>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</si>
  <si>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</si>
  <si>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</si>
  <si>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</si>
  <si>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</si>
  <si>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</si>
  <si>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</si>
  <si>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</si>
  <si>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</si>
  <si>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</si>
  <si>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</si>
  <si>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</si>
  <si>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</si>
  <si>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</si>
  <si>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</si>
  <si>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</si>
  <si>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</si>
  <si>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</si>
  <si>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</si>
  <si>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</si>
  <si>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</si>
  <si>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</si>
  <si>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</si>
  <si>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</si>
  <si>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</si>
  <si>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</si>
  <si>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</si>
  <si>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</si>
  <si>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</si>
  <si>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</si>
  <si>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</si>
  <si>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</si>
  <si>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</si>
  <si>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</si>
  <si>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</si>
  <si>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</si>
  <si>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</si>
  <si>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</si>
  <si>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</si>
  <si>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</si>
  <si>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</si>
  <si>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</si>
  <si>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</si>
  <si>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</si>
  <si>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</si>
  <si>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</si>
  <si>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</si>
  <si>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</si>
  <si>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</si>
  <si>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</si>
  <si>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</si>
  <si>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</si>
  <si>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</si>
  <si>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</si>
  <si>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</si>
  <si>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</si>
  <si>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</si>
  <si>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</si>
  <si>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</si>
  <si>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</si>
  <si>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</si>
  <si>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</si>
  <si>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</si>
  <si>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</si>
  <si>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</si>
  <si>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</si>
  <si>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</si>
  <si>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</si>
  <si>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</si>
  <si>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</si>
  <si>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</si>
  <si>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</si>
  <si>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</si>
  <si>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</si>
  <si>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</si>
  <si>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</si>
  <si>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</si>
  <si>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</si>
  <si>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</si>
  <si>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</si>
  <si>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</si>
  <si>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</si>
  <si>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</si>
  <si>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</si>
  <si>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</si>
  <si>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</si>
  <si>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</si>
  <si>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</si>
  <si>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</si>
  <si>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</si>
  <si>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</si>
  <si>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</si>
  <si>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</si>
  <si>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</si>
  <si>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</si>
  <si>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</si>
  <si>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</si>
  <si>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</si>
  <si>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</si>
  <si>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</si>
  <si>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</si>
  <si>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</si>
  <si>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</si>
  <si>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</si>
  <si>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</si>
  <si>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</si>
  <si>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</si>
  <si>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</si>
  <si>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</si>
  <si>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</si>
  <si>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</si>
  <si>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</si>
  <si>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</si>
  <si>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</si>
  <si>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</si>
  <si>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</si>
  <si>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</si>
  <si>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</si>
  <si>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</si>
  <si>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</si>
  <si>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</si>
  <si>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</si>
  <si>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</si>
  <si>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</si>
  <si>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</si>
  <si>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</si>
  <si>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</si>
  <si>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</si>
  <si>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</si>
  <si>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</si>
  <si>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</si>
  <si>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</si>
  <si>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</si>
  <si>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</si>
  <si>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</si>
  <si>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</si>
  <si>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</si>
  <si>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</si>
  <si>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</si>
  <si>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</si>
  <si>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</si>
  <si>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</si>
  <si>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</si>
  <si>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</si>
  <si>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</si>
  <si>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</si>
  <si>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</si>
  <si>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</si>
  <si>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</si>
  <si>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</si>
  <si>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</si>
  <si>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</si>
  <si>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</si>
  <si>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</si>
  <si>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</si>
  <si>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</si>
  <si>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</si>
  <si>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</si>
  <si>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</si>
  <si>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</si>
  <si>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</si>
  <si>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</si>
  <si>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</si>
  <si>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</si>
  <si>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</si>
  <si>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</si>
  <si>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</si>
  <si>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</si>
  <si>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</si>
  <si>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</si>
  <si>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</si>
  <si>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</si>
  <si>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</si>
  <si>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</si>
  <si>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</si>
  <si>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</si>
  <si>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</si>
  <si>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</si>
  <si>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</si>
  <si>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</si>
  <si>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</si>
  <si>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</si>
  <si>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</si>
  <si>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</si>
  <si>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</si>
  <si>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</si>
  <si>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</si>
  <si>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</si>
  <si>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</si>
  <si>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</si>
  <si>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</si>
  <si>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</si>
  <si>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</si>
  <si>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</si>
  <si>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</si>
  <si>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</si>
  <si>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</si>
  <si>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</si>
  <si>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</si>
  <si>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</si>
  <si>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</si>
  <si>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</si>
  <si>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</si>
  <si>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</si>
  <si>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</si>
  <si>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</si>
  <si>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</si>
  <si>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</si>
  <si>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</si>
  <si>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</si>
  <si>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</si>
  <si>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</si>
  <si>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</si>
  <si>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</si>
  <si>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</si>
  <si>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</si>
  <si>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</si>
  <si>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</si>
  <si>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</si>
  <si>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</si>
  <si>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</si>
  <si>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</si>
  <si>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</si>
  <si>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</si>
  <si>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</si>
  <si>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</si>
  <si>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</si>
  <si>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</si>
  <si>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</si>
  <si>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</si>
  <si>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</si>
  <si>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</si>
  <si>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</si>
  <si>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</si>
  <si>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</si>
  <si>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</si>
  <si>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</si>
  <si>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</si>
  <si>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</si>
  <si>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</si>
  <si>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</si>
  <si>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</si>
  <si>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</si>
  <si>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</si>
  <si>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</si>
  <si>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</si>
  <si>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</si>
  <si>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</si>
  <si>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</si>
  <si>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</si>
  <si>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</si>
  <si>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</si>
  <si>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</si>
  <si>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</si>
  <si>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</si>
  <si>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</si>
  <si>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</si>
  <si>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</si>
  <si>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</si>
  <si>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</si>
  <si>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</si>
  <si>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</si>
  <si>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</si>
  <si>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</si>
  <si>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</si>
  <si>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</si>
  <si>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</si>
  <si>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</si>
  <si>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</si>
  <si>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</si>
  <si>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</si>
  <si>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</si>
  <si>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</si>
  <si>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</si>
  <si>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</si>
  <si>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</si>
  <si>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</si>
  <si>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</si>
  <si>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</si>
  <si>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</si>
  <si>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</si>
  <si>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</si>
  <si>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</si>
  <si>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</si>
  <si>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</si>
  <si>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</si>
  <si>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</si>
  <si>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</si>
  <si>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</si>
  <si>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</si>
  <si>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</si>
  <si>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</si>
  <si>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</si>
  <si>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</si>
  <si>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</si>
  <si>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</si>
  <si>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</si>
  <si>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</si>
  <si>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</si>
  <si>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</si>
  <si>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</si>
  <si>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</si>
  <si>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</si>
  <si>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</si>
  <si>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</si>
  <si>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</si>
  <si>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</si>
  <si>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</si>
  <si>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</si>
  <si>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</si>
  <si>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</si>
  <si>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</si>
  <si>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</si>
  <si>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</si>
  <si>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</si>
  <si>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</si>
  <si>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</si>
  <si>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</si>
  <si>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</si>
  <si>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</si>
  <si>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</si>
  <si>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</si>
  <si>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</si>
  <si>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</si>
  <si>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</si>
  <si>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</si>
  <si>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</si>
  <si>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</si>
  <si>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</si>
  <si>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</si>
  <si>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</si>
  <si>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</si>
  <si>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</si>
  <si>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</si>
  <si>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</si>
  <si>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</si>
  <si>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</si>
  <si>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</si>
  <si>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</si>
  <si>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</si>
  <si>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</si>
  <si>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</si>
  <si>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</si>
  <si>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</si>
  <si>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</si>
  <si>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</si>
  <si>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</si>
  <si>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</si>
  <si>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</si>
  <si>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</si>
  <si>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</si>
  <si>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</si>
  <si>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</si>
  <si>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</si>
  <si>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</si>
  <si>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</si>
  <si>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</si>
  <si>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</si>
  <si>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</si>
  <si>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</si>
  <si>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</si>
  <si>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</si>
  <si>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</si>
  <si>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</si>
  <si>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</si>
  <si>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</si>
  <si>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</si>
  <si>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</si>
  <si>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</si>
  <si>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</si>
  <si>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</si>
  <si>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</si>
  <si>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</si>
  <si>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</si>
  <si>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</si>
  <si>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</si>
  <si>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</si>
  <si>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</si>
  <si>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</si>
  <si>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</si>
  <si>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</si>
  <si>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</si>
  <si>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</si>
  <si>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</si>
  <si>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</si>
  <si>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</si>
  <si>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</si>
  <si>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</si>
  <si>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</si>
  <si>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</si>
  <si>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</si>
  <si>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</si>
  <si>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</si>
  <si>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</si>
  <si>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</si>
  <si>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</si>
  <si>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</si>
  <si>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</si>
  <si>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</si>
  <si>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</si>
  <si>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</si>
  <si>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</si>
  <si>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</si>
  <si>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</si>
  <si>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</si>
  <si>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</si>
  <si>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</si>
  <si>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</si>
  <si>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</si>
  <si>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</si>
  <si>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</si>
  <si>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</si>
  <si>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</si>
  <si>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</si>
  <si>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</si>
  <si>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</si>
  <si>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</si>
  <si>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</si>
  <si>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</si>
  <si>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</si>
  <si>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</si>
  <si>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</si>
  <si>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</si>
  <si>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</si>
  <si>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</si>
  <si>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</si>
  <si>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</si>
  <si>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</si>
  <si>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</si>
  <si>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</si>
  <si>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</si>
  <si>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</si>
  <si>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</si>
  <si>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</si>
  <si>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</si>
  <si>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</si>
  <si>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</si>
  <si>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</si>
  <si>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</si>
  <si>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</si>
  <si>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</si>
  <si>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</si>
  <si>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</si>
  <si>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</si>
  <si>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</si>
  <si>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</si>
  <si>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</si>
  <si>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</si>
  <si>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</si>
  <si>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</si>
  <si>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</si>
  <si>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</si>
  <si>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</si>
  <si>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</si>
  <si>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</si>
  <si>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</si>
  <si>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</si>
  <si>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</si>
  <si>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</si>
  <si>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</si>
  <si>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</si>
  <si>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</si>
  <si>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</si>
  <si>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</si>
  <si>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</si>
  <si>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</si>
  <si>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</si>
  <si>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</si>
  <si>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</si>
  <si>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</si>
  <si>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</si>
  <si>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</si>
  <si>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</si>
  <si>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</si>
  <si>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</si>
  <si>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</si>
  <si>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</si>
  <si>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</si>
  <si>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</si>
  <si>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</si>
  <si>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</si>
  <si>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</si>
  <si>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</si>
  <si>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</si>
  <si>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</si>
  <si>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</si>
  <si>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</si>
  <si>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</si>
  <si>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</si>
  <si>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</si>
  <si>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</si>
  <si>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</si>
  <si>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</si>
  <si>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</si>
  <si>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</si>
  <si>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HARITASEAT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</si>
  <si>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</si>
  <si>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</si>
  <si>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</si>
  <si>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</si>
  <si>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</si>
  <si>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</si>
  <si>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</si>
  <si>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</si>
  <si>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</si>
  <si>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</si>
  <si>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</si>
  <si>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</si>
  <si>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</si>
  <si>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</si>
  <si>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</si>
  <si>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</si>
  <si>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</si>
  <si>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</si>
  <si>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</si>
  <si>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</si>
  <si>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</si>
  <si>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</si>
  <si>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</si>
  <si>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</si>
  <si>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</si>
  <si>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</si>
  <si>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</si>
  <si>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298-302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</si>
  <si>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</si>
  <si>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</si>
  <si>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</si>
  <si>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</si>
  <si>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</si>
  <si>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</si>
  <si>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</si>
  <si>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</si>
  <si>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</si>
  <si>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</si>
  <si>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</si>
  <si>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</si>
  <si>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</si>
  <si>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</si>
  <si>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</si>
  <si>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</si>
  <si>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</si>
  <si>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</si>
  <si>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</si>
  <si>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</si>
  <si>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</si>
  <si>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</si>
  <si>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</si>
  <si>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</si>
  <si>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</si>
  <si>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</si>
  <si>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</si>
  <si>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</si>
  <si>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</si>
  <si>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</si>
  <si>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</si>
  <si>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</si>
  <si>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</si>
  <si>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</si>
  <si>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</si>
  <si>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</si>
  <si>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</si>
  <si>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</si>
  <si>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</si>
  <si>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</si>
  <si>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</si>
  <si>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</si>
  <si>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</si>
  <si>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</si>
  <si>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</si>
  <si>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</si>
  <si>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</si>
  <si>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</si>
  <si>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</si>
  <si>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</si>
  <si>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</si>
  <si>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</si>
  <si>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</si>
  <si>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</si>
  <si>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</si>
  <si>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</si>
  <si>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Profit of Rs.9.5/-</t>
  </si>
  <si>
    <t>1550-1600</t>
  </si>
  <si>
    <t>Part Profit of Rs.72.5/-</t>
  </si>
  <si>
    <t>225-230</t>
  </si>
  <si>
    <t>Profit of Rs.10/-</t>
  </si>
  <si>
    <t>Profit of Rs.11/-</t>
  </si>
  <si>
    <t>INDUSTOWER</t>
  </si>
  <si>
    <t>187-193</t>
  </si>
  <si>
    <t>Profit of Rs.20.5/-</t>
  </si>
  <si>
    <t>340-350</t>
  </si>
  <si>
    <t>425-435</t>
  </si>
  <si>
    <t>420-425</t>
  </si>
  <si>
    <t>3500-3600</t>
  </si>
  <si>
    <t>470-475</t>
  </si>
  <si>
    <t>CUMMINSIND  JAN FUT</t>
  </si>
  <si>
    <t>NIFTY JAN FUT</t>
  </si>
  <si>
    <t>855-865</t>
  </si>
  <si>
    <t>GODREJCP JAN FUT</t>
  </si>
  <si>
    <t>765-770</t>
  </si>
  <si>
    <t>TATACONSUM JAN FUT</t>
  </si>
  <si>
    <t>610-615</t>
  </si>
  <si>
    <t>LUPIN JAN FUT</t>
  </si>
  <si>
    <t>Profit of Rs.52/-</t>
  </si>
  <si>
    <t>HINDUNILVR JAN FUT</t>
  </si>
  <si>
    <t>2450-2470</t>
  </si>
  <si>
    <t>840-850</t>
  </si>
  <si>
    <t>Profit of Rs.8/-</t>
  </si>
  <si>
    <t xml:space="preserve">Retail Research Technical Calls &amp; Fundamental Performance Report for the month of January-2020 </t>
  </si>
  <si>
    <t>Profit of Rs.11.5/-</t>
  </si>
  <si>
    <t>Profit of Rs.7/-</t>
  </si>
  <si>
    <t>Profit of Rs.26/-</t>
  </si>
  <si>
    <t>Loss of Rs.125/-</t>
  </si>
  <si>
    <t>BIOCON JAN FUT</t>
  </si>
  <si>
    <t>CUMMINSIND JAN FUT</t>
  </si>
  <si>
    <t>SBILIFE JAN FUT</t>
  </si>
  <si>
    <t>Profit of Rs.13.5/-</t>
  </si>
  <si>
    <t>Profit of Rs.4/-</t>
  </si>
  <si>
    <t>DABUR JAN FUT</t>
  </si>
  <si>
    <t>Profit of Rs.24/-</t>
  </si>
  <si>
    <t>Profit of Rs.190/-</t>
  </si>
  <si>
    <t>Loss of Rs.80/-</t>
  </si>
  <si>
    <t>3900-4000</t>
  </si>
  <si>
    <t>935-940</t>
  </si>
  <si>
    <t>ICICIPRULI JAN FUT</t>
  </si>
  <si>
    <t>Profit of Rs.170/-</t>
  </si>
  <si>
    <t>NIFTY 14100 PE 7-JAN</t>
  </si>
  <si>
    <t>Profit of Rs.15/-</t>
  </si>
  <si>
    <t>Profit of Rs.12.5/-</t>
  </si>
  <si>
    <t>Loss of Rs.31/-</t>
  </si>
  <si>
    <t>Loss of Rs.10.5/-</t>
  </si>
  <si>
    <t>Loss of Rs.6.5/-</t>
  </si>
  <si>
    <t>COLPAL JAN FUT</t>
  </si>
  <si>
    <t>Profit of Rs.19.5/-</t>
  </si>
  <si>
    <t>420-428</t>
  </si>
  <si>
    <t>500-520</t>
  </si>
  <si>
    <t>Loss of Rs.12.5/-</t>
  </si>
  <si>
    <t>Profit of Rs.13/-</t>
  </si>
  <si>
    <t>HINDUNILVR 2440 CE JAN</t>
  </si>
  <si>
    <t>70-75</t>
  </si>
  <si>
    <t>NIFTY 14200 PE 7-JAN</t>
  </si>
  <si>
    <t>Profit of Rs.16.5/-</t>
  </si>
  <si>
    <t xml:space="preserve"> Profit of Rs.18.5/-</t>
  </si>
  <si>
    <t>360-380</t>
  </si>
  <si>
    <t>Profit of Rs.22.5/-</t>
  </si>
  <si>
    <t>TVSMOTOR JAN FUT</t>
  </si>
  <si>
    <t>Profit of Rs.5.5/-</t>
  </si>
  <si>
    <t>Profit of Rs.23.5/-</t>
  </si>
  <si>
    <t>135-138</t>
  </si>
  <si>
    <t>Profit of Rs.185/-</t>
  </si>
  <si>
    <t>550-560</t>
  </si>
  <si>
    <t>Profit of Rs.6/-</t>
  </si>
  <si>
    <t>DABUR 550 CE JAN</t>
  </si>
  <si>
    <t>20-22</t>
  </si>
  <si>
    <t>Profit of Rs.10.5/-</t>
  </si>
  <si>
    <t>720-728</t>
  </si>
  <si>
    <t>1530-1550</t>
  </si>
  <si>
    <t>VOLTAS JAN FUT</t>
  </si>
  <si>
    <t>930-935</t>
  </si>
  <si>
    <t>Loss of Rs.110/-</t>
  </si>
  <si>
    <t xml:space="preserve">NIFTY JAN FUT </t>
  </si>
  <si>
    <t>Profit of Rs.1.75/-</t>
  </si>
  <si>
    <t>1350-1360</t>
  </si>
  <si>
    <t>200-210</t>
  </si>
  <si>
    <t>HINDUNILVR  2440 CE JAN</t>
  </si>
  <si>
    <t>NIFTY 14450 PE 14-JAN</t>
  </si>
  <si>
    <t>2020-2050</t>
  </si>
  <si>
    <t>2500-2600</t>
  </si>
  <si>
    <t>Profit of Rs.5/-</t>
  </si>
  <si>
    <t>SBIN  300 CE JAN</t>
  </si>
  <si>
    <t>Profit of Rs.0.9/-</t>
  </si>
  <si>
    <t>SBIN JAN FUT</t>
  </si>
  <si>
    <t>FINNIFTY</t>
  </si>
  <si>
    <t>Profit of Rs.3.5/-</t>
  </si>
  <si>
    <t>Loss of Rs.8.5/-</t>
  </si>
  <si>
    <t>Profit of Rs.14.5/-</t>
  </si>
  <si>
    <t>Profit of Rs.3.25/-</t>
  </si>
  <si>
    <t>Loss of Rs.50.5/-</t>
  </si>
  <si>
    <t>575-580</t>
  </si>
  <si>
    <t>NIFTY 14600 PE 14-JAN</t>
  </si>
  <si>
    <t>Profit of Rs.17.5/-</t>
  </si>
  <si>
    <t>HDFCBANK 1500 CE JAN</t>
  </si>
  <si>
    <t>40-45</t>
  </si>
  <si>
    <t xml:space="preserve">NIFTY 14500 CE 14-JAN </t>
  </si>
  <si>
    <t>Profit of Rs.17/-</t>
  </si>
  <si>
    <t>2440-2460</t>
  </si>
  <si>
    <t>ATGL</t>
  </si>
  <si>
    <t>Expiry Date</t>
  </si>
  <si>
    <t>Part Profit of Rs.142.5/-</t>
  </si>
  <si>
    <t>Loss of Rs.35/-</t>
  </si>
  <si>
    <t>NIFTY 14500 CE 14-JAN</t>
  </si>
  <si>
    <t>Profit of Rs.26.5/-</t>
  </si>
  <si>
    <t>NIFTY 14550 PE 14-JAN</t>
  </si>
  <si>
    <t>Loss of Rs.31.5/-</t>
  </si>
  <si>
    <t>TORNTPOWER JAN FUT</t>
  </si>
  <si>
    <t>DHANI</t>
  </si>
  <si>
    <t>EPL</t>
  </si>
  <si>
    <t>HUHTAMAKI</t>
  </si>
  <si>
    <t>STLTECH</t>
  </si>
  <si>
    <t>Profit of Rs.8.5/-</t>
  </si>
  <si>
    <t>Loss of Rs.19/-</t>
  </si>
  <si>
    <t>CADILAHC JAN FUT</t>
  </si>
  <si>
    <t>Loss of Rs.5.25/-</t>
  </si>
  <si>
    <t>HDFCBANK JAN FUT</t>
  </si>
  <si>
    <t>Profit of Rs.1.5/-</t>
  </si>
  <si>
    <t>Profit of Rs.7.5/-</t>
  </si>
  <si>
    <t>BRITANNIA 3700 CE JAN</t>
  </si>
  <si>
    <t>Loss of Rs.13/-</t>
  </si>
  <si>
    <t>Loss of Rs.4.5/-</t>
  </si>
  <si>
    <t>Loss of Rs.16/-</t>
  </si>
  <si>
    <t>Profit of Rs.52.5/-</t>
  </si>
  <si>
    <t>Profit of Rs.4.5/-</t>
  </si>
  <si>
    <t>Loss of Rs.16.5/-</t>
  </si>
  <si>
    <t>Loss of Rs.25.5/-</t>
  </si>
  <si>
    <t>ASIANPAINTS</t>
  </si>
  <si>
    <t>DABUR 540 CE JAN</t>
  </si>
  <si>
    <t>Profit of Rs.1.70/-</t>
  </si>
  <si>
    <t>Loss of Rs.120/-</t>
  </si>
  <si>
    <t>HDFCLIFE JAN FUT</t>
  </si>
  <si>
    <t>ASIANPAINT JAN FUT</t>
  </si>
  <si>
    <t xml:space="preserve">NIFTY 14350 PE 21-JAN </t>
  </si>
  <si>
    <t>Loss of Rs.46.5/-</t>
  </si>
  <si>
    <t>Profit of Rs.66.5/-</t>
  </si>
  <si>
    <t>HINDUNILVR 2400 CE JAN</t>
  </si>
  <si>
    <t>50-55</t>
  </si>
  <si>
    <t>Profit of Rs.6.50/-</t>
  </si>
  <si>
    <t>Loss of Rs.11/-</t>
  </si>
  <si>
    <t>ITC JAN FUT</t>
  </si>
  <si>
    <t xml:space="preserve">ESCORTS </t>
  </si>
  <si>
    <t>1360-1380</t>
  </si>
  <si>
    <t>Profit of Rs.54/-</t>
  </si>
  <si>
    <t>Profit of Rs.30/-</t>
  </si>
  <si>
    <t>Profit of Rs.42.50/-</t>
  </si>
  <si>
    <t>3750-3800</t>
  </si>
  <si>
    <t>Loss of Rs.18/-</t>
  </si>
  <si>
    <t>Loss of Rs.3.5/-</t>
  </si>
  <si>
    <t>Profit of Rs.50/-</t>
  </si>
  <si>
    <t>Profit of Rs.33.5/-</t>
  </si>
  <si>
    <t>50-50</t>
  </si>
  <si>
    <t>NIFTY 14750 PE 21-JAN</t>
  </si>
  <si>
    <t>NIFTY 14500 PE 28-JAN</t>
  </si>
  <si>
    <t>Loss of Rs.37.5/-</t>
  </si>
  <si>
    <t>Loss of Rs.4.10/-</t>
  </si>
  <si>
    <t>TORNTPOWER  JAN FUT</t>
  </si>
  <si>
    <t>RELIANCE JAN FUT</t>
  </si>
  <si>
    <t>Loss of Rs.28/-</t>
  </si>
  <si>
    <t>Loss of Rs.4/-</t>
  </si>
  <si>
    <t>Profit of Rs.6.5/-</t>
  </si>
  <si>
    <t>M&amp;M 830 CE JAN</t>
  </si>
  <si>
    <t>Profit of Rs.2.75/-</t>
  </si>
  <si>
    <t>Profit of Rs.3/-</t>
  </si>
  <si>
    <t>M&amp;M 820 CE JAN</t>
  </si>
  <si>
    <t>CHDCHEM</t>
  </si>
  <si>
    <t>Profit of Rs.1/-</t>
  </si>
  <si>
    <t>ESCORTS 1320 CE JAN</t>
  </si>
  <si>
    <t>VOLTAS 940 CE JAN</t>
  </si>
  <si>
    <t>LUPIN 1120 CE JAN</t>
  </si>
  <si>
    <t>Loss of Rs.7.5/-</t>
  </si>
  <si>
    <t>Loss of Rs.5.5/-</t>
  </si>
  <si>
    <t>Loss of Rs.42/-</t>
  </si>
  <si>
    <t>Loss of Rs.100/-</t>
  </si>
  <si>
    <t>Profit of Rs.90/-</t>
  </si>
  <si>
    <t>KOTHARI TRADE INVESTMENTS PRIVATE LIMITED .</t>
  </si>
  <si>
    <t>MNIL</t>
  </si>
  <si>
    <t>T S AND SONS HUF</t>
  </si>
  <si>
    <t>VANDITA SARAF</t>
  </si>
  <si>
    <t>SSPNFIN</t>
  </si>
  <si>
    <t>RAJESH RAMANLAL KAPADIA</t>
  </si>
  <si>
    <t>OLGA TRADING PRIVATE LIMITED</t>
  </si>
  <si>
    <t>Harita Seating Systems Li</t>
  </si>
  <si>
    <t>RAJASTHAN GLOBAL SECURITIES PVT LTD</t>
  </si>
  <si>
    <t>3 SIGMA GLOBAL FUND</t>
  </si>
  <si>
    <t>Loss of Rs.180/-</t>
  </si>
  <si>
    <t xml:space="preserve">BIRLACORPN </t>
  </si>
  <si>
    <t>750-760</t>
  </si>
  <si>
    <t>AFFORDABLE</t>
  </si>
  <si>
    <t>ANU AGA FAMILY DISCRETIONARY TRUST</t>
  </si>
  <si>
    <t>MEHER AND PHEROZ PUDUMJEE FAMILY DISCRETIONARY TRUST</t>
  </si>
  <si>
    <t>MAYUKH</t>
  </si>
  <si>
    <t>DHANVIN K PUJ</t>
  </si>
  <si>
    <t>RAMABEN NANALAL MEHTA</t>
  </si>
  <si>
    <t>JOSHIKA SARAF</t>
  </si>
  <si>
    <t>SOMA DAS</t>
  </si>
  <si>
    <t>RATNABHUMI</t>
  </si>
  <si>
    <t>AFFLUENCE GEMS PRIVATELIMITED</t>
  </si>
  <si>
    <t>SHAH MUKESHKUMAR BABULAL</t>
  </si>
  <si>
    <t>REGENCY</t>
  </si>
  <si>
    <t>INDERJEET KAUR WADHWA</t>
  </si>
  <si>
    <t>GAURAV THAKUR</t>
  </si>
  <si>
    <t>SKC</t>
  </si>
  <si>
    <t>PANTOMATH STOCK BROKERS PRIVATE LIMITED</t>
  </si>
  <si>
    <t>VARUN KUMAR TIWARI</t>
  </si>
  <si>
    <t>SPACEAGE</t>
  </si>
  <si>
    <t>SHRINIVASA REDDY NALAMALPU</t>
  </si>
  <si>
    <t>DEVJEET CHAKRABORTY</t>
  </si>
  <si>
    <t>STYLAMIND</t>
  </si>
  <si>
    <t>ROHINTON SOLI SCREWVALA</t>
  </si>
  <si>
    <t>VISVEN</t>
  </si>
  <si>
    <t>SANJAY CHOTHMAL AGARWAL</t>
  </si>
  <si>
    <t>HARITA LIMITED</t>
  </si>
  <si>
    <t>MAJESCO</t>
  </si>
  <si>
    <t>Majesco Limited</t>
  </si>
  <si>
    <t>GEETA CHETAN SHAH</t>
  </si>
  <si>
    <t>HARDIK M SHAH</t>
  </si>
  <si>
    <t>ONEPOINT</t>
  </si>
  <si>
    <t>One Point One Sol Ltd</t>
  </si>
  <si>
    <t>URJA-RE</t>
  </si>
  <si>
    <t>URJA GLOBAL RE</t>
  </si>
  <si>
    <t>MARTIN GRAMMER</t>
  </si>
  <si>
    <t>SOHAM INVESTMENT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</si>
</sst>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91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5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6" xfId="160" applyFont="1" applyFill="1" applyBorder="1"/>
    <xf numFmtId="43" fontId="47" fillId="2" borderId="36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43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4" fontId="47" fillId="2" borderId="36" xfId="0" applyNumberFormat="1" applyFont="1" applyFill="1" applyBorder="1" applyAlignment="1">
      <alignment horizontal="center" vertical="center"/>
    </xf>
    <xf numFmtId="165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5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5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4" fontId="47" fillId="58" borderId="36" xfId="0" applyNumberFormat="1" applyFont="1" applyFill="1" applyBorder="1" applyAlignment="1">
      <alignment horizontal="center" vertical="center"/>
    </xf>
    <xf numFmtId="165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43" fontId="7" fillId="58" borderId="36" xfId="16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9" fontId="7" fillId="58" borderId="36" xfId="0" applyNumberFormat="1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0" fillId="59" borderId="36" xfId="0" applyNumberFormat="1" applyFill="1" applyBorder="1" applyAlignment="1">
      <alignment horizontal="center" vertical="center"/>
    </xf>
    <xf numFmtId="164" fontId="0" fillId="59" borderId="36" xfId="0" applyNumberFormat="1" applyFill="1" applyBorder="1" applyAlignment="1">
      <alignment horizontal="center" vertical="center"/>
    </xf>
    <xf numFmtId="15" fontId="0" fillId="59" borderId="36" xfId="0" applyNumberFormat="1" applyFill="1" applyBorder="1" applyAlignment="1">
      <alignment horizontal="center" vertical="center"/>
    </xf>
    <xf numFmtId="43" fontId="8" fillId="59" borderId="36" xfId="160" applyFont="1" applyFill="1" applyBorder="1" applyAlignment="1">
      <alignment horizontal="left" vertical="center"/>
    </xf>
    <xf numFmtId="43" fontId="47" fillId="59" borderId="36" xfId="160" applyFont="1" applyFill="1" applyBorder="1" applyAlignment="1">
      <alignment horizontal="center" vertical="top"/>
    </xf>
    <xf numFmtId="0" fontId="0" fillId="59" borderId="36" xfId="0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43" fontId="0" fillId="2" borderId="0" xfId="160" applyFont="1" applyFill="1" applyBorder="1"/>
    <xf numFmtId="0" fontId="47" fillId="2" borderId="0" xfId="0" applyFont="1" applyFill="1"/>
    <xf numFmtId="0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69" fontId="7" fillId="0" borderId="36" xfId="0" applyNumberFormat="1" applyFont="1" applyFill="1" applyBorder="1" applyAlignment="1">
      <alignment horizontal="center" vertical="center"/>
    </xf>
    <xf numFmtId="43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7" fillId="45" borderId="39" xfId="0" applyNumberFormat="1" applyFont="1" applyFill="1" applyBorder="1" applyAlignment="1">
      <alignment horizontal="center" vertical="center"/>
    </xf>
    <xf numFmtId="164" fontId="47" fillId="45" borderId="39" xfId="0" applyNumberFormat="1" applyFont="1" applyFill="1" applyBorder="1" applyAlignment="1">
      <alignment horizontal="center" vertical="center"/>
    </xf>
    <xf numFmtId="165" fontId="47" fillId="45" borderId="36" xfId="0" applyNumberFormat="1" applyFont="1" applyFill="1" applyBorder="1" applyAlignment="1">
      <alignment horizontal="center" vertical="center"/>
    </xf>
    <xf numFmtId="0" fontId="50" fillId="45" borderId="36" xfId="0" applyFont="1" applyFill="1" applyBorder="1"/>
    <xf numFmtId="0" fontId="8" fillId="45" borderId="36" xfId="0" applyFont="1" applyFill="1" applyBorder="1" applyAlignment="1">
      <alignment horizontal="center" vertical="center"/>
    </xf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69" fontId="7" fillId="45" borderId="36" xfId="0" applyNumberFormat="1" applyFont="1" applyFill="1" applyBorder="1" applyAlignment="1">
      <alignment horizontal="center" vertical="center"/>
    </xf>
    <xf numFmtId="43" fontId="7" fillId="45" borderId="36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0" fillId="58" borderId="36" xfId="0" applyNumberFormat="1" applyFill="1" applyBorder="1" applyAlignment="1">
      <alignment horizontal="center" vertical="center"/>
    </xf>
    <xf numFmtId="164" fontId="0" fillId="58" borderId="36" xfId="0" applyNumberForma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43" fontId="8" fillId="58" borderId="36" xfId="160" applyFont="1" applyFill="1" applyBorder="1" applyAlignment="1">
      <alignment horizontal="left" vertical="center"/>
    </xf>
    <xf numFmtId="43" fontId="47" fillId="58" borderId="36" xfId="160" applyFont="1" applyFill="1" applyBorder="1" applyAlignment="1">
      <alignment horizontal="center" vertical="top"/>
    </xf>
    <xf numFmtId="0" fontId="0" fillId="58" borderId="36" xfId="0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top"/>
    </xf>
    <xf numFmtId="16" fontId="49" fillId="45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2" fontId="7" fillId="58" borderId="36" xfId="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40" xfId="139" applyBorder="1"/>
    <xf numFmtId="15" fontId="0" fillId="0" borderId="36" xfId="0" applyNumberFormat="1" applyBorder="1"/>
    <xf numFmtId="1" fontId="0" fillId="45" borderId="36" xfId="0" applyNumberFormat="1" applyFill="1" applyBorder="1" applyAlignment="1">
      <alignment horizontal="center" vertical="center"/>
    </xf>
    <xf numFmtId="164" fontId="47" fillId="45" borderId="36" xfId="0" applyNumberFormat="1" applyFont="1" applyFill="1" applyBorder="1" applyAlignment="1">
      <alignment horizontal="center" vertical="center"/>
    </xf>
    <xf numFmtId="165" fontId="0" fillId="45" borderId="36" xfId="0" applyNumberFormat="1" applyFont="1" applyFill="1" applyBorder="1" applyAlignment="1">
      <alignment horizontal="center" vertical="center"/>
    </xf>
    <xf numFmtId="0" fontId="8" fillId="45" borderId="36" xfId="0" applyFont="1" applyFill="1" applyBorder="1" applyAlignment="1">
      <alignment horizontal="left"/>
    </xf>
    <xf numFmtId="0" fontId="0" fillId="45" borderId="36" xfId="0" applyFont="1" applyFill="1" applyBorder="1" applyAlignment="1">
      <alignment horizontal="center" vertical="center"/>
    </xf>
    <xf numFmtId="10" fontId="7" fillId="45" borderId="36" xfId="51" applyNumberFormat="1" applyFont="1" applyFill="1" applyBorder="1" applyAlignment="1" applyProtection="1">
      <alignment horizontal="center" vertical="center" wrapText="1"/>
    </xf>
    <xf numFmtId="0" fontId="47" fillId="49" borderId="39" xfId="0" applyNumberFormat="1" applyFont="1" applyFill="1" applyBorder="1" applyAlignment="1">
      <alignment horizontal="center" vertical="center"/>
    </xf>
    <xf numFmtId="164" fontId="47" fillId="49" borderId="39" xfId="0" applyNumberFormat="1" applyFont="1" applyFill="1" applyBorder="1" applyAlignment="1">
      <alignment horizontal="center" vertical="center"/>
    </xf>
    <xf numFmtId="165" fontId="47" fillId="49" borderId="36" xfId="0" applyNumberFormat="1" applyFont="1" applyFill="1" applyBorder="1" applyAlignment="1">
      <alignment horizontal="center" vertical="center"/>
    </xf>
    <xf numFmtId="0" fontId="50" fillId="49" borderId="36" xfId="0" applyFont="1" applyFill="1" applyBorder="1"/>
    <xf numFmtId="0" fontId="8" fillId="49" borderId="36" xfId="0" applyFont="1" applyFill="1" applyBorder="1" applyAlignment="1">
      <alignment horizontal="center" vertical="center"/>
    </xf>
    <xf numFmtId="0" fontId="47" fillId="49" borderId="36" xfId="0" applyFont="1" applyFill="1" applyBorder="1" applyAlignment="1">
      <alignment horizontal="center" vertical="center"/>
    </xf>
    <xf numFmtId="0" fontId="47" fillId="49" borderId="39" xfId="0" applyFont="1" applyFill="1" applyBorder="1" applyAlignment="1">
      <alignment horizontal="center" vertical="center"/>
    </xf>
    <xf numFmtId="0" fontId="7" fillId="49" borderId="39" xfId="0" applyFont="1" applyFill="1" applyBorder="1" applyAlignment="1">
      <alignment horizontal="center" vertical="center"/>
    </xf>
    <xf numFmtId="0" fontId="7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69" fontId="7" fillId="49" borderId="36" xfId="0" applyNumberFormat="1" applyFont="1" applyFill="1" applyBorder="1" applyAlignment="1">
      <alignment horizontal="center" vertical="center"/>
    </xf>
    <xf numFmtId="43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0" fontId="47" fillId="45" borderId="36" xfId="0" applyNumberFormat="1" applyFont="1" applyFill="1" applyBorder="1" applyAlignment="1">
      <alignment horizontal="center" vertical="center"/>
    </xf>
    <xf numFmtId="1" fontId="0" fillId="49" borderId="36" xfId="0" applyNumberFormat="1" applyFill="1" applyBorder="1" applyAlignment="1">
      <alignment horizontal="center" vertical="center"/>
    </xf>
    <xf numFmtId="164" fontId="47" fillId="49" borderId="36" xfId="0" applyNumberFormat="1" applyFont="1" applyFill="1" applyBorder="1" applyAlignment="1">
      <alignment horizontal="center" vertical="center"/>
    </xf>
    <xf numFmtId="165" fontId="0" fillId="49" borderId="36" xfId="0" applyNumberFormat="1" applyFont="1" applyFill="1" applyBorder="1" applyAlignment="1">
      <alignment horizontal="center" vertical="center"/>
    </xf>
    <xf numFmtId="0" fontId="8" fillId="49" borderId="36" xfId="0" applyFont="1" applyFill="1" applyBorder="1" applyAlignment="1">
      <alignment horizontal="left"/>
    </xf>
    <xf numFmtId="0" fontId="0" fillId="49" borderId="36" xfId="0" applyFont="1" applyFill="1" applyBorder="1" applyAlignment="1">
      <alignment horizontal="center" vertical="center"/>
    </xf>
    <xf numFmtId="10" fontId="7" fillId="49" borderId="36" xfId="51" applyNumberFormat="1" applyFont="1" applyFill="1" applyBorder="1" applyAlignment="1" applyProtection="1">
      <alignment horizontal="center" vertical="center" wrapText="1"/>
    </xf>
    <xf numFmtId="43" fontId="7" fillId="49" borderId="5" xfId="160" applyFont="1" applyFill="1" applyBorder="1" applyAlignment="1">
      <alignment horizontal="center" vertical="center"/>
    </xf>
    <xf numFmtId="16" fontId="49" fillId="49" borderId="36" xfId="16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6" sqref="C26"/>
    </sheetView>
  </sheetViews>
  <sheetFormatPr defaultColWidth="9.140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140625" style="8"/>
  </cols>
  <sheetData>
    <row r="1" spans="1:12">
      <c r="B1" s="8" t="s">
        <v>0</v>
      </c>
    </row>
    <row r="2" spans="1:12">
      <c r="A2" s="320"/>
      <c r="B2" s="321"/>
      <c r="C2" s="320"/>
      <c r="D2" s="320"/>
      <c r="E2" s="320"/>
      <c r="F2" s="320"/>
      <c r="G2" s="320"/>
      <c r="H2" s="322"/>
      <c r="I2" s="336"/>
      <c r="J2" s="336"/>
      <c r="K2" s="336"/>
      <c r="L2" s="268"/>
    </row>
    <row r="3" spans="1:12">
      <c r="A3" s="320"/>
      <c r="B3" s="321"/>
      <c r="C3" s="320"/>
      <c r="D3" s="320"/>
      <c r="E3" s="320"/>
      <c r="F3" s="320"/>
      <c r="G3" s="320"/>
      <c r="H3" s="322"/>
      <c r="I3" s="336"/>
      <c r="J3" s="336"/>
      <c r="K3" s="336"/>
      <c r="L3" s="268"/>
    </row>
    <row r="4" spans="1:12">
      <c r="A4" s="320"/>
      <c r="B4" s="321"/>
      <c r="C4" s="320"/>
      <c r="D4" s="320"/>
      <c r="E4" s="320"/>
      <c r="F4" s="320"/>
      <c r="G4" s="320"/>
      <c r="H4" s="322"/>
      <c r="I4" s="336"/>
      <c r="J4" s="336"/>
      <c r="K4" s="336"/>
      <c r="L4" s="268"/>
    </row>
    <row r="5" spans="1:12" s="50" customFormat="1">
      <c r="A5" s="85"/>
      <c r="B5" s="323"/>
      <c r="C5" s="85"/>
      <c r="D5" s="85"/>
      <c r="E5" s="85"/>
      <c r="F5" s="85"/>
      <c r="G5" s="85"/>
      <c r="H5" s="323"/>
    </row>
    <row r="6" spans="1:12" s="50" customFormat="1">
      <c r="A6" s="85"/>
      <c r="B6" s="323"/>
      <c r="C6" s="85"/>
      <c r="D6" s="85"/>
      <c r="E6" s="85"/>
      <c r="F6" s="85"/>
      <c r="G6" s="85"/>
      <c r="H6" s="323"/>
    </row>
    <row r="7" spans="1:12" s="50" customFormat="1">
      <c r="A7" s="85"/>
      <c r="B7" s="323"/>
      <c r="C7" s="85"/>
      <c r="D7" s="85"/>
      <c r="E7" s="85"/>
      <c r="F7" s="85"/>
      <c r="G7" s="85"/>
      <c r="H7" s="323"/>
    </row>
    <row r="8" spans="1:12" s="50" customFormat="1">
      <c r="A8" s="85"/>
      <c r="B8" s="323"/>
      <c r="C8" s="85"/>
      <c r="D8" s="85"/>
      <c r="E8" s="85"/>
      <c r="F8" s="85"/>
      <c r="G8" s="85"/>
      <c r="H8" s="323"/>
    </row>
    <row r="10" spans="1:12" ht="15.75">
      <c r="B10" s="276">
        <v>44224</v>
      </c>
      <c r="C10" s="324"/>
      <c r="E10" s="325"/>
    </row>
    <row r="11" spans="1:12">
      <c r="B11" s="276"/>
      <c r="C11" s="326"/>
    </row>
    <row r="12" spans="1:12">
      <c r="B12" s="327" t="s">
        <v>1</v>
      </c>
      <c r="C12" s="272" t="s">
        <v>2</v>
      </c>
      <c r="D12" s="327" t="s">
        <v>3</v>
      </c>
    </row>
    <row r="13" spans="1:12">
      <c r="B13" s="328">
        <v>1</v>
      </c>
      <c r="C13" s="329" t="s">
        <v>4</v>
      </c>
      <c r="D13" s="330" t="s">
        <v>5</v>
      </c>
    </row>
    <row r="14" spans="1:12">
      <c r="B14" s="328">
        <v>2</v>
      </c>
      <c r="C14" s="329" t="s">
        <v>6</v>
      </c>
      <c r="D14" s="330" t="s">
        <v>7</v>
      </c>
    </row>
    <row r="15" spans="1:12">
      <c r="B15" s="331">
        <v>3</v>
      </c>
      <c r="C15" s="332" t="s">
        <v>8</v>
      </c>
      <c r="D15" s="330" t="s">
        <v>9</v>
      </c>
    </row>
    <row r="16" spans="1:12">
      <c r="B16" s="118">
        <v>4</v>
      </c>
      <c r="C16" s="333" t="s">
        <v>10</v>
      </c>
      <c r="D16" s="334" t="s">
        <v>11</v>
      </c>
    </row>
    <row r="17" spans="2:11">
      <c r="B17" s="118">
        <v>5</v>
      </c>
      <c r="C17" s="333" t="s">
        <v>12</v>
      </c>
      <c r="D17" s="335"/>
    </row>
    <row r="25" spans="2:11">
      <c r="E25" s="40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3" sqref="C13"/>
    </sheetView>
  </sheetViews>
  <sheetFormatPr defaultColWidth="9.140625" defaultRowHeight="12.75"/>
  <cols>
    <col min="1" max="1" width="3.85546875" style="50" customWidth="1"/>
    <col min="2" max="2" width="14.5703125" style="50" customWidth="1"/>
    <col min="3" max="3" width="16.140625" style="50" customWidth="1"/>
    <col min="4" max="4" width="11.7109375" style="50" customWidth="1"/>
    <col min="5" max="5" width="10.5703125" style="50" customWidth="1"/>
    <col min="6" max="7" width="10.85546875" style="50" customWidth="1"/>
    <col min="8" max="8" width="11.140625" style="50" customWidth="1"/>
    <col min="9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140625" style="50"/>
  </cols>
  <sheetData>
    <row r="1" spans="1:16" ht="6.75" customHeight="1"/>
    <row r="2" spans="1:16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6">
      <c r="A3" s="309"/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</row>
    <row r="4" spans="1:16" ht="6.75" customHeight="1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</row>
    <row r="5" spans="1:16" ht="24" customHeight="1">
      <c r="M5" s="256" t="s">
        <v>14</v>
      </c>
    </row>
    <row r="6" spans="1:16" ht="16.5" customHeight="1" thickBot="1">
      <c r="A6" s="296" t="s">
        <v>15</v>
      </c>
      <c r="B6" s="296"/>
      <c r="L6" s="276">
        <f>Main!B10</f>
        <v>44224</v>
      </c>
      <c r="M6" s="276"/>
    </row>
    <row r="7" spans="1:16" ht="10.5" hidden="1" customHeight="1">
      <c r="K7" s="276"/>
      <c r="L7" s="276"/>
      <c r="M7" s="276"/>
    </row>
    <row r="8" spans="1:16" ht="13.5" hidden="1" customHeight="1">
      <c r="A8" s="310"/>
      <c r="B8" s="310"/>
      <c r="K8" s="276"/>
      <c r="L8" s="276"/>
      <c r="M8" s="276"/>
    </row>
    <row r="9" spans="1:16" ht="27.75" customHeight="1" thickBot="1">
      <c r="A9" s="580" t="s">
        <v>16</v>
      </c>
      <c r="B9" s="582" t="s">
        <v>17</v>
      </c>
      <c r="C9" s="582" t="s">
        <v>18</v>
      </c>
      <c r="D9" s="582" t="s">
        <v>938</v>
      </c>
      <c r="E9" s="270" t="s">
        <v>19</v>
      </c>
      <c r="F9" s="270" t="s">
        <v>20</v>
      </c>
      <c r="G9" s="577" t="s">
        <v>21</v>
      </c>
      <c r="H9" s="578"/>
      <c r="I9" s="579"/>
      <c r="J9" s="577" t="s">
        <v>22</v>
      </c>
      <c r="K9" s="578"/>
      <c r="L9" s="579"/>
      <c r="M9" s="270"/>
      <c r="N9" s="277"/>
      <c r="O9" s="277"/>
      <c r="P9" s="277"/>
    </row>
    <row r="10" spans="1:16" ht="59.25" customHeight="1">
      <c r="A10" s="581"/>
      <c r="B10" s="583" t="s">
        <v>17</v>
      </c>
      <c r="C10" s="583"/>
      <c r="D10" s="583"/>
      <c r="E10" s="271" t="s">
        <v>23</v>
      </c>
      <c r="F10" s="271" t="s">
        <v>23</v>
      </c>
      <c r="G10" s="272" t="s">
        <v>24</v>
      </c>
      <c r="H10" s="272" t="s">
        <v>25</v>
      </c>
      <c r="I10" s="272" t="s">
        <v>26</v>
      </c>
      <c r="J10" s="272" t="s">
        <v>27</v>
      </c>
      <c r="K10" s="272" t="s">
        <v>28</v>
      </c>
      <c r="L10" s="272" t="s">
        <v>29</v>
      </c>
      <c r="M10" s="272" t="s">
        <v>30</v>
      </c>
      <c r="N10" s="279" t="s">
        <v>31</v>
      </c>
      <c r="O10" s="279" t="s">
        <v>32</v>
      </c>
      <c r="P10" s="314" t="s">
        <v>33</v>
      </c>
    </row>
    <row r="11" spans="1:16" ht="15">
      <c r="A11" s="273">
        <v>1</v>
      </c>
      <c r="B11" s="383" t="s">
        <v>34</v>
      </c>
      <c r="C11" s="546" t="s">
        <v>35</v>
      </c>
      <c r="D11" s="547">
        <v>44224</v>
      </c>
      <c r="E11" s="299">
        <v>30328.35</v>
      </c>
      <c r="F11" s="299">
        <v>30585.116666666669</v>
      </c>
      <c r="G11" s="311">
        <v>29920.333333333336</v>
      </c>
      <c r="H11" s="311">
        <v>29512.316666666666</v>
      </c>
      <c r="I11" s="311">
        <v>28847.533333333333</v>
      </c>
      <c r="J11" s="311">
        <v>30993.133333333339</v>
      </c>
      <c r="K11" s="311">
        <v>31657.916666666672</v>
      </c>
      <c r="L11" s="311">
        <v>32065.933333333342</v>
      </c>
      <c r="M11" s="298">
        <v>31249.9</v>
      </c>
      <c r="N11" s="298">
        <v>30177.1</v>
      </c>
      <c r="O11" s="544">
        <v>2068950</v>
      </c>
      <c r="P11" s="545">
        <v>-1.8256877468949072E-2</v>
      </c>
    </row>
    <row r="12" spans="1:16" ht="15">
      <c r="A12" s="273">
        <v>2</v>
      </c>
      <c r="B12" s="383" t="s">
        <v>34</v>
      </c>
      <c r="C12" s="546" t="s">
        <v>36</v>
      </c>
      <c r="D12" s="547">
        <v>44224</v>
      </c>
      <c r="E12" s="312">
        <v>13982.55</v>
      </c>
      <c r="F12" s="312">
        <v>14041.216666666667</v>
      </c>
      <c r="G12" s="313">
        <v>13874.433333333334</v>
      </c>
      <c r="H12" s="313">
        <v>13766.316666666668</v>
      </c>
      <c r="I12" s="313">
        <v>13599.533333333335</v>
      </c>
      <c r="J12" s="313">
        <v>14149.333333333334</v>
      </c>
      <c r="K12" s="313">
        <v>14316.116666666667</v>
      </c>
      <c r="L12" s="313">
        <v>14424.233333333334</v>
      </c>
      <c r="M12" s="300">
        <v>14208</v>
      </c>
      <c r="N12" s="300">
        <v>13933.1</v>
      </c>
      <c r="O12" s="315">
        <v>13623300</v>
      </c>
      <c r="P12" s="316">
        <v>-3.0005927492350332E-2</v>
      </c>
    </row>
    <row r="13" spans="1:16" ht="15">
      <c r="A13" s="273">
        <v>3</v>
      </c>
      <c r="B13" s="383" t="s">
        <v>34</v>
      </c>
      <c r="C13" s="546" t="s">
        <v>923</v>
      </c>
      <c r="D13" s="547">
        <v>44224</v>
      </c>
      <c r="E13" s="447">
        <v>14752.65</v>
      </c>
      <c r="F13" s="447">
        <v>14889.833333333334</v>
      </c>
      <c r="G13" s="448">
        <v>14568.816666666668</v>
      </c>
      <c r="H13" s="448">
        <v>14384.983333333334</v>
      </c>
      <c r="I13" s="448">
        <v>14063.966666666667</v>
      </c>
      <c r="J13" s="448">
        <v>15073.666666666668</v>
      </c>
      <c r="K13" s="448">
        <v>15394.683333333334</v>
      </c>
      <c r="L13" s="448">
        <v>15578.516666666668</v>
      </c>
      <c r="M13" s="449">
        <v>15210.85</v>
      </c>
      <c r="N13" s="449">
        <v>14706</v>
      </c>
      <c r="O13" s="450">
        <v>44080</v>
      </c>
      <c r="P13" s="451">
        <v>-0.19267399267399268</v>
      </c>
    </row>
    <row r="14" spans="1:16" ht="15">
      <c r="A14" s="273">
        <v>4</v>
      </c>
      <c r="B14" s="403" t="s">
        <v>39</v>
      </c>
      <c r="C14" s="546" t="s">
        <v>736</v>
      </c>
      <c r="D14" s="547">
        <v>44224</v>
      </c>
      <c r="E14" s="312">
        <v>1128.9000000000001</v>
      </c>
      <c r="F14" s="312">
        <v>1135.3833333333334</v>
      </c>
      <c r="G14" s="313">
        <v>1115.7666666666669</v>
      </c>
      <c r="H14" s="313">
        <v>1102.6333333333334</v>
      </c>
      <c r="I14" s="313">
        <v>1083.0166666666669</v>
      </c>
      <c r="J14" s="313">
        <v>1148.5166666666669</v>
      </c>
      <c r="K14" s="313">
        <v>1168.1333333333332</v>
      </c>
      <c r="L14" s="313">
        <v>1181.2666666666669</v>
      </c>
      <c r="M14" s="300">
        <v>1155</v>
      </c>
      <c r="N14" s="300">
        <v>1122.25</v>
      </c>
      <c r="O14" s="315">
        <v>555050</v>
      </c>
      <c r="P14" s="316">
        <v>3.650793650793651E-2</v>
      </c>
    </row>
    <row r="15" spans="1:16" ht="15">
      <c r="A15" s="273">
        <v>5</v>
      </c>
      <c r="B15" s="383" t="s">
        <v>37</v>
      </c>
      <c r="C15" s="546" t="s">
        <v>38</v>
      </c>
      <c r="D15" s="547">
        <v>44224</v>
      </c>
      <c r="E15" s="312">
        <v>1638.35</v>
      </c>
      <c r="F15" s="312">
        <v>1648.1666666666667</v>
      </c>
      <c r="G15" s="313">
        <v>1618.8833333333334</v>
      </c>
      <c r="H15" s="313">
        <v>1599.4166666666667</v>
      </c>
      <c r="I15" s="313">
        <v>1570.1333333333334</v>
      </c>
      <c r="J15" s="313">
        <v>1667.6333333333334</v>
      </c>
      <c r="K15" s="313">
        <v>1696.9166666666667</v>
      </c>
      <c r="L15" s="313">
        <v>1716.3833333333334</v>
      </c>
      <c r="M15" s="300">
        <v>1677.45</v>
      </c>
      <c r="N15" s="300">
        <v>1628.7</v>
      </c>
      <c r="O15" s="315">
        <v>2547500</v>
      </c>
      <c r="P15" s="316">
        <v>-2.9338921699371308E-2</v>
      </c>
    </row>
    <row r="16" spans="1:16" ht="15">
      <c r="A16" s="273">
        <v>6</v>
      </c>
      <c r="B16" s="383" t="s">
        <v>39</v>
      </c>
      <c r="C16" s="546" t="s">
        <v>40</v>
      </c>
      <c r="D16" s="547">
        <v>44224</v>
      </c>
      <c r="E16" s="312">
        <v>511.05</v>
      </c>
      <c r="F16" s="312">
        <v>513.4</v>
      </c>
      <c r="G16" s="313">
        <v>505</v>
      </c>
      <c r="H16" s="313">
        <v>498.95000000000005</v>
      </c>
      <c r="I16" s="313">
        <v>490.55000000000007</v>
      </c>
      <c r="J16" s="313">
        <v>519.44999999999993</v>
      </c>
      <c r="K16" s="313">
        <v>527.8499999999998</v>
      </c>
      <c r="L16" s="313">
        <v>533.89999999999986</v>
      </c>
      <c r="M16" s="300">
        <v>521.79999999999995</v>
      </c>
      <c r="N16" s="300">
        <v>507.35</v>
      </c>
      <c r="O16" s="315">
        <v>18970000</v>
      </c>
      <c r="P16" s="316">
        <v>9.4976783452933725E-4</v>
      </c>
    </row>
    <row r="17" spans="1:16" ht="15">
      <c r="A17" s="273">
        <v>7</v>
      </c>
      <c r="B17" s="383" t="s">
        <v>39</v>
      </c>
      <c r="C17" s="546" t="s">
        <v>41</v>
      </c>
      <c r="D17" s="547">
        <v>44224</v>
      </c>
      <c r="E17" s="312">
        <v>520.20000000000005</v>
      </c>
      <c r="F17" s="312">
        <v>523.18333333333328</v>
      </c>
      <c r="G17" s="313">
        <v>510.96666666666658</v>
      </c>
      <c r="H17" s="313">
        <v>501.73333333333335</v>
      </c>
      <c r="I17" s="313">
        <v>489.51666666666665</v>
      </c>
      <c r="J17" s="313">
        <v>532.41666666666652</v>
      </c>
      <c r="K17" s="313">
        <v>544.63333333333321</v>
      </c>
      <c r="L17" s="313">
        <v>553.86666666666645</v>
      </c>
      <c r="M17" s="300">
        <v>535.4</v>
      </c>
      <c r="N17" s="300">
        <v>513.95000000000005</v>
      </c>
      <c r="O17" s="315">
        <v>43277500</v>
      </c>
      <c r="P17" s="316">
        <v>-1.0969548077472434E-2</v>
      </c>
    </row>
    <row r="18" spans="1:16" ht="15">
      <c r="A18" s="273">
        <v>8</v>
      </c>
      <c r="B18" s="383" t="s">
        <v>43</v>
      </c>
      <c r="C18" s="546" t="s">
        <v>44</v>
      </c>
      <c r="D18" s="547">
        <v>44224</v>
      </c>
      <c r="E18" s="312">
        <v>953.6</v>
      </c>
      <c r="F18" s="312">
        <v>961.29999999999984</v>
      </c>
      <c r="G18" s="313">
        <v>942.59999999999968</v>
      </c>
      <c r="H18" s="313">
        <v>931.5999999999998</v>
      </c>
      <c r="I18" s="313">
        <v>912.89999999999964</v>
      </c>
      <c r="J18" s="313">
        <v>972.29999999999973</v>
      </c>
      <c r="K18" s="313">
        <v>990.99999999999977</v>
      </c>
      <c r="L18" s="313">
        <v>1001.9999999999998</v>
      </c>
      <c r="M18" s="300">
        <v>980</v>
      </c>
      <c r="N18" s="300">
        <v>950.3</v>
      </c>
      <c r="O18" s="315">
        <v>1957000</v>
      </c>
      <c r="P18" s="316">
        <v>-5.4132431126147899E-2</v>
      </c>
    </row>
    <row r="19" spans="1:16" ht="15">
      <c r="A19" s="273">
        <v>9</v>
      </c>
      <c r="B19" s="383" t="s">
        <v>37</v>
      </c>
      <c r="C19" s="546" t="s">
        <v>45</v>
      </c>
      <c r="D19" s="547">
        <v>44224</v>
      </c>
      <c r="E19" s="312">
        <v>252.95</v>
      </c>
      <c r="F19" s="312">
        <v>254.96666666666667</v>
      </c>
      <c r="G19" s="313">
        <v>249.88333333333333</v>
      </c>
      <c r="H19" s="313">
        <v>246.81666666666666</v>
      </c>
      <c r="I19" s="313">
        <v>241.73333333333332</v>
      </c>
      <c r="J19" s="313">
        <v>258.0333333333333</v>
      </c>
      <c r="K19" s="313">
        <v>263.11666666666667</v>
      </c>
      <c r="L19" s="313">
        <v>266.18333333333334</v>
      </c>
      <c r="M19" s="300">
        <v>260.05</v>
      </c>
      <c r="N19" s="300">
        <v>251.9</v>
      </c>
      <c r="O19" s="315">
        <v>18021000</v>
      </c>
      <c r="P19" s="316">
        <v>-1.3628899835796387E-2</v>
      </c>
    </row>
    <row r="20" spans="1:16" ht="15">
      <c r="A20" s="273">
        <v>10</v>
      </c>
      <c r="B20" s="383" t="s">
        <v>39</v>
      </c>
      <c r="C20" s="546" t="s">
        <v>46</v>
      </c>
      <c r="D20" s="547">
        <v>44224</v>
      </c>
      <c r="E20" s="312">
        <v>2603.85</v>
      </c>
      <c r="F20" s="312">
        <v>2644.4</v>
      </c>
      <c r="G20" s="313">
        <v>2552.3000000000002</v>
      </c>
      <c r="H20" s="313">
        <v>2500.75</v>
      </c>
      <c r="I20" s="313">
        <v>2408.65</v>
      </c>
      <c r="J20" s="313">
        <v>2695.9500000000003</v>
      </c>
      <c r="K20" s="313">
        <v>2788.0499999999997</v>
      </c>
      <c r="L20" s="313">
        <v>2839.6000000000004</v>
      </c>
      <c r="M20" s="300">
        <v>2736.5</v>
      </c>
      <c r="N20" s="300">
        <v>2592.85</v>
      </c>
      <c r="O20" s="315">
        <v>1539000</v>
      </c>
      <c r="P20" s="316">
        <v>-6.3013698630136991E-2</v>
      </c>
    </row>
    <row r="21" spans="1:16" ht="15">
      <c r="A21" s="273">
        <v>11</v>
      </c>
      <c r="B21" s="383" t="s">
        <v>43</v>
      </c>
      <c r="C21" s="546" t="s">
        <v>47</v>
      </c>
      <c r="D21" s="547">
        <v>44224</v>
      </c>
      <c r="E21" s="312">
        <v>202.05</v>
      </c>
      <c r="F21" s="312">
        <v>204.54999999999998</v>
      </c>
      <c r="G21" s="313">
        <v>197.84999999999997</v>
      </c>
      <c r="H21" s="313">
        <v>193.64999999999998</v>
      </c>
      <c r="I21" s="313">
        <v>186.94999999999996</v>
      </c>
      <c r="J21" s="313">
        <v>208.74999999999997</v>
      </c>
      <c r="K21" s="313">
        <v>215.44999999999996</v>
      </c>
      <c r="L21" s="313">
        <v>219.64999999999998</v>
      </c>
      <c r="M21" s="300">
        <v>211.25</v>
      </c>
      <c r="N21" s="300">
        <v>200.35</v>
      </c>
      <c r="O21" s="315">
        <v>18350000</v>
      </c>
      <c r="P21" s="316">
        <v>-7.4867658179984878E-2</v>
      </c>
    </row>
    <row r="22" spans="1:16" ht="15">
      <c r="A22" s="273">
        <v>12</v>
      </c>
      <c r="B22" s="383" t="s">
        <v>43</v>
      </c>
      <c r="C22" s="546" t="s">
        <v>48</v>
      </c>
      <c r="D22" s="547">
        <v>44224</v>
      </c>
      <c r="E22" s="312">
        <v>114.95</v>
      </c>
      <c r="F22" s="312">
        <v>113.56666666666666</v>
      </c>
      <c r="G22" s="313">
        <v>110.93333333333332</v>
      </c>
      <c r="H22" s="313">
        <v>106.91666666666666</v>
      </c>
      <c r="I22" s="313">
        <v>104.28333333333332</v>
      </c>
      <c r="J22" s="313">
        <v>117.58333333333333</v>
      </c>
      <c r="K22" s="313">
        <v>120.21666666666665</v>
      </c>
      <c r="L22" s="313">
        <v>124.23333333333333</v>
      </c>
      <c r="M22" s="300">
        <v>116.2</v>
      </c>
      <c r="N22" s="300">
        <v>109.55</v>
      </c>
      <c r="O22" s="315">
        <v>34497000</v>
      </c>
      <c r="P22" s="316">
        <v>-0.10339181286549708</v>
      </c>
    </row>
    <row r="23" spans="1:16" ht="15">
      <c r="A23" s="273">
        <v>13</v>
      </c>
      <c r="B23" s="383" t="s">
        <v>49</v>
      </c>
      <c r="C23" s="546" t="s">
        <v>50</v>
      </c>
      <c r="D23" s="547">
        <v>44224</v>
      </c>
      <c r="E23" s="312">
        <v>2439.9499999999998</v>
      </c>
      <c r="F23" s="312">
        <v>2465.0333333333333</v>
      </c>
      <c r="G23" s="313">
        <v>2408.5166666666664</v>
      </c>
      <c r="H23" s="313">
        <v>2377.083333333333</v>
      </c>
      <c r="I23" s="313">
        <v>2320.5666666666662</v>
      </c>
      <c r="J23" s="313">
        <v>2496.4666666666667</v>
      </c>
      <c r="K23" s="313">
        <v>2552.983333333334</v>
      </c>
      <c r="L23" s="313">
        <v>2584.416666666667</v>
      </c>
      <c r="M23" s="300">
        <v>2521.5500000000002</v>
      </c>
      <c r="N23" s="300">
        <v>2433.6</v>
      </c>
      <c r="O23" s="315">
        <v>6949800</v>
      </c>
      <c r="P23" s="316">
        <v>5.4485866448176976E-2</v>
      </c>
    </row>
    <row r="24" spans="1:16" ht="15">
      <c r="A24" s="273">
        <v>14</v>
      </c>
      <c r="B24" s="383" t="s">
        <v>51</v>
      </c>
      <c r="C24" s="546" t="s">
        <v>52</v>
      </c>
      <c r="D24" s="547">
        <v>44224</v>
      </c>
      <c r="E24" s="312">
        <v>962.8</v>
      </c>
      <c r="F24" s="312">
        <v>971.6</v>
      </c>
      <c r="G24" s="313">
        <v>944.2</v>
      </c>
      <c r="H24" s="313">
        <v>925.6</v>
      </c>
      <c r="I24" s="313">
        <v>898.2</v>
      </c>
      <c r="J24" s="313">
        <v>990.2</v>
      </c>
      <c r="K24" s="313">
        <v>1017.5999999999999</v>
      </c>
      <c r="L24" s="313">
        <v>1036.2</v>
      </c>
      <c r="M24" s="300">
        <v>999</v>
      </c>
      <c r="N24" s="300">
        <v>953</v>
      </c>
      <c r="O24" s="315">
        <v>8563750</v>
      </c>
      <c r="P24" s="316">
        <v>3.5801340645947592E-3</v>
      </c>
    </row>
    <row r="25" spans="1:16" ht="15">
      <c r="A25" s="273">
        <v>15</v>
      </c>
      <c r="B25" s="383" t="s">
        <v>53</v>
      </c>
      <c r="C25" s="546" t="s">
        <v>54</v>
      </c>
      <c r="D25" s="547">
        <v>44224</v>
      </c>
      <c r="E25" s="312">
        <v>634.15</v>
      </c>
      <c r="F25" s="312">
        <v>641.86666666666667</v>
      </c>
      <c r="G25" s="313">
        <v>620.73333333333335</v>
      </c>
      <c r="H25" s="313">
        <v>607.31666666666672</v>
      </c>
      <c r="I25" s="313">
        <v>586.18333333333339</v>
      </c>
      <c r="J25" s="313">
        <v>655.2833333333333</v>
      </c>
      <c r="K25" s="313">
        <v>676.41666666666674</v>
      </c>
      <c r="L25" s="313">
        <v>689.83333333333326</v>
      </c>
      <c r="M25" s="300">
        <v>663</v>
      </c>
      <c r="N25" s="300">
        <v>628.45000000000005</v>
      </c>
      <c r="O25" s="315">
        <v>49118400</v>
      </c>
      <c r="P25" s="316">
        <v>3.7750678193849349E-2</v>
      </c>
    </row>
    <row r="26" spans="1:16" ht="15">
      <c r="A26" s="273">
        <v>16</v>
      </c>
      <c r="B26" s="383" t="s">
        <v>43</v>
      </c>
      <c r="C26" s="546" t="s">
        <v>55</v>
      </c>
      <c r="D26" s="547">
        <v>44224</v>
      </c>
      <c r="E26" s="312">
        <v>4139.3</v>
      </c>
      <c r="F26" s="312">
        <v>4159.3666666666668</v>
      </c>
      <c r="G26" s="313">
        <v>4088.7833333333338</v>
      </c>
      <c r="H26" s="313">
        <v>4038.2666666666673</v>
      </c>
      <c r="I26" s="313">
        <v>3967.6833333333343</v>
      </c>
      <c r="J26" s="313">
        <v>4209.8833333333332</v>
      </c>
      <c r="K26" s="313">
        <v>4280.4666666666653</v>
      </c>
      <c r="L26" s="313">
        <v>4330.9833333333327</v>
      </c>
      <c r="M26" s="300">
        <v>4229.95</v>
      </c>
      <c r="N26" s="300">
        <v>4108.8500000000004</v>
      </c>
      <c r="O26" s="315">
        <v>2142750</v>
      </c>
      <c r="P26" s="316">
        <v>-3.6533273381294966E-2</v>
      </c>
    </row>
    <row r="27" spans="1:16" ht="15">
      <c r="A27" s="273">
        <v>17</v>
      </c>
      <c r="B27" s="383" t="s">
        <v>56</v>
      </c>
      <c r="C27" s="546" t="s">
        <v>57</v>
      </c>
      <c r="D27" s="547">
        <v>44224</v>
      </c>
      <c r="E27" s="312">
        <v>9112</v>
      </c>
      <c r="F27" s="312">
        <v>9147.1166666666668</v>
      </c>
      <c r="G27" s="313">
        <v>9004.4333333333343</v>
      </c>
      <c r="H27" s="313">
        <v>8896.8666666666668</v>
      </c>
      <c r="I27" s="313">
        <v>8754.1833333333343</v>
      </c>
      <c r="J27" s="313">
        <v>9254.6833333333343</v>
      </c>
      <c r="K27" s="313">
        <v>9397.366666666665</v>
      </c>
      <c r="L27" s="313">
        <v>9504.9333333333343</v>
      </c>
      <c r="M27" s="300">
        <v>9289.7999999999993</v>
      </c>
      <c r="N27" s="300">
        <v>9039.5499999999993</v>
      </c>
      <c r="O27" s="315">
        <v>602000</v>
      </c>
      <c r="P27" s="316">
        <v>-8.3713850837138504E-2</v>
      </c>
    </row>
    <row r="28" spans="1:16" ht="15">
      <c r="A28" s="273">
        <v>18</v>
      </c>
      <c r="B28" s="383" t="s">
        <v>56</v>
      </c>
      <c r="C28" s="546" t="s">
        <v>58</v>
      </c>
      <c r="D28" s="547">
        <v>44224</v>
      </c>
      <c r="E28" s="312">
        <v>4853</v>
      </c>
      <c r="F28" s="312">
        <v>4872.1833333333334</v>
      </c>
      <c r="G28" s="313">
        <v>4797.416666666667</v>
      </c>
      <c r="H28" s="313">
        <v>4741.8333333333339</v>
      </c>
      <c r="I28" s="313">
        <v>4667.0666666666675</v>
      </c>
      <c r="J28" s="313">
        <v>4927.7666666666664</v>
      </c>
      <c r="K28" s="313">
        <v>5002.5333333333328</v>
      </c>
      <c r="L28" s="313">
        <v>5058.1166666666659</v>
      </c>
      <c r="M28" s="300">
        <v>4946.95</v>
      </c>
      <c r="N28" s="300">
        <v>4816.6000000000004</v>
      </c>
      <c r="O28" s="315">
        <v>5310250</v>
      </c>
      <c r="P28" s="316">
        <v>-5.1402286530903896E-2</v>
      </c>
    </row>
    <row r="29" spans="1:16" ht="15">
      <c r="A29" s="273">
        <v>19</v>
      </c>
      <c r="B29" s="383" t="s">
        <v>43</v>
      </c>
      <c r="C29" s="546" t="s">
        <v>59</v>
      </c>
      <c r="D29" s="547">
        <v>44224</v>
      </c>
      <c r="E29" s="312">
        <v>1661.05</v>
      </c>
      <c r="F29" s="312">
        <v>1663.5999999999997</v>
      </c>
      <c r="G29" s="313">
        <v>1643.5999999999995</v>
      </c>
      <c r="H29" s="313">
        <v>1626.1499999999999</v>
      </c>
      <c r="I29" s="313">
        <v>1606.1499999999996</v>
      </c>
      <c r="J29" s="313">
        <v>1681.0499999999993</v>
      </c>
      <c r="K29" s="313">
        <v>1701.0499999999997</v>
      </c>
      <c r="L29" s="313">
        <v>1718.4999999999991</v>
      </c>
      <c r="M29" s="300">
        <v>1683.6</v>
      </c>
      <c r="N29" s="300">
        <v>1646.15</v>
      </c>
      <c r="O29" s="315">
        <v>1668000</v>
      </c>
      <c r="P29" s="316">
        <v>-8.5726814295110726E-2</v>
      </c>
    </row>
    <row r="30" spans="1:16" ht="15">
      <c r="A30" s="273">
        <v>20</v>
      </c>
      <c r="B30" s="383" t="s">
        <v>53</v>
      </c>
      <c r="C30" s="546" t="s">
        <v>230</v>
      </c>
      <c r="D30" s="547">
        <v>44224</v>
      </c>
      <c r="E30" s="312">
        <v>304.64999999999998</v>
      </c>
      <c r="F30" s="312">
        <v>307.61666666666662</v>
      </c>
      <c r="G30" s="313">
        <v>300.23333333333323</v>
      </c>
      <c r="H30" s="313">
        <v>295.81666666666661</v>
      </c>
      <c r="I30" s="313">
        <v>288.43333333333322</v>
      </c>
      <c r="J30" s="313">
        <v>312.03333333333325</v>
      </c>
      <c r="K30" s="313">
        <v>319.41666666666657</v>
      </c>
      <c r="L30" s="313">
        <v>323.83333333333326</v>
      </c>
      <c r="M30" s="300">
        <v>315</v>
      </c>
      <c r="N30" s="300">
        <v>303.2</v>
      </c>
      <c r="O30" s="315">
        <v>26706600</v>
      </c>
      <c r="P30" s="316">
        <v>-7.8847705966350032E-2</v>
      </c>
    </row>
    <row r="31" spans="1:16" ht="15">
      <c r="A31" s="273">
        <v>21</v>
      </c>
      <c r="B31" s="383" t="s">
        <v>53</v>
      </c>
      <c r="C31" s="546" t="s">
        <v>60</v>
      </c>
      <c r="D31" s="547">
        <v>44224</v>
      </c>
      <c r="E31" s="312">
        <v>74.05</v>
      </c>
      <c r="F31" s="312">
        <v>73.86666666666666</v>
      </c>
      <c r="G31" s="313">
        <v>72.183333333333323</v>
      </c>
      <c r="H31" s="313">
        <v>70.316666666666663</v>
      </c>
      <c r="I31" s="313">
        <v>68.633333333333326</v>
      </c>
      <c r="J31" s="313">
        <v>75.73333333333332</v>
      </c>
      <c r="K31" s="313">
        <v>77.416666666666657</v>
      </c>
      <c r="L31" s="313">
        <v>79.283333333333317</v>
      </c>
      <c r="M31" s="300">
        <v>75.55</v>
      </c>
      <c r="N31" s="300">
        <v>72</v>
      </c>
      <c r="O31" s="315">
        <v>67122900</v>
      </c>
      <c r="P31" s="316">
        <v>8.6964759378552484E-2</v>
      </c>
    </row>
    <row r="32" spans="1:16" ht="15">
      <c r="A32" s="273">
        <v>22</v>
      </c>
      <c r="B32" s="383" t="s">
        <v>49</v>
      </c>
      <c r="C32" s="546" t="s">
        <v>62</v>
      </c>
      <c r="D32" s="547">
        <v>44224</v>
      </c>
      <c r="E32" s="312">
        <v>1513.8</v>
      </c>
      <c r="F32" s="312">
        <v>1523.9333333333334</v>
      </c>
      <c r="G32" s="313">
        <v>1495.9166666666667</v>
      </c>
      <c r="H32" s="313">
        <v>1478.0333333333333</v>
      </c>
      <c r="I32" s="313">
        <v>1450.0166666666667</v>
      </c>
      <c r="J32" s="313">
        <v>1541.8166666666668</v>
      </c>
      <c r="K32" s="313">
        <v>1569.8333333333333</v>
      </c>
      <c r="L32" s="313">
        <v>1587.7166666666669</v>
      </c>
      <c r="M32" s="300">
        <v>1551.95</v>
      </c>
      <c r="N32" s="300">
        <v>1506.05</v>
      </c>
      <c r="O32" s="315">
        <v>1115950</v>
      </c>
      <c r="P32" s="316">
        <v>-5.186915887850467E-2</v>
      </c>
    </row>
    <row r="33" spans="1:16" ht="15">
      <c r="A33" s="273">
        <v>23</v>
      </c>
      <c r="B33" s="383" t="s">
        <v>63</v>
      </c>
      <c r="C33" s="546" t="s">
        <v>64</v>
      </c>
      <c r="D33" s="547">
        <v>44224</v>
      </c>
      <c r="E33" s="312">
        <v>132.65</v>
      </c>
      <c r="F33" s="312">
        <v>132.71666666666667</v>
      </c>
      <c r="G33" s="313">
        <v>130.93333333333334</v>
      </c>
      <c r="H33" s="313">
        <v>129.21666666666667</v>
      </c>
      <c r="I33" s="313">
        <v>127.43333333333334</v>
      </c>
      <c r="J33" s="313">
        <v>134.43333333333334</v>
      </c>
      <c r="K33" s="313">
        <v>136.2166666666667</v>
      </c>
      <c r="L33" s="313">
        <v>137.93333333333334</v>
      </c>
      <c r="M33" s="300">
        <v>134.5</v>
      </c>
      <c r="N33" s="300">
        <v>131</v>
      </c>
      <c r="O33" s="315">
        <v>29898400</v>
      </c>
      <c r="P33" s="316">
        <v>-2.2851465474416296E-2</v>
      </c>
    </row>
    <row r="34" spans="1:16" ht="15">
      <c r="A34" s="273">
        <v>24</v>
      </c>
      <c r="B34" s="383" t="s">
        <v>49</v>
      </c>
      <c r="C34" s="546" t="s">
        <v>65</v>
      </c>
      <c r="D34" s="547">
        <v>44224</v>
      </c>
      <c r="E34" s="312">
        <v>732.6</v>
      </c>
      <c r="F34" s="312">
        <v>739.58333333333337</v>
      </c>
      <c r="G34" s="313">
        <v>724.26666666666677</v>
      </c>
      <c r="H34" s="313">
        <v>715.93333333333339</v>
      </c>
      <c r="I34" s="313">
        <v>700.61666666666679</v>
      </c>
      <c r="J34" s="313">
        <v>747.91666666666674</v>
      </c>
      <c r="K34" s="313">
        <v>763.23333333333335</v>
      </c>
      <c r="L34" s="313">
        <v>771.56666666666672</v>
      </c>
      <c r="M34" s="300">
        <v>754.9</v>
      </c>
      <c r="N34" s="300">
        <v>731.25</v>
      </c>
      <c r="O34" s="315">
        <v>3052500</v>
      </c>
      <c r="P34" s="316">
        <v>7.2124053371799498E-4</v>
      </c>
    </row>
    <row r="35" spans="1:16" ht="15">
      <c r="A35" s="273">
        <v>25</v>
      </c>
      <c r="B35" s="383" t="s">
        <v>43</v>
      </c>
      <c r="C35" s="546" t="s">
        <v>66</v>
      </c>
      <c r="D35" s="547">
        <v>44224</v>
      </c>
      <c r="E35" s="312">
        <v>601.85</v>
      </c>
      <c r="F35" s="312">
        <v>596.51666666666677</v>
      </c>
      <c r="G35" s="313">
        <v>585.33333333333348</v>
      </c>
      <c r="H35" s="313">
        <v>568.81666666666672</v>
      </c>
      <c r="I35" s="313">
        <v>557.63333333333344</v>
      </c>
      <c r="J35" s="313">
        <v>613.03333333333353</v>
      </c>
      <c r="K35" s="313">
        <v>624.2166666666667</v>
      </c>
      <c r="L35" s="313">
        <v>640.73333333333358</v>
      </c>
      <c r="M35" s="300">
        <v>607.70000000000005</v>
      </c>
      <c r="N35" s="300">
        <v>580</v>
      </c>
      <c r="O35" s="315">
        <v>5020500</v>
      </c>
      <c r="P35" s="316">
        <v>-5.6385678037778407E-2</v>
      </c>
    </row>
    <row r="36" spans="1:16" ht="15">
      <c r="A36" s="273">
        <v>26</v>
      </c>
      <c r="B36" s="383" t="s">
        <v>67</v>
      </c>
      <c r="C36" s="546" t="s">
        <v>68</v>
      </c>
      <c r="D36" s="547">
        <v>44224</v>
      </c>
      <c r="E36" s="312">
        <v>571.95000000000005</v>
      </c>
      <c r="F36" s="312">
        <v>572.6</v>
      </c>
      <c r="G36" s="313">
        <v>562.85</v>
      </c>
      <c r="H36" s="313">
        <v>553.75</v>
      </c>
      <c r="I36" s="313">
        <v>544</v>
      </c>
      <c r="J36" s="313">
        <v>581.70000000000005</v>
      </c>
      <c r="K36" s="313">
        <v>591.45000000000005</v>
      </c>
      <c r="L36" s="313">
        <v>600.55000000000007</v>
      </c>
      <c r="M36" s="300">
        <v>582.35</v>
      </c>
      <c r="N36" s="300">
        <v>563.5</v>
      </c>
      <c r="O36" s="315">
        <v>98741595</v>
      </c>
      <c r="P36" s="316">
        <v>1.1548088592233009E-2</v>
      </c>
    </row>
    <row r="37" spans="1:16" ht="15">
      <c r="A37" s="273">
        <v>27</v>
      </c>
      <c r="B37" s="383" t="s">
        <v>63</v>
      </c>
      <c r="C37" s="546" t="s">
        <v>69</v>
      </c>
      <c r="D37" s="547">
        <v>44224</v>
      </c>
      <c r="E37" s="312">
        <v>35.75</v>
      </c>
      <c r="F37" s="312">
        <v>35.783333333333331</v>
      </c>
      <c r="G37" s="313">
        <v>35.36666666666666</v>
      </c>
      <c r="H37" s="313">
        <v>34.983333333333327</v>
      </c>
      <c r="I37" s="313">
        <v>34.566666666666656</v>
      </c>
      <c r="J37" s="313">
        <v>36.166666666666664</v>
      </c>
      <c r="K37" s="313">
        <v>36.583333333333336</v>
      </c>
      <c r="L37" s="313">
        <v>36.966666666666669</v>
      </c>
      <c r="M37" s="300">
        <v>36.200000000000003</v>
      </c>
      <c r="N37" s="300">
        <v>35.4</v>
      </c>
      <c r="O37" s="315">
        <v>112224000</v>
      </c>
      <c r="P37" s="316">
        <v>-8.0364825331268278E-2</v>
      </c>
    </row>
    <row r="38" spans="1:16" ht="15">
      <c r="A38" s="273">
        <v>28</v>
      </c>
      <c r="B38" s="383" t="s">
        <v>51</v>
      </c>
      <c r="C38" s="546" t="s">
        <v>70</v>
      </c>
      <c r="D38" s="547">
        <v>44224</v>
      </c>
      <c r="E38" s="312">
        <v>377.5</v>
      </c>
      <c r="F38" s="312">
        <v>377.81666666666666</v>
      </c>
      <c r="G38" s="313">
        <v>369.0333333333333</v>
      </c>
      <c r="H38" s="313">
        <v>360.56666666666666</v>
      </c>
      <c r="I38" s="313">
        <v>351.7833333333333</v>
      </c>
      <c r="J38" s="313">
        <v>386.2833333333333</v>
      </c>
      <c r="K38" s="313">
        <v>395.06666666666672</v>
      </c>
      <c r="L38" s="313">
        <v>403.5333333333333</v>
      </c>
      <c r="M38" s="300">
        <v>386.6</v>
      </c>
      <c r="N38" s="300">
        <v>369.35</v>
      </c>
      <c r="O38" s="315">
        <v>19110700</v>
      </c>
      <c r="P38" s="316">
        <v>3.6551896207584832E-2</v>
      </c>
    </row>
    <row r="39" spans="1:16" ht="15">
      <c r="A39" s="273">
        <v>29</v>
      </c>
      <c r="B39" s="383" t="s">
        <v>43</v>
      </c>
      <c r="C39" s="546" t="s">
        <v>71</v>
      </c>
      <c r="D39" s="547">
        <v>44224</v>
      </c>
      <c r="E39" s="312">
        <v>15524.25</v>
      </c>
      <c r="F39" s="312">
        <v>15599.033333333333</v>
      </c>
      <c r="G39" s="313">
        <v>15278.516666666666</v>
      </c>
      <c r="H39" s="313">
        <v>15032.783333333333</v>
      </c>
      <c r="I39" s="313">
        <v>14712.266666666666</v>
      </c>
      <c r="J39" s="313">
        <v>15844.766666666666</v>
      </c>
      <c r="K39" s="313">
        <v>16165.283333333333</v>
      </c>
      <c r="L39" s="313">
        <v>16411.016666666666</v>
      </c>
      <c r="M39" s="300">
        <v>15919.55</v>
      </c>
      <c r="N39" s="300">
        <v>15353.3</v>
      </c>
      <c r="O39" s="315">
        <v>88150</v>
      </c>
      <c r="P39" s="316">
        <v>-9.029927760577916E-2</v>
      </c>
    </row>
    <row r="40" spans="1:16" ht="15">
      <c r="A40" s="273">
        <v>30</v>
      </c>
      <c r="B40" s="383" t="s">
        <v>72</v>
      </c>
      <c r="C40" s="546" t="s">
        <v>73</v>
      </c>
      <c r="D40" s="547">
        <v>44224</v>
      </c>
      <c r="E40" s="312">
        <v>380.6</v>
      </c>
      <c r="F40" s="312">
        <v>383.5</v>
      </c>
      <c r="G40" s="313">
        <v>377.05</v>
      </c>
      <c r="H40" s="313">
        <v>373.5</v>
      </c>
      <c r="I40" s="313">
        <v>367.05</v>
      </c>
      <c r="J40" s="313">
        <v>387.05</v>
      </c>
      <c r="K40" s="313">
        <v>393.50000000000006</v>
      </c>
      <c r="L40" s="313">
        <v>397.05</v>
      </c>
      <c r="M40" s="300">
        <v>389.95</v>
      </c>
      <c r="N40" s="300">
        <v>379.95</v>
      </c>
      <c r="O40" s="315">
        <v>30209400</v>
      </c>
      <c r="P40" s="316">
        <v>-2.9379445954542827E-2</v>
      </c>
    </row>
    <row r="41" spans="1:16" ht="15">
      <c r="A41" s="273">
        <v>31</v>
      </c>
      <c r="B41" s="383" t="s">
        <v>49</v>
      </c>
      <c r="C41" s="546" t="s">
        <v>74</v>
      </c>
      <c r="D41" s="547">
        <v>44224</v>
      </c>
      <c r="E41" s="312">
        <v>3606</v>
      </c>
      <c r="F41" s="312">
        <v>3613.4500000000003</v>
      </c>
      <c r="G41" s="313">
        <v>3583.9500000000007</v>
      </c>
      <c r="H41" s="313">
        <v>3561.9000000000005</v>
      </c>
      <c r="I41" s="313">
        <v>3532.400000000001</v>
      </c>
      <c r="J41" s="313">
        <v>3635.5000000000005</v>
      </c>
      <c r="K41" s="313">
        <v>3664.9999999999995</v>
      </c>
      <c r="L41" s="313">
        <v>3687.05</v>
      </c>
      <c r="M41" s="300">
        <v>3642.95</v>
      </c>
      <c r="N41" s="300">
        <v>3591.4</v>
      </c>
      <c r="O41" s="315">
        <v>1992200</v>
      </c>
      <c r="P41" s="316">
        <v>-7.2014160611142158E-2</v>
      </c>
    </row>
    <row r="42" spans="1:16" ht="15">
      <c r="A42" s="273">
        <v>32</v>
      </c>
      <c r="B42" s="383" t="s">
        <v>51</v>
      </c>
      <c r="C42" s="546" t="s">
        <v>75</v>
      </c>
      <c r="D42" s="547">
        <v>44224</v>
      </c>
      <c r="E42" s="312">
        <v>461.55</v>
      </c>
      <c r="F42" s="312">
        <v>464.16666666666669</v>
      </c>
      <c r="G42" s="313">
        <v>455.43333333333339</v>
      </c>
      <c r="H42" s="313">
        <v>449.31666666666672</v>
      </c>
      <c r="I42" s="313">
        <v>440.58333333333343</v>
      </c>
      <c r="J42" s="313">
        <v>470.28333333333336</v>
      </c>
      <c r="K42" s="313">
        <v>479.01666666666659</v>
      </c>
      <c r="L42" s="313">
        <v>485.13333333333333</v>
      </c>
      <c r="M42" s="300">
        <v>472.9</v>
      </c>
      <c r="N42" s="300">
        <v>458.05</v>
      </c>
      <c r="O42" s="315">
        <v>10674400</v>
      </c>
      <c r="P42" s="316">
        <v>2.2550052687038989E-2</v>
      </c>
    </row>
    <row r="43" spans="1:16" ht="15">
      <c r="A43" s="273">
        <v>33</v>
      </c>
      <c r="B43" s="383" t="s">
        <v>53</v>
      </c>
      <c r="C43" s="546" t="s">
        <v>76</v>
      </c>
      <c r="D43" s="547">
        <v>44224</v>
      </c>
      <c r="E43" s="312">
        <v>131</v>
      </c>
      <c r="F43" s="312">
        <v>133.33333333333334</v>
      </c>
      <c r="G43" s="313">
        <v>127.56666666666669</v>
      </c>
      <c r="H43" s="313">
        <v>124.13333333333335</v>
      </c>
      <c r="I43" s="313">
        <v>118.3666666666667</v>
      </c>
      <c r="J43" s="313">
        <v>136.76666666666668</v>
      </c>
      <c r="K43" s="313">
        <v>142.53333333333333</v>
      </c>
      <c r="L43" s="313">
        <v>145.96666666666667</v>
      </c>
      <c r="M43" s="300">
        <v>139.1</v>
      </c>
      <c r="N43" s="300">
        <v>129.9</v>
      </c>
      <c r="O43" s="315">
        <v>55819800</v>
      </c>
      <c r="P43" s="316">
        <v>0.10888221411714225</v>
      </c>
    </row>
    <row r="44" spans="1:16" ht="15">
      <c r="A44" s="273">
        <v>34</v>
      </c>
      <c r="B44" s="383" t="s">
        <v>56</v>
      </c>
      <c r="C44" s="546" t="s">
        <v>81</v>
      </c>
      <c r="D44" s="547">
        <v>44224</v>
      </c>
      <c r="E44" s="312">
        <v>410.6</v>
      </c>
      <c r="F44" s="312">
        <v>416.5</v>
      </c>
      <c r="G44" s="313">
        <v>403.25</v>
      </c>
      <c r="H44" s="313">
        <v>395.9</v>
      </c>
      <c r="I44" s="313">
        <v>382.65</v>
      </c>
      <c r="J44" s="313">
        <v>423.85</v>
      </c>
      <c r="K44" s="313">
        <v>437.1</v>
      </c>
      <c r="L44" s="313">
        <v>444.45000000000005</v>
      </c>
      <c r="M44" s="300">
        <v>429.75</v>
      </c>
      <c r="N44" s="300">
        <v>409.15</v>
      </c>
      <c r="O44" s="315">
        <v>5017500</v>
      </c>
      <c r="P44" s="316">
        <v>4.0975103734439834E-2</v>
      </c>
    </row>
    <row r="45" spans="1:16" ht="15">
      <c r="A45" s="273">
        <v>35</v>
      </c>
      <c r="B45" s="383" t="s">
        <v>51</v>
      </c>
      <c r="C45" s="546" t="s">
        <v>82</v>
      </c>
      <c r="D45" s="547">
        <v>44224</v>
      </c>
      <c r="E45" s="312">
        <v>843.35</v>
      </c>
      <c r="F45" s="312">
        <v>842.2833333333333</v>
      </c>
      <c r="G45" s="313">
        <v>827.66666666666663</v>
      </c>
      <c r="H45" s="313">
        <v>811.98333333333335</v>
      </c>
      <c r="I45" s="313">
        <v>797.36666666666667</v>
      </c>
      <c r="J45" s="313">
        <v>857.96666666666658</v>
      </c>
      <c r="K45" s="313">
        <v>872.58333333333337</v>
      </c>
      <c r="L45" s="313">
        <v>888.26666666666654</v>
      </c>
      <c r="M45" s="300">
        <v>856.9</v>
      </c>
      <c r="N45" s="300">
        <v>826.6</v>
      </c>
      <c r="O45" s="315">
        <v>17391400</v>
      </c>
      <c r="P45" s="316">
        <v>4.957932692307692E-3</v>
      </c>
    </row>
    <row r="46" spans="1:16" ht="15">
      <c r="A46" s="273">
        <v>36</v>
      </c>
      <c r="B46" s="383" t="s">
        <v>39</v>
      </c>
      <c r="C46" s="546" t="s">
        <v>83</v>
      </c>
      <c r="D46" s="547">
        <v>44224</v>
      </c>
      <c r="E46" s="312">
        <v>129.25</v>
      </c>
      <c r="F46" s="312">
        <v>130.13333333333333</v>
      </c>
      <c r="G46" s="313">
        <v>127.86666666666665</v>
      </c>
      <c r="H46" s="313">
        <v>126.48333333333332</v>
      </c>
      <c r="I46" s="313">
        <v>124.21666666666664</v>
      </c>
      <c r="J46" s="313">
        <v>131.51666666666665</v>
      </c>
      <c r="K46" s="313">
        <v>133.7833333333333</v>
      </c>
      <c r="L46" s="313">
        <v>135.16666666666666</v>
      </c>
      <c r="M46" s="300">
        <v>132.4</v>
      </c>
      <c r="N46" s="300">
        <v>128.75</v>
      </c>
      <c r="O46" s="315">
        <v>37720200</v>
      </c>
      <c r="P46" s="316">
        <v>-8.5158398696139351E-2</v>
      </c>
    </row>
    <row r="47" spans="1:16" ht="15">
      <c r="A47" s="273">
        <v>37</v>
      </c>
      <c r="B47" s="403" t="s">
        <v>106</v>
      </c>
      <c r="C47" s="546" t="s">
        <v>827</v>
      </c>
      <c r="D47" s="547">
        <v>44224</v>
      </c>
      <c r="E47" s="312">
        <v>2440.4</v>
      </c>
      <c r="F47" s="312">
        <v>2432.3333333333335</v>
      </c>
      <c r="G47" s="313">
        <v>2382.2166666666672</v>
      </c>
      <c r="H47" s="313">
        <v>2324.0333333333338</v>
      </c>
      <c r="I47" s="313">
        <v>2273.9166666666674</v>
      </c>
      <c r="J47" s="313">
        <v>2490.5166666666669</v>
      </c>
      <c r="K47" s="313">
        <v>2540.6333333333328</v>
      </c>
      <c r="L47" s="313">
        <v>2598.8166666666666</v>
      </c>
      <c r="M47" s="300">
        <v>2482.4499999999998</v>
      </c>
      <c r="N47" s="300">
        <v>2374.15</v>
      </c>
      <c r="O47" s="315">
        <v>766500</v>
      </c>
      <c r="P47" s="316">
        <v>-9.1959129275877391E-2</v>
      </c>
    </row>
    <row r="48" spans="1:16" ht="15">
      <c r="A48" s="273">
        <v>38</v>
      </c>
      <c r="B48" s="383" t="s">
        <v>49</v>
      </c>
      <c r="C48" s="546" t="s">
        <v>84</v>
      </c>
      <c r="D48" s="547">
        <v>44224</v>
      </c>
      <c r="E48" s="312">
        <v>1548.5</v>
      </c>
      <c r="F48" s="312">
        <v>1543.1333333333332</v>
      </c>
      <c r="G48" s="313">
        <v>1530.3666666666663</v>
      </c>
      <c r="H48" s="313">
        <v>1512.2333333333331</v>
      </c>
      <c r="I48" s="313">
        <v>1499.4666666666662</v>
      </c>
      <c r="J48" s="313">
        <v>1561.2666666666664</v>
      </c>
      <c r="K48" s="313">
        <v>1574.0333333333333</v>
      </c>
      <c r="L48" s="313">
        <v>1592.1666666666665</v>
      </c>
      <c r="M48" s="300">
        <v>1555.9</v>
      </c>
      <c r="N48" s="300">
        <v>1525</v>
      </c>
      <c r="O48" s="315">
        <v>2972200</v>
      </c>
      <c r="P48" s="316">
        <v>2.2639691714836225E-2</v>
      </c>
    </row>
    <row r="49" spans="1:16" ht="15">
      <c r="A49" s="273">
        <v>39</v>
      </c>
      <c r="B49" s="383" t="s">
        <v>39</v>
      </c>
      <c r="C49" s="546" t="s">
        <v>85</v>
      </c>
      <c r="D49" s="547">
        <v>44224</v>
      </c>
      <c r="E49" s="312">
        <v>432.45</v>
      </c>
      <c r="F49" s="312">
        <v>432.23333333333335</v>
      </c>
      <c r="G49" s="313">
        <v>424.4666666666667</v>
      </c>
      <c r="H49" s="313">
        <v>416.48333333333335</v>
      </c>
      <c r="I49" s="313">
        <v>408.7166666666667</v>
      </c>
      <c r="J49" s="313">
        <v>440.2166666666667</v>
      </c>
      <c r="K49" s="313">
        <v>447.98333333333335</v>
      </c>
      <c r="L49" s="313">
        <v>455.9666666666667</v>
      </c>
      <c r="M49" s="300">
        <v>440</v>
      </c>
      <c r="N49" s="300">
        <v>424.25</v>
      </c>
      <c r="O49" s="315">
        <v>8022879</v>
      </c>
      <c r="P49" s="316">
        <v>-0.15603419927655376</v>
      </c>
    </row>
    <row r="50" spans="1:16" ht="15">
      <c r="A50" s="273">
        <v>40</v>
      </c>
      <c r="B50" s="383" t="s">
        <v>63</v>
      </c>
      <c r="C50" s="546" t="s">
        <v>86</v>
      </c>
      <c r="D50" s="547">
        <v>44224</v>
      </c>
      <c r="E50" s="312">
        <v>623.45000000000005</v>
      </c>
      <c r="F50" s="312">
        <v>620.08333333333337</v>
      </c>
      <c r="G50" s="313">
        <v>611.61666666666679</v>
      </c>
      <c r="H50" s="313">
        <v>599.78333333333342</v>
      </c>
      <c r="I50" s="313">
        <v>591.31666666666683</v>
      </c>
      <c r="J50" s="313">
        <v>631.91666666666674</v>
      </c>
      <c r="K50" s="313">
        <v>640.38333333333321</v>
      </c>
      <c r="L50" s="313">
        <v>652.2166666666667</v>
      </c>
      <c r="M50" s="300">
        <v>628.54999999999995</v>
      </c>
      <c r="N50" s="300">
        <v>608.25</v>
      </c>
      <c r="O50" s="315">
        <v>2162400</v>
      </c>
      <c r="P50" s="316">
        <v>-4.6056114346214927E-2</v>
      </c>
    </row>
    <row r="51" spans="1:16" ht="15">
      <c r="A51" s="273">
        <v>41</v>
      </c>
      <c r="B51" s="383" t="s">
        <v>49</v>
      </c>
      <c r="C51" s="546" t="s">
        <v>87</v>
      </c>
      <c r="D51" s="547">
        <v>44224</v>
      </c>
      <c r="E51" s="312">
        <v>528.15</v>
      </c>
      <c r="F51" s="312">
        <v>530.36666666666667</v>
      </c>
      <c r="G51" s="313">
        <v>523.93333333333339</v>
      </c>
      <c r="H51" s="313">
        <v>519.7166666666667</v>
      </c>
      <c r="I51" s="313">
        <v>513.28333333333342</v>
      </c>
      <c r="J51" s="313">
        <v>534.58333333333337</v>
      </c>
      <c r="K51" s="313">
        <v>541.01666666666654</v>
      </c>
      <c r="L51" s="313">
        <v>545.23333333333335</v>
      </c>
      <c r="M51" s="300">
        <v>536.79999999999995</v>
      </c>
      <c r="N51" s="300">
        <v>526.15</v>
      </c>
      <c r="O51" s="315">
        <v>14298750</v>
      </c>
      <c r="P51" s="316">
        <v>-1.7480989424001399E-4</v>
      </c>
    </row>
    <row r="52" spans="1:16" ht="15">
      <c r="A52" s="273">
        <v>42</v>
      </c>
      <c r="B52" s="383" t="s">
        <v>51</v>
      </c>
      <c r="C52" s="546" t="s">
        <v>90</v>
      </c>
      <c r="D52" s="547">
        <v>44224</v>
      </c>
      <c r="E52" s="312">
        <v>3489.5</v>
      </c>
      <c r="F52" s="312">
        <v>3519.4</v>
      </c>
      <c r="G52" s="313">
        <v>3439.7000000000003</v>
      </c>
      <c r="H52" s="313">
        <v>3389.9</v>
      </c>
      <c r="I52" s="313">
        <v>3310.2000000000003</v>
      </c>
      <c r="J52" s="313">
        <v>3569.2000000000003</v>
      </c>
      <c r="K52" s="313">
        <v>3648.9</v>
      </c>
      <c r="L52" s="313">
        <v>3698.7000000000003</v>
      </c>
      <c r="M52" s="300">
        <v>3599.1</v>
      </c>
      <c r="N52" s="300">
        <v>3469.6</v>
      </c>
      <c r="O52" s="315">
        <v>3398600</v>
      </c>
      <c r="P52" s="316">
        <v>-9.9941211052322174E-4</v>
      </c>
    </row>
    <row r="53" spans="1:16" ht="15">
      <c r="A53" s="273">
        <v>43</v>
      </c>
      <c r="B53" s="383" t="s">
        <v>91</v>
      </c>
      <c r="C53" s="546" t="s">
        <v>92</v>
      </c>
      <c r="D53" s="547">
        <v>44224</v>
      </c>
      <c r="E53" s="312">
        <v>259.45</v>
      </c>
      <c r="F53" s="312">
        <v>262.31666666666666</v>
      </c>
      <c r="G53" s="313">
        <v>254.98333333333335</v>
      </c>
      <c r="H53" s="313">
        <v>250.51666666666671</v>
      </c>
      <c r="I53" s="313">
        <v>243.18333333333339</v>
      </c>
      <c r="J53" s="313">
        <v>266.7833333333333</v>
      </c>
      <c r="K53" s="313">
        <v>274.11666666666667</v>
      </c>
      <c r="L53" s="313">
        <v>278.58333333333326</v>
      </c>
      <c r="M53" s="300">
        <v>269.64999999999998</v>
      </c>
      <c r="N53" s="300">
        <v>257.85000000000002</v>
      </c>
      <c r="O53" s="315">
        <v>27703500</v>
      </c>
      <c r="P53" s="316">
        <v>2.47802734375E-2</v>
      </c>
    </row>
    <row r="54" spans="1:16" ht="15">
      <c r="A54" s="273">
        <v>44</v>
      </c>
      <c r="B54" s="383" t="s">
        <v>51</v>
      </c>
      <c r="C54" s="546" t="s">
        <v>93</v>
      </c>
      <c r="D54" s="547">
        <v>44224</v>
      </c>
      <c r="E54" s="312">
        <v>4911.3</v>
      </c>
      <c r="F54" s="312">
        <v>4936.7333333333336</v>
      </c>
      <c r="G54" s="313">
        <v>4818.3166666666675</v>
      </c>
      <c r="H54" s="313">
        <v>4725.3333333333339</v>
      </c>
      <c r="I54" s="313">
        <v>4606.9166666666679</v>
      </c>
      <c r="J54" s="313">
        <v>5029.7166666666672</v>
      </c>
      <c r="K54" s="313">
        <v>5148.1333333333332</v>
      </c>
      <c r="L54" s="313">
        <v>5241.1166666666668</v>
      </c>
      <c r="M54" s="300">
        <v>5055.1499999999996</v>
      </c>
      <c r="N54" s="300">
        <v>4843.75</v>
      </c>
      <c r="O54" s="315">
        <v>2865125</v>
      </c>
      <c r="P54" s="316">
        <v>-1.2664225716131811E-2</v>
      </c>
    </row>
    <row r="55" spans="1:16" ht="15">
      <c r="A55" s="273">
        <v>45</v>
      </c>
      <c r="B55" s="383" t="s">
        <v>43</v>
      </c>
      <c r="C55" s="546" t="s">
        <v>94</v>
      </c>
      <c r="D55" s="547">
        <v>44224</v>
      </c>
      <c r="E55" s="312">
        <v>2795.35</v>
      </c>
      <c r="F55" s="312">
        <v>2834.85</v>
      </c>
      <c r="G55" s="313">
        <v>2738.7999999999997</v>
      </c>
      <c r="H55" s="313">
        <v>2682.25</v>
      </c>
      <c r="I55" s="313">
        <v>2586.1999999999998</v>
      </c>
      <c r="J55" s="313">
        <v>2891.3999999999996</v>
      </c>
      <c r="K55" s="313">
        <v>2987.45</v>
      </c>
      <c r="L55" s="313">
        <v>3043.9999999999995</v>
      </c>
      <c r="M55" s="300">
        <v>2930.9</v>
      </c>
      <c r="N55" s="300">
        <v>2778.3</v>
      </c>
      <c r="O55" s="315">
        <v>2464700</v>
      </c>
      <c r="P55" s="316">
        <v>5.3403141361256547E-2</v>
      </c>
    </row>
    <row r="56" spans="1:16" ht="15">
      <c r="A56" s="273">
        <v>46</v>
      </c>
      <c r="B56" s="383" t="s">
        <v>43</v>
      </c>
      <c r="C56" s="546" t="s">
        <v>96</v>
      </c>
      <c r="D56" s="547">
        <v>44224</v>
      </c>
      <c r="E56" s="312">
        <v>1249.2</v>
      </c>
      <c r="F56" s="312">
        <v>1241.7166666666667</v>
      </c>
      <c r="G56" s="313">
        <v>1209.6333333333334</v>
      </c>
      <c r="H56" s="313">
        <v>1170.0666666666668</v>
      </c>
      <c r="I56" s="313">
        <v>1137.9833333333336</v>
      </c>
      <c r="J56" s="313">
        <v>1281.2833333333333</v>
      </c>
      <c r="K56" s="313">
        <v>1313.3666666666663</v>
      </c>
      <c r="L56" s="313">
        <v>1352.9333333333332</v>
      </c>
      <c r="M56" s="300">
        <v>1273.8</v>
      </c>
      <c r="N56" s="300">
        <v>1202.1500000000001</v>
      </c>
      <c r="O56" s="315">
        <v>3495800</v>
      </c>
      <c r="P56" s="316">
        <v>6.0145615701171252E-3</v>
      </c>
    </row>
    <row r="57" spans="1:16" ht="15">
      <c r="A57" s="273">
        <v>47</v>
      </c>
      <c r="B57" s="383" t="s">
        <v>43</v>
      </c>
      <c r="C57" s="546" t="s">
        <v>97</v>
      </c>
      <c r="D57" s="547">
        <v>44224</v>
      </c>
      <c r="E57" s="312">
        <v>196.85</v>
      </c>
      <c r="F57" s="312">
        <v>198.54999999999998</v>
      </c>
      <c r="G57" s="313">
        <v>193.69999999999996</v>
      </c>
      <c r="H57" s="313">
        <v>190.54999999999998</v>
      </c>
      <c r="I57" s="313">
        <v>185.69999999999996</v>
      </c>
      <c r="J57" s="313">
        <v>201.69999999999996</v>
      </c>
      <c r="K57" s="313">
        <v>206.54999999999998</v>
      </c>
      <c r="L57" s="313">
        <v>209.69999999999996</v>
      </c>
      <c r="M57" s="300">
        <v>203.4</v>
      </c>
      <c r="N57" s="300">
        <v>195.4</v>
      </c>
      <c r="O57" s="315">
        <v>14137200</v>
      </c>
      <c r="P57" s="316">
        <v>-7.0796460176991149E-3</v>
      </c>
    </row>
    <row r="58" spans="1:16" ht="15">
      <c r="A58" s="273">
        <v>48</v>
      </c>
      <c r="B58" s="383" t="s">
        <v>53</v>
      </c>
      <c r="C58" s="546" t="s">
        <v>98</v>
      </c>
      <c r="D58" s="547">
        <v>44224</v>
      </c>
      <c r="E58" s="312">
        <v>69.599999999999994</v>
      </c>
      <c r="F58" s="312">
        <v>70.283333333333346</v>
      </c>
      <c r="G58" s="313">
        <v>68.616666666666688</v>
      </c>
      <c r="H58" s="313">
        <v>67.63333333333334</v>
      </c>
      <c r="I58" s="313">
        <v>65.966666666666683</v>
      </c>
      <c r="J58" s="313">
        <v>71.266666666666694</v>
      </c>
      <c r="K58" s="313">
        <v>72.933333333333351</v>
      </c>
      <c r="L58" s="313">
        <v>73.9166666666667</v>
      </c>
      <c r="M58" s="300">
        <v>71.95</v>
      </c>
      <c r="N58" s="300">
        <v>69.3</v>
      </c>
      <c r="O58" s="315">
        <v>99630000</v>
      </c>
      <c r="P58" s="316">
        <v>-3.7996200379962005E-3</v>
      </c>
    </row>
    <row r="59" spans="1:16" ht="15">
      <c r="A59" s="273">
        <v>49</v>
      </c>
      <c r="B59" s="383" t="s">
        <v>72</v>
      </c>
      <c r="C59" s="546" t="s">
        <v>99</v>
      </c>
      <c r="D59" s="547">
        <v>44224</v>
      </c>
      <c r="E59" s="312">
        <v>128.1</v>
      </c>
      <c r="F59" s="312">
        <v>128.78333333333333</v>
      </c>
      <c r="G59" s="313">
        <v>126.26666666666665</v>
      </c>
      <c r="H59" s="313">
        <v>124.43333333333332</v>
      </c>
      <c r="I59" s="313">
        <v>121.91666666666664</v>
      </c>
      <c r="J59" s="313">
        <v>130.61666666666667</v>
      </c>
      <c r="K59" s="313">
        <v>133.13333333333338</v>
      </c>
      <c r="L59" s="313">
        <v>134.96666666666667</v>
      </c>
      <c r="M59" s="300">
        <v>131.30000000000001</v>
      </c>
      <c r="N59" s="300">
        <v>126.95</v>
      </c>
      <c r="O59" s="315">
        <v>27309700</v>
      </c>
      <c r="P59" s="316">
        <v>-1.9921190893169877E-2</v>
      </c>
    </row>
    <row r="60" spans="1:16" ht="15">
      <c r="A60" s="273">
        <v>50</v>
      </c>
      <c r="B60" s="383" t="s">
        <v>51</v>
      </c>
      <c r="C60" s="546" t="s">
        <v>100</v>
      </c>
      <c r="D60" s="547">
        <v>44224</v>
      </c>
      <c r="E60" s="312">
        <v>485.4</v>
      </c>
      <c r="F60" s="312">
        <v>487.58333333333331</v>
      </c>
      <c r="G60" s="313">
        <v>479.31666666666661</v>
      </c>
      <c r="H60" s="313">
        <v>473.23333333333329</v>
      </c>
      <c r="I60" s="313">
        <v>464.96666666666658</v>
      </c>
      <c r="J60" s="313">
        <v>493.66666666666663</v>
      </c>
      <c r="K60" s="313">
        <v>501.93333333333339</v>
      </c>
      <c r="L60" s="313">
        <v>508.01666666666665</v>
      </c>
      <c r="M60" s="300">
        <v>495.85</v>
      </c>
      <c r="N60" s="300">
        <v>481.5</v>
      </c>
      <c r="O60" s="315">
        <v>4725350</v>
      </c>
      <c r="P60" s="316">
        <v>-1.0832932113625422E-2</v>
      </c>
    </row>
    <row r="61" spans="1:16" ht="15">
      <c r="A61" s="273">
        <v>51</v>
      </c>
      <c r="B61" s="383" t="s">
        <v>101</v>
      </c>
      <c r="C61" s="546" t="s">
        <v>102</v>
      </c>
      <c r="D61" s="547">
        <v>44224</v>
      </c>
      <c r="E61" s="312">
        <v>25.35</v>
      </c>
      <c r="F61" s="312">
        <v>25.483333333333334</v>
      </c>
      <c r="G61" s="313">
        <v>24.916666666666668</v>
      </c>
      <c r="H61" s="313">
        <v>24.483333333333334</v>
      </c>
      <c r="I61" s="313">
        <v>23.916666666666668</v>
      </c>
      <c r="J61" s="313">
        <v>25.916666666666668</v>
      </c>
      <c r="K61" s="313">
        <v>26.483333333333331</v>
      </c>
      <c r="L61" s="313">
        <v>26.916666666666668</v>
      </c>
      <c r="M61" s="300">
        <v>26.05</v>
      </c>
      <c r="N61" s="300">
        <v>25.05</v>
      </c>
      <c r="O61" s="315">
        <v>164902500</v>
      </c>
      <c r="P61" s="316">
        <v>1.9048943270300333E-2</v>
      </c>
    </row>
    <row r="62" spans="1:16" ht="15">
      <c r="A62" s="273">
        <v>52</v>
      </c>
      <c r="B62" s="383" t="s">
        <v>49</v>
      </c>
      <c r="C62" s="546" t="s">
        <v>103</v>
      </c>
      <c r="D62" s="547">
        <v>44224</v>
      </c>
      <c r="E62" s="312">
        <v>776.8</v>
      </c>
      <c r="F62" s="312">
        <v>777.25</v>
      </c>
      <c r="G62" s="313">
        <v>767.15</v>
      </c>
      <c r="H62" s="313">
        <v>757.5</v>
      </c>
      <c r="I62" s="313">
        <v>747.4</v>
      </c>
      <c r="J62" s="313">
        <v>786.9</v>
      </c>
      <c r="K62" s="313">
        <v>796.99999999999989</v>
      </c>
      <c r="L62" s="313">
        <v>806.65</v>
      </c>
      <c r="M62" s="300">
        <v>787.35</v>
      </c>
      <c r="N62" s="300">
        <v>767.6</v>
      </c>
      <c r="O62" s="315">
        <v>3368000</v>
      </c>
      <c r="P62" s="316">
        <v>-6.0005581914596706E-2</v>
      </c>
    </row>
    <row r="63" spans="1:16" ht="15">
      <c r="A63" s="273">
        <v>53</v>
      </c>
      <c r="B63" s="403" t="s">
        <v>39</v>
      </c>
      <c r="C63" s="546" t="s">
        <v>245</v>
      </c>
      <c r="D63" s="547">
        <v>44224</v>
      </c>
      <c r="E63" s="312">
        <v>1297.4000000000001</v>
      </c>
      <c r="F63" s="312">
        <v>1298.8500000000001</v>
      </c>
      <c r="G63" s="313">
        <v>1272.7000000000003</v>
      </c>
      <c r="H63" s="313">
        <v>1248.0000000000002</v>
      </c>
      <c r="I63" s="313">
        <v>1221.8500000000004</v>
      </c>
      <c r="J63" s="313">
        <v>1323.5500000000002</v>
      </c>
      <c r="K63" s="313">
        <v>1349.7000000000003</v>
      </c>
      <c r="L63" s="313">
        <v>1374.4</v>
      </c>
      <c r="M63" s="300">
        <v>1325</v>
      </c>
      <c r="N63" s="300">
        <v>1274.1500000000001</v>
      </c>
      <c r="O63" s="315">
        <v>1598350</v>
      </c>
      <c r="P63" s="316">
        <v>-0.10353627415238789</v>
      </c>
    </row>
    <row r="64" spans="1:16" ht="15">
      <c r="A64" s="273">
        <v>54</v>
      </c>
      <c r="B64" s="383" t="s">
        <v>37</v>
      </c>
      <c r="C64" s="546" t="s">
        <v>104</v>
      </c>
      <c r="D64" s="547">
        <v>44224</v>
      </c>
      <c r="E64" s="312">
        <v>1063.5999999999999</v>
      </c>
      <c r="F64" s="312">
        <v>1076.8999999999999</v>
      </c>
      <c r="G64" s="313">
        <v>1041.7999999999997</v>
      </c>
      <c r="H64" s="313">
        <v>1019.9999999999998</v>
      </c>
      <c r="I64" s="313">
        <v>984.89999999999964</v>
      </c>
      <c r="J64" s="313">
        <v>1098.6999999999998</v>
      </c>
      <c r="K64" s="313">
        <v>1133.7999999999997</v>
      </c>
      <c r="L64" s="313">
        <v>1155.5999999999999</v>
      </c>
      <c r="M64" s="300">
        <v>1112</v>
      </c>
      <c r="N64" s="300">
        <v>1055.0999999999999</v>
      </c>
      <c r="O64" s="315">
        <v>18126950</v>
      </c>
      <c r="P64" s="316">
        <v>-1.5225020644095789E-2</v>
      </c>
    </row>
    <row r="65" spans="1:16" ht="15">
      <c r="A65" s="273">
        <v>55</v>
      </c>
      <c r="B65" s="383" t="s">
        <v>39</v>
      </c>
      <c r="C65" s="546" t="s">
        <v>105</v>
      </c>
      <c r="D65" s="547">
        <v>44224</v>
      </c>
      <c r="E65" s="312">
        <v>1114.4000000000001</v>
      </c>
      <c r="F65" s="312">
        <v>1113.6666666666667</v>
      </c>
      <c r="G65" s="313">
        <v>1104.0833333333335</v>
      </c>
      <c r="H65" s="313">
        <v>1093.7666666666667</v>
      </c>
      <c r="I65" s="313">
        <v>1084.1833333333334</v>
      </c>
      <c r="J65" s="313">
        <v>1123.9833333333336</v>
      </c>
      <c r="K65" s="313">
        <v>1133.5666666666671</v>
      </c>
      <c r="L65" s="313">
        <v>1143.8833333333337</v>
      </c>
      <c r="M65" s="300">
        <v>1123.25</v>
      </c>
      <c r="N65" s="300">
        <v>1103.3499999999999</v>
      </c>
      <c r="O65" s="315">
        <v>5086000</v>
      </c>
      <c r="P65" s="316">
        <v>-7.0710761922163343E-2</v>
      </c>
    </row>
    <row r="66" spans="1:16" ht="15">
      <c r="A66" s="273">
        <v>56</v>
      </c>
      <c r="B66" s="383" t="s">
        <v>106</v>
      </c>
      <c r="C66" s="546" t="s">
        <v>107</v>
      </c>
      <c r="D66" s="547">
        <v>44224</v>
      </c>
      <c r="E66" s="312">
        <v>955.6</v>
      </c>
      <c r="F66" s="312">
        <v>954.0333333333333</v>
      </c>
      <c r="G66" s="313">
        <v>944.56666666666661</v>
      </c>
      <c r="H66" s="313">
        <v>933.5333333333333</v>
      </c>
      <c r="I66" s="313">
        <v>924.06666666666661</v>
      </c>
      <c r="J66" s="313">
        <v>965.06666666666661</v>
      </c>
      <c r="K66" s="313">
        <v>974.5333333333333</v>
      </c>
      <c r="L66" s="313">
        <v>985.56666666666661</v>
      </c>
      <c r="M66" s="300">
        <v>963.5</v>
      </c>
      <c r="N66" s="300">
        <v>943</v>
      </c>
      <c r="O66" s="315">
        <v>19457200</v>
      </c>
      <c r="P66" s="316">
        <v>-2.8824988644701444E-2</v>
      </c>
    </row>
    <row r="67" spans="1:16" ht="15">
      <c r="A67" s="273">
        <v>57</v>
      </c>
      <c r="B67" s="383" t="s">
        <v>56</v>
      </c>
      <c r="C67" s="546" t="s">
        <v>108</v>
      </c>
      <c r="D67" s="547">
        <v>44224</v>
      </c>
      <c r="E67" s="447">
        <v>2474.5500000000002</v>
      </c>
      <c r="F67" s="447">
        <v>2495.85</v>
      </c>
      <c r="G67" s="448">
        <v>2444.8999999999996</v>
      </c>
      <c r="H67" s="448">
        <v>2415.2499999999995</v>
      </c>
      <c r="I67" s="448">
        <v>2364.2999999999993</v>
      </c>
      <c r="J67" s="448">
        <v>2525.5</v>
      </c>
      <c r="K67" s="448">
        <v>2576.4499999999998</v>
      </c>
      <c r="L67" s="448">
        <v>2606.1000000000004</v>
      </c>
      <c r="M67" s="449">
        <v>2546.8000000000002</v>
      </c>
      <c r="N67" s="449">
        <v>2466.1999999999998</v>
      </c>
      <c r="O67" s="450">
        <v>19752300</v>
      </c>
      <c r="P67" s="451">
        <v>2.7260820565928544E-3</v>
      </c>
    </row>
    <row r="68" spans="1:16" ht="15">
      <c r="A68" s="273">
        <v>58</v>
      </c>
      <c r="B68" s="403" t="s">
        <v>56</v>
      </c>
      <c r="C68" s="546" t="s">
        <v>249</v>
      </c>
      <c r="D68" s="547">
        <v>44224</v>
      </c>
      <c r="E68" s="312">
        <v>2914</v>
      </c>
      <c r="F68" s="312">
        <v>2921.6166666666668</v>
      </c>
      <c r="G68" s="313">
        <v>2884.9333333333334</v>
      </c>
      <c r="H68" s="313">
        <v>2855.8666666666668</v>
      </c>
      <c r="I68" s="313">
        <v>2819.1833333333334</v>
      </c>
      <c r="J68" s="313">
        <v>2950.6833333333334</v>
      </c>
      <c r="K68" s="313">
        <v>2987.3666666666668</v>
      </c>
      <c r="L68" s="313">
        <v>3016.4333333333334</v>
      </c>
      <c r="M68" s="300">
        <v>2958.3</v>
      </c>
      <c r="N68" s="300">
        <v>2892.55</v>
      </c>
      <c r="O68" s="315">
        <v>552800</v>
      </c>
      <c r="P68" s="316">
        <v>-4.7881501894591803E-2</v>
      </c>
    </row>
    <row r="69" spans="1:16" ht="15">
      <c r="A69" s="273">
        <v>59</v>
      </c>
      <c r="B69" s="383" t="s">
        <v>53</v>
      </c>
      <c r="C69" s="546" t="s">
        <v>109</v>
      </c>
      <c r="D69" s="547">
        <v>44224</v>
      </c>
      <c r="E69" s="312">
        <v>1413.85</v>
      </c>
      <c r="F69" s="312">
        <v>1431.3833333333332</v>
      </c>
      <c r="G69" s="313">
        <v>1393.0666666666664</v>
      </c>
      <c r="H69" s="313">
        <v>1372.2833333333331</v>
      </c>
      <c r="I69" s="313">
        <v>1333.9666666666662</v>
      </c>
      <c r="J69" s="313">
        <v>1452.1666666666665</v>
      </c>
      <c r="K69" s="313">
        <v>1490.4833333333331</v>
      </c>
      <c r="L69" s="313">
        <v>1511.2666666666667</v>
      </c>
      <c r="M69" s="300">
        <v>1469.7</v>
      </c>
      <c r="N69" s="300">
        <v>1410.6</v>
      </c>
      <c r="O69" s="315">
        <v>27977400</v>
      </c>
      <c r="P69" s="316">
        <v>2.6620113423076148E-2</v>
      </c>
    </row>
    <row r="70" spans="1:16" ht="15">
      <c r="A70" s="273">
        <v>60</v>
      </c>
      <c r="B70" s="383" t="s">
        <v>56</v>
      </c>
      <c r="C70" s="546" t="s">
        <v>250</v>
      </c>
      <c r="D70" s="547">
        <v>44224</v>
      </c>
      <c r="E70" s="312">
        <v>683.35</v>
      </c>
      <c r="F70" s="312">
        <v>683.6</v>
      </c>
      <c r="G70" s="313">
        <v>672.45</v>
      </c>
      <c r="H70" s="313">
        <v>661.55000000000007</v>
      </c>
      <c r="I70" s="313">
        <v>650.40000000000009</v>
      </c>
      <c r="J70" s="313">
        <v>694.5</v>
      </c>
      <c r="K70" s="313">
        <v>705.64999999999986</v>
      </c>
      <c r="L70" s="313">
        <v>716.55</v>
      </c>
      <c r="M70" s="300">
        <v>694.75</v>
      </c>
      <c r="N70" s="300">
        <v>672.7</v>
      </c>
      <c r="O70" s="315">
        <v>7933200</v>
      </c>
      <c r="P70" s="316">
        <v>-6.4712748022305797E-2</v>
      </c>
    </row>
    <row r="71" spans="1:16" ht="15">
      <c r="A71" s="273">
        <v>61</v>
      </c>
      <c r="B71" s="383" t="s">
        <v>43</v>
      </c>
      <c r="C71" s="546" t="s">
        <v>110</v>
      </c>
      <c r="D71" s="547">
        <v>44224</v>
      </c>
      <c r="E71" s="312">
        <v>3362.6</v>
      </c>
      <c r="F71" s="312">
        <v>3396.7666666666664</v>
      </c>
      <c r="G71" s="313">
        <v>3305.833333333333</v>
      </c>
      <c r="H71" s="313">
        <v>3249.0666666666666</v>
      </c>
      <c r="I71" s="313">
        <v>3158.1333333333332</v>
      </c>
      <c r="J71" s="313">
        <v>3453.5333333333328</v>
      </c>
      <c r="K71" s="313">
        <v>3544.4666666666662</v>
      </c>
      <c r="L71" s="313">
        <v>3601.2333333333327</v>
      </c>
      <c r="M71" s="300">
        <v>3487.7</v>
      </c>
      <c r="N71" s="300">
        <v>3340</v>
      </c>
      <c r="O71" s="315">
        <v>3897900</v>
      </c>
      <c r="P71" s="316">
        <v>6.9316081330868761E-4</v>
      </c>
    </row>
    <row r="72" spans="1:16" ht="15">
      <c r="A72" s="273">
        <v>62</v>
      </c>
      <c r="B72" s="383" t="s">
        <v>111</v>
      </c>
      <c r="C72" s="546" t="s">
        <v>112</v>
      </c>
      <c r="D72" s="547">
        <v>44224</v>
      </c>
      <c r="E72" s="312">
        <v>231.8</v>
      </c>
      <c r="F72" s="312">
        <v>233.86666666666667</v>
      </c>
      <c r="G72" s="313">
        <v>228.23333333333335</v>
      </c>
      <c r="H72" s="313">
        <v>224.66666666666669</v>
      </c>
      <c r="I72" s="313">
        <v>219.03333333333336</v>
      </c>
      <c r="J72" s="313">
        <v>237.43333333333334</v>
      </c>
      <c r="K72" s="313">
        <v>243.06666666666666</v>
      </c>
      <c r="L72" s="313">
        <v>246.63333333333333</v>
      </c>
      <c r="M72" s="300">
        <v>239.5</v>
      </c>
      <c r="N72" s="300">
        <v>230.3</v>
      </c>
      <c r="O72" s="315">
        <v>23877900</v>
      </c>
      <c r="P72" s="316">
        <v>-2.8176408820441021E-2</v>
      </c>
    </row>
    <row r="73" spans="1:16" ht="15">
      <c r="A73" s="273">
        <v>63</v>
      </c>
      <c r="B73" s="383" t="s">
        <v>72</v>
      </c>
      <c r="C73" s="546" t="s">
        <v>113</v>
      </c>
      <c r="D73" s="547">
        <v>44224</v>
      </c>
      <c r="E73" s="312">
        <v>216.7</v>
      </c>
      <c r="F73" s="312">
        <v>217.43333333333331</v>
      </c>
      <c r="G73" s="313">
        <v>214.01666666666662</v>
      </c>
      <c r="H73" s="313">
        <v>211.33333333333331</v>
      </c>
      <c r="I73" s="313">
        <v>207.91666666666663</v>
      </c>
      <c r="J73" s="313">
        <v>220.11666666666662</v>
      </c>
      <c r="K73" s="313">
        <v>223.5333333333333</v>
      </c>
      <c r="L73" s="313">
        <v>226.21666666666661</v>
      </c>
      <c r="M73" s="300">
        <v>220.85</v>
      </c>
      <c r="N73" s="300">
        <v>214.75</v>
      </c>
      <c r="O73" s="315">
        <v>30658500</v>
      </c>
      <c r="P73" s="316">
        <v>-2.9404222583126763E-2</v>
      </c>
    </row>
    <row r="74" spans="1:16" ht="15">
      <c r="A74" s="273">
        <v>64</v>
      </c>
      <c r="B74" s="383" t="s">
        <v>49</v>
      </c>
      <c r="C74" s="546" t="s">
        <v>114</v>
      </c>
      <c r="D74" s="547">
        <v>44224</v>
      </c>
      <c r="E74" s="312">
        <v>2392.0500000000002</v>
      </c>
      <c r="F74" s="312">
        <v>2382.5833333333335</v>
      </c>
      <c r="G74" s="313">
        <v>2345.166666666667</v>
      </c>
      <c r="H74" s="313">
        <v>2298.2833333333333</v>
      </c>
      <c r="I74" s="313">
        <v>2260.8666666666668</v>
      </c>
      <c r="J74" s="313">
        <v>2429.4666666666672</v>
      </c>
      <c r="K74" s="313">
        <v>2466.8833333333341</v>
      </c>
      <c r="L74" s="313">
        <v>2513.7666666666673</v>
      </c>
      <c r="M74" s="300">
        <v>2420</v>
      </c>
      <c r="N74" s="300">
        <v>2335.6999999999998</v>
      </c>
      <c r="O74" s="315">
        <v>5636100</v>
      </c>
      <c r="P74" s="316">
        <v>-6.7364972200158857E-2</v>
      </c>
    </row>
    <row r="75" spans="1:16" ht="15">
      <c r="A75" s="273">
        <v>65</v>
      </c>
      <c r="B75" s="383" t="s">
        <v>56</v>
      </c>
      <c r="C75" s="546" t="s">
        <v>115</v>
      </c>
      <c r="D75" s="547">
        <v>44224</v>
      </c>
      <c r="E75" s="312">
        <v>197.45</v>
      </c>
      <c r="F75" s="312">
        <v>199.01666666666665</v>
      </c>
      <c r="G75" s="313">
        <v>193.33333333333331</v>
      </c>
      <c r="H75" s="313">
        <v>189.21666666666667</v>
      </c>
      <c r="I75" s="313">
        <v>183.53333333333333</v>
      </c>
      <c r="J75" s="313">
        <v>203.1333333333333</v>
      </c>
      <c r="K75" s="313">
        <v>208.81666666666663</v>
      </c>
      <c r="L75" s="313">
        <v>212.93333333333328</v>
      </c>
      <c r="M75" s="300">
        <v>204.7</v>
      </c>
      <c r="N75" s="300">
        <v>194.9</v>
      </c>
      <c r="O75" s="315">
        <v>28544800</v>
      </c>
      <c r="P75" s="316">
        <v>-0.10192138886179655</v>
      </c>
    </row>
    <row r="76" spans="1:16" ht="15">
      <c r="A76" s="273">
        <v>66</v>
      </c>
      <c r="B76" s="383" t="s">
        <v>53</v>
      </c>
      <c r="C76" t="s">
        <v>116</v>
      </c>
      <c r="D76" s="547">
        <v>44224</v>
      </c>
      <c r="E76" s="447">
        <v>523.79999999999995</v>
      </c>
      <c r="F76" s="447">
        <v>527.94999999999993</v>
      </c>
      <c r="G76" s="448">
        <v>516.24999999999989</v>
      </c>
      <c r="H76" s="448">
        <v>508.69999999999993</v>
      </c>
      <c r="I76" s="448">
        <v>496.99999999999989</v>
      </c>
      <c r="J76" s="448">
        <v>535.49999999999989</v>
      </c>
      <c r="K76" s="448">
        <v>547.19999999999993</v>
      </c>
      <c r="L76" s="448">
        <v>554.74999999999989</v>
      </c>
      <c r="M76" s="449">
        <v>539.65</v>
      </c>
      <c r="N76" s="449">
        <v>520.4</v>
      </c>
      <c r="O76" s="450">
        <v>93381750</v>
      </c>
      <c r="P76" s="451">
        <v>1.4262459116772951E-2</v>
      </c>
    </row>
    <row r="77" spans="1:16" ht="15">
      <c r="A77" s="273">
        <v>67</v>
      </c>
      <c r="B77" s="403" t="s">
        <v>56</v>
      </c>
      <c r="C77" s="546" t="s">
        <v>253</v>
      </c>
      <c r="D77" s="547">
        <v>44224</v>
      </c>
      <c r="E77" s="312">
        <v>1379.7</v>
      </c>
      <c r="F77" s="312">
        <v>1393.2833333333335</v>
      </c>
      <c r="G77" s="313">
        <v>1357.5166666666671</v>
      </c>
      <c r="H77" s="313">
        <v>1335.3333333333335</v>
      </c>
      <c r="I77" s="313">
        <v>1299.5666666666671</v>
      </c>
      <c r="J77" s="313">
        <v>1415.4666666666672</v>
      </c>
      <c r="K77" s="313">
        <v>1451.2333333333336</v>
      </c>
      <c r="L77" s="313">
        <v>1473.4166666666672</v>
      </c>
      <c r="M77" s="300">
        <v>1429.05</v>
      </c>
      <c r="N77" s="300">
        <v>1371.1</v>
      </c>
      <c r="O77" s="315">
        <v>1232925</v>
      </c>
      <c r="P77" s="316">
        <v>0.17639902676399027</v>
      </c>
    </row>
    <row r="78" spans="1:16" ht="15">
      <c r="A78" s="273">
        <v>68</v>
      </c>
      <c r="B78" s="383" t="s">
        <v>56</v>
      </c>
      <c r="C78" s="546" t="s">
        <v>117</v>
      </c>
      <c r="D78" s="547">
        <v>44224</v>
      </c>
      <c r="E78" s="312">
        <v>498.85</v>
      </c>
      <c r="F78" s="312">
        <v>501.0333333333333</v>
      </c>
      <c r="G78" s="313">
        <v>494.81666666666661</v>
      </c>
      <c r="H78" s="313">
        <v>490.7833333333333</v>
      </c>
      <c r="I78" s="313">
        <v>484.56666666666661</v>
      </c>
      <c r="J78" s="313">
        <v>505.06666666666661</v>
      </c>
      <c r="K78" s="313">
        <v>511.2833333333333</v>
      </c>
      <c r="L78" s="313">
        <v>515.31666666666661</v>
      </c>
      <c r="M78" s="300">
        <v>507.25</v>
      </c>
      <c r="N78" s="300">
        <v>497</v>
      </c>
      <c r="O78" s="315">
        <v>4450500</v>
      </c>
      <c r="P78" s="316">
        <v>-4.0737148399612025E-2</v>
      </c>
    </row>
    <row r="79" spans="1:16" ht="15">
      <c r="A79" s="273">
        <v>69</v>
      </c>
      <c r="B79" s="383" t="s">
        <v>67</v>
      </c>
      <c r="C79" s="546" t="s">
        <v>118</v>
      </c>
      <c r="D79" s="547">
        <v>44224</v>
      </c>
      <c r="E79" s="312">
        <v>11.6</v>
      </c>
      <c r="F79" s="312">
        <v>11.65</v>
      </c>
      <c r="G79" s="313">
        <v>11.3</v>
      </c>
      <c r="H79" s="313">
        <v>11</v>
      </c>
      <c r="I79" s="313">
        <v>10.65</v>
      </c>
      <c r="J79" s="313">
        <v>11.950000000000001</v>
      </c>
      <c r="K79" s="313">
        <v>12.299999999999999</v>
      </c>
      <c r="L79" s="313">
        <v>12.600000000000001</v>
      </c>
      <c r="M79" s="300">
        <v>12</v>
      </c>
      <c r="N79" s="300">
        <v>11.35</v>
      </c>
      <c r="O79" s="315">
        <v>945630000</v>
      </c>
      <c r="P79" s="316">
        <v>6.395211467275734E-2</v>
      </c>
    </row>
    <row r="80" spans="1:16" ht="15">
      <c r="A80" s="273">
        <v>70</v>
      </c>
      <c r="B80" s="383" t="s">
        <v>53</v>
      </c>
      <c r="C80" s="546" t="s">
        <v>119</v>
      </c>
      <c r="D80" s="547">
        <v>44224</v>
      </c>
      <c r="E80" s="312">
        <v>47.7</v>
      </c>
      <c r="F80" s="312">
        <v>47.883333333333333</v>
      </c>
      <c r="G80" s="313">
        <v>46.666666666666664</v>
      </c>
      <c r="H80" s="313">
        <v>45.633333333333333</v>
      </c>
      <c r="I80" s="313">
        <v>44.416666666666664</v>
      </c>
      <c r="J80" s="313">
        <v>48.916666666666664</v>
      </c>
      <c r="K80" s="313">
        <v>50.133333333333333</v>
      </c>
      <c r="L80" s="313">
        <v>51.166666666666664</v>
      </c>
      <c r="M80" s="300">
        <v>49.1</v>
      </c>
      <c r="N80" s="300">
        <v>46.85</v>
      </c>
      <c r="O80" s="315">
        <v>156104000</v>
      </c>
      <c r="P80" s="316">
        <v>-5.9286146400483967E-3</v>
      </c>
    </row>
    <row r="81" spans="1:16" ht="15">
      <c r="A81" s="273">
        <v>71</v>
      </c>
      <c r="B81" s="383" t="s">
        <v>72</v>
      </c>
      <c r="C81" s="546" t="s">
        <v>120</v>
      </c>
      <c r="D81" s="547">
        <v>44224</v>
      </c>
      <c r="E81" s="312">
        <v>533.85</v>
      </c>
      <c r="F81" s="312">
        <v>536.2166666666667</v>
      </c>
      <c r="G81" s="313">
        <v>524.98333333333335</v>
      </c>
      <c r="H81" s="313">
        <v>516.11666666666667</v>
      </c>
      <c r="I81" s="313">
        <v>504.88333333333333</v>
      </c>
      <c r="J81" s="313">
        <v>545.08333333333337</v>
      </c>
      <c r="K81" s="313">
        <v>556.31666666666672</v>
      </c>
      <c r="L81" s="313">
        <v>565.18333333333339</v>
      </c>
      <c r="M81" s="300">
        <v>547.45000000000005</v>
      </c>
      <c r="N81" s="300">
        <v>527.35</v>
      </c>
      <c r="O81" s="315">
        <v>5974375</v>
      </c>
      <c r="P81" s="316">
        <v>-3.2117458132599219E-3</v>
      </c>
    </row>
    <row r="82" spans="1:16" ht="15">
      <c r="A82" s="273">
        <v>72</v>
      </c>
      <c r="B82" s="383" t="s">
        <v>39</v>
      </c>
      <c r="C82" s="546" t="s">
        <v>121</v>
      </c>
      <c r="D82" s="547">
        <v>44224</v>
      </c>
      <c r="E82" s="312">
        <v>1587.9</v>
      </c>
      <c r="F82" s="312">
        <v>1596.3</v>
      </c>
      <c r="G82" s="313">
        <v>1564.05</v>
      </c>
      <c r="H82" s="313">
        <v>1540.2</v>
      </c>
      <c r="I82" s="313">
        <v>1507.95</v>
      </c>
      <c r="J82" s="313">
        <v>1620.1499999999999</v>
      </c>
      <c r="K82" s="313">
        <v>1652.3999999999999</v>
      </c>
      <c r="L82" s="313">
        <v>1676.2499999999998</v>
      </c>
      <c r="M82" s="300">
        <v>1628.55</v>
      </c>
      <c r="N82" s="300">
        <v>1572.45</v>
      </c>
      <c r="O82" s="315">
        <v>2827000</v>
      </c>
      <c r="P82" s="316">
        <v>-0.13388480392156862</v>
      </c>
    </row>
    <row r="83" spans="1:16" ht="15">
      <c r="A83" s="273">
        <v>73</v>
      </c>
      <c r="B83" s="383" t="s">
        <v>53</v>
      </c>
      <c r="C83" s="546" t="s">
        <v>122</v>
      </c>
      <c r="D83" s="547">
        <v>44224</v>
      </c>
      <c r="E83" s="312">
        <v>822.35</v>
      </c>
      <c r="F83" s="312">
        <v>831.43333333333339</v>
      </c>
      <c r="G83" s="313">
        <v>799.71666666666681</v>
      </c>
      <c r="H83" s="313">
        <v>777.08333333333337</v>
      </c>
      <c r="I83" s="313">
        <v>745.36666666666679</v>
      </c>
      <c r="J83" s="313">
        <v>854.06666666666683</v>
      </c>
      <c r="K83" s="313">
        <v>885.78333333333353</v>
      </c>
      <c r="L83" s="313">
        <v>908.41666666666686</v>
      </c>
      <c r="M83" s="300">
        <v>863.15</v>
      </c>
      <c r="N83" s="300">
        <v>808.8</v>
      </c>
      <c r="O83" s="315">
        <v>17001900</v>
      </c>
      <c r="P83" s="316">
        <v>0.13153638814016172</v>
      </c>
    </row>
    <row r="84" spans="1:16" ht="15">
      <c r="A84" s="273">
        <v>74</v>
      </c>
      <c r="B84" s="383" t="s">
        <v>67</v>
      </c>
      <c r="C84" s="546" t="s">
        <v>838</v>
      </c>
      <c r="D84" s="547">
        <v>44224</v>
      </c>
      <c r="E84" s="312">
        <v>239.1</v>
      </c>
      <c r="F84" s="312">
        <v>241.06666666666669</v>
      </c>
      <c r="G84" s="313">
        <v>234.78333333333339</v>
      </c>
      <c r="H84" s="313">
        <v>230.4666666666667</v>
      </c>
      <c r="I84" s="313">
        <v>224.18333333333339</v>
      </c>
      <c r="J84" s="313">
        <v>245.38333333333338</v>
      </c>
      <c r="K84" s="313">
        <v>251.66666666666669</v>
      </c>
      <c r="L84" s="313">
        <v>255.98333333333338</v>
      </c>
      <c r="M84" s="300">
        <v>247.35</v>
      </c>
      <c r="N84" s="300">
        <v>236.75</v>
      </c>
      <c r="O84" s="315">
        <v>12348000</v>
      </c>
      <c r="P84" s="316">
        <v>9.0774177590897842E-2</v>
      </c>
    </row>
    <row r="85" spans="1:16" ht="15">
      <c r="A85" s="273">
        <v>75</v>
      </c>
      <c r="B85" s="383" t="s">
        <v>106</v>
      </c>
      <c r="C85" s="546" t="s">
        <v>124</v>
      </c>
      <c r="D85" s="547">
        <v>44224</v>
      </c>
      <c r="E85" s="312">
        <v>1304.6500000000001</v>
      </c>
      <c r="F85" s="312">
        <v>1306.1000000000001</v>
      </c>
      <c r="G85" s="313">
        <v>1286.3000000000002</v>
      </c>
      <c r="H85" s="313">
        <v>1267.95</v>
      </c>
      <c r="I85" s="313">
        <v>1248.1500000000001</v>
      </c>
      <c r="J85" s="313">
        <v>1324.4500000000003</v>
      </c>
      <c r="K85" s="313">
        <v>1344.25</v>
      </c>
      <c r="L85" s="313">
        <v>1362.6000000000004</v>
      </c>
      <c r="M85" s="300">
        <v>1325.9</v>
      </c>
      <c r="N85" s="300">
        <v>1287.75</v>
      </c>
      <c r="O85" s="315">
        <v>34191000</v>
      </c>
      <c r="P85" s="316">
        <v>2.8257456828885402E-2</v>
      </c>
    </row>
    <row r="86" spans="1:16" ht="15">
      <c r="A86" s="273">
        <v>76</v>
      </c>
      <c r="B86" s="383" t="s">
        <v>72</v>
      </c>
      <c r="C86" s="546" t="s">
        <v>125</v>
      </c>
      <c r="D86" s="547">
        <v>44224</v>
      </c>
      <c r="E86" s="312">
        <v>91.4</v>
      </c>
      <c r="F86" s="312">
        <v>91.866666666666674</v>
      </c>
      <c r="G86" s="313">
        <v>89.933333333333351</v>
      </c>
      <c r="H86" s="313">
        <v>88.466666666666683</v>
      </c>
      <c r="I86" s="313">
        <v>86.53333333333336</v>
      </c>
      <c r="J86" s="313">
        <v>93.333333333333343</v>
      </c>
      <c r="K86" s="313">
        <v>95.26666666666668</v>
      </c>
      <c r="L86" s="313">
        <v>96.733333333333334</v>
      </c>
      <c r="M86" s="300">
        <v>93.8</v>
      </c>
      <c r="N86" s="300">
        <v>90.4</v>
      </c>
      <c r="O86" s="315">
        <v>68315000</v>
      </c>
      <c r="P86" s="316">
        <v>3.0190158792393649E-2</v>
      </c>
    </row>
    <row r="87" spans="1:16" ht="15">
      <c r="A87" s="273">
        <v>77</v>
      </c>
      <c r="B87" s="383" t="s">
        <v>49</v>
      </c>
      <c r="C87" s="546" t="s">
        <v>126</v>
      </c>
      <c r="D87" s="547">
        <v>44224</v>
      </c>
      <c r="E87" s="312">
        <v>210.65</v>
      </c>
      <c r="F87" s="312">
        <v>210.13333333333333</v>
      </c>
      <c r="G87" s="313">
        <v>207.76666666666665</v>
      </c>
      <c r="H87" s="313">
        <v>204.88333333333333</v>
      </c>
      <c r="I87" s="313">
        <v>202.51666666666665</v>
      </c>
      <c r="J87" s="313">
        <v>213.01666666666665</v>
      </c>
      <c r="K87" s="313">
        <v>215.38333333333333</v>
      </c>
      <c r="L87" s="313">
        <v>218.26666666666665</v>
      </c>
      <c r="M87" s="300">
        <v>212.5</v>
      </c>
      <c r="N87" s="300">
        <v>207.25</v>
      </c>
      <c r="O87" s="315">
        <v>110476800</v>
      </c>
      <c r="P87" s="316">
        <v>-6.5580426015644025E-2</v>
      </c>
    </row>
    <row r="88" spans="1:16" ht="15">
      <c r="A88" s="273">
        <v>78</v>
      </c>
      <c r="B88" s="383" t="s">
        <v>111</v>
      </c>
      <c r="C88" s="546" t="s">
        <v>127</v>
      </c>
      <c r="D88" s="547">
        <v>44224</v>
      </c>
      <c r="E88" s="312">
        <v>271.45</v>
      </c>
      <c r="F88" s="312">
        <v>272.59999999999997</v>
      </c>
      <c r="G88" s="313">
        <v>264.39999999999992</v>
      </c>
      <c r="H88" s="313">
        <v>257.34999999999997</v>
      </c>
      <c r="I88" s="313">
        <v>249.14999999999992</v>
      </c>
      <c r="J88" s="313">
        <v>279.64999999999992</v>
      </c>
      <c r="K88" s="313">
        <v>287.84999999999997</v>
      </c>
      <c r="L88" s="313">
        <v>294.89999999999992</v>
      </c>
      <c r="M88" s="300">
        <v>280.8</v>
      </c>
      <c r="N88" s="300">
        <v>265.55</v>
      </c>
      <c r="O88" s="315">
        <v>24460000</v>
      </c>
      <c r="P88" s="316">
        <v>-2.3357955679776402E-2</v>
      </c>
    </row>
    <row r="89" spans="1:16" ht="15">
      <c r="A89" s="273">
        <v>79</v>
      </c>
      <c r="B89" s="383" t="s">
        <v>111</v>
      </c>
      <c r="C89" s="546" t="s">
        <v>128</v>
      </c>
      <c r="D89" s="547">
        <v>44224</v>
      </c>
      <c r="E89" s="312">
        <v>375.4</v>
      </c>
      <c r="F89" s="312">
        <v>376.68333333333334</v>
      </c>
      <c r="G89" s="313">
        <v>370.16666666666669</v>
      </c>
      <c r="H89" s="313">
        <v>364.93333333333334</v>
      </c>
      <c r="I89" s="313">
        <v>358.41666666666669</v>
      </c>
      <c r="J89" s="313">
        <v>381.91666666666669</v>
      </c>
      <c r="K89" s="313">
        <v>388.43333333333334</v>
      </c>
      <c r="L89" s="313">
        <v>393.66666666666669</v>
      </c>
      <c r="M89" s="300">
        <v>383.2</v>
      </c>
      <c r="N89" s="300">
        <v>371.45</v>
      </c>
      <c r="O89" s="315">
        <v>35658900</v>
      </c>
      <c r="P89" s="316">
        <v>-1.2043686415320167E-2</v>
      </c>
    </row>
    <row r="90" spans="1:16" ht="15">
      <c r="A90" s="273">
        <v>80</v>
      </c>
      <c r="B90" s="383" t="s">
        <v>39</v>
      </c>
      <c r="C90" s="546" t="s">
        <v>129</v>
      </c>
      <c r="D90" s="547">
        <v>44224</v>
      </c>
      <c r="E90" s="312">
        <v>2642.35</v>
      </c>
      <c r="F90" s="312">
        <v>2666.1</v>
      </c>
      <c r="G90" s="313">
        <v>2604.25</v>
      </c>
      <c r="H90" s="313">
        <v>2566.15</v>
      </c>
      <c r="I90" s="313">
        <v>2504.3000000000002</v>
      </c>
      <c r="J90" s="313">
        <v>2704.2</v>
      </c>
      <c r="K90" s="313">
        <v>2766.0499999999993</v>
      </c>
      <c r="L90" s="313">
        <v>2804.1499999999996</v>
      </c>
      <c r="M90" s="300">
        <v>2727.95</v>
      </c>
      <c r="N90" s="300">
        <v>2628</v>
      </c>
      <c r="O90" s="315">
        <v>1381750</v>
      </c>
      <c r="P90" s="316">
        <v>-5.4081807290775288E-2</v>
      </c>
    </row>
    <row r="91" spans="1:16" ht="15">
      <c r="A91" s="273">
        <v>81</v>
      </c>
      <c r="B91" s="383" t="s">
        <v>53</v>
      </c>
      <c r="C91" s="546" t="s">
        <v>131</v>
      </c>
      <c r="D91" s="547">
        <v>44224</v>
      </c>
      <c r="E91" s="312">
        <v>1761.75</v>
      </c>
      <c r="F91" s="312">
        <v>1777.3999999999999</v>
      </c>
      <c r="G91" s="313">
        <v>1730.7999999999997</v>
      </c>
      <c r="H91" s="313">
        <v>1699.85</v>
      </c>
      <c r="I91" s="313">
        <v>1653.2499999999998</v>
      </c>
      <c r="J91" s="313">
        <v>1808.3499999999997</v>
      </c>
      <c r="K91" s="313">
        <v>1854.9499999999996</v>
      </c>
      <c r="L91" s="313">
        <v>1885.8999999999996</v>
      </c>
      <c r="M91" s="300">
        <v>1824</v>
      </c>
      <c r="N91" s="300">
        <v>1746.45</v>
      </c>
      <c r="O91" s="315">
        <v>18056800</v>
      </c>
      <c r="P91" s="316">
        <v>-0.10420098029488223</v>
      </c>
    </row>
    <row r="92" spans="1:16" ht="15">
      <c r="A92" s="273">
        <v>82</v>
      </c>
      <c r="B92" s="383" t="s">
        <v>56</v>
      </c>
      <c r="C92" s="546" t="s">
        <v>132</v>
      </c>
      <c r="D92" s="547">
        <v>44224</v>
      </c>
      <c r="E92" s="447">
        <v>87.7</v>
      </c>
      <c r="F92" s="447">
        <v>88.066666666666663</v>
      </c>
      <c r="G92" s="448">
        <v>86.833333333333329</v>
      </c>
      <c r="H92" s="448">
        <v>85.966666666666669</v>
      </c>
      <c r="I92" s="448">
        <v>84.733333333333334</v>
      </c>
      <c r="J92" s="448">
        <v>88.933333333333323</v>
      </c>
      <c r="K92" s="448">
        <v>90.166666666666671</v>
      </c>
      <c r="L92" s="448">
        <v>91.033333333333317</v>
      </c>
      <c r="M92" s="449">
        <v>89.3</v>
      </c>
      <c r="N92" s="449">
        <v>87.2</v>
      </c>
      <c r="O92" s="450">
        <v>27102188</v>
      </c>
      <c r="P92" s="451">
        <v>-0.19335989375830012</v>
      </c>
    </row>
    <row r="93" spans="1:16" ht="15">
      <c r="A93" s="273">
        <v>83</v>
      </c>
      <c r="B93" s="403" t="s">
        <v>39</v>
      </c>
      <c r="C93" s="546" t="s">
        <v>349</v>
      </c>
      <c r="D93" s="547">
        <v>44224</v>
      </c>
      <c r="E93" s="312">
        <v>2340.75</v>
      </c>
      <c r="F93" s="312">
        <v>2311.8000000000002</v>
      </c>
      <c r="G93" s="313">
        <v>2270.0000000000005</v>
      </c>
      <c r="H93" s="313">
        <v>2199.2500000000005</v>
      </c>
      <c r="I93" s="313">
        <v>2157.4500000000007</v>
      </c>
      <c r="J93" s="313">
        <v>2382.5500000000002</v>
      </c>
      <c r="K93" s="313">
        <v>2424.3499999999995</v>
      </c>
      <c r="L93" s="313">
        <v>2495.1</v>
      </c>
      <c r="M93" s="300">
        <v>2353.6</v>
      </c>
      <c r="N93" s="300">
        <v>2241.0500000000002</v>
      </c>
      <c r="O93" s="315">
        <v>203500</v>
      </c>
      <c r="P93" s="316">
        <v>-0.1180931744312026</v>
      </c>
    </row>
    <row r="94" spans="1:16" ht="15">
      <c r="A94" s="273">
        <v>84</v>
      </c>
      <c r="B94" s="383" t="s">
        <v>56</v>
      </c>
      <c r="C94" s="546" t="s">
        <v>133</v>
      </c>
      <c r="D94" s="547">
        <v>44224</v>
      </c>
      <c r="E94" s="312">
        <v>396.3</v>
      </c>
      <c r="F94" s="312">
        <v>401.5</v>
      </c>
      <c r="G94" s="313">
        <v>388.45</v>
      </c>
      <c r="H94" s="313">
        <v>380.59999999999997</v>
      </c>
      <c r="I94" s="313">
        <v>367.54999999999995</v>
      </c>
      <c r="J94" s="313">
        <v>409.35</v>
      </c>
      <c r="K94" s="313">
        <v>422.4</v>
      </c>
      <c r="L94" s="313">
        <v>430.25000000000006</v>
      </c>
      <c r="M94" s="300">
        <v>414.55</v>
      </c>
      <c r="N94" s="300">
        <v>393.65</v>
      </c>
      <c r="O94" s="315">
        <v>7774000</v>
      </c>
      <c r="P94" s="316">
        <v>-3.6201338953632534E-2</v>
      </c>
    </row>
    <row r="95" spans="1:16" ht="15">
      <c r="A95" s="273">
        <v>85</v>
      </c>
      <c r="B95" s="383" t="s">
        <v>63</v>
      </c>
      <c r="C95" s="546" t="s">
        <v>134</v>
      </c>
      <c r="D95" s="547">
        <v>44224</v>
      </c>
      <c r="E95" s="312">
        <v>1361.6</v>
      </c>
      <c r="F95" s="312">
        <v>1361.8666666666668</v>
      </c>
      <c r="G95" s="313">
        <v>1331.5333333333335</v>
      </c>
      <c r="H95" s="313">
        <v>1301.4666666666667</v>
      </c>
      <c r="I95" s="313">
        <v>1271.1333333333334</v>
      </c>
      <c r="J95" s="313">
        <v>1391.9333333333336</v>
      </c>
      <c r="K95" s="313">
        <v>1422.2666666666667</v>
      </c>
      <c r="L95" s="313">
        <v>1452.3333333333337</v>
      </c>
      <c r="M95" s="300">
        <v>1392.2</v>
      </c>
      <c r="N95" s="300">
        <v>1331.8</v>
      </c>
      <c r="O95" s="315">
        <v>14257700</v>
      </c>
      <c r="P95" s="316">
        <v>-6.341831916902739E-2</v>
      </c>
    </row>
    <row r="96" spans="1:16" ht="15">
      <c r="A96" s="273">
        <v>86</v>
      </c>
      <c r="B96" s="383" t="s">
        <v>51</v>
      </c>
      <c r="C96" s="546" t="s">
        <v>135</v>
      </c>
      <c r="D96" s="547">
        <v>44224</v>
      </c>
      <c r="E96" s="312">
        <v>1075.6500000000001</v>
      </c>
      <c r="F96" s="312">
        <v>1076.9666666666669</v>
      </c>
      <c r="G96" s="313">
        <v>1060.4833333333338</v>
      </c>
      <c r="H96" s="313">
        <v>1045.3166666666668</v>
      </c>
      <c r="I96" s="313">
        <v>1028.8333333333337</v>
      </c>
      <c r="J96" s="313">
        <v>1092.1333333333339</v>
      </c>
      <c r="K96" s="313">
        <v>1108.616666666667</v>
      </c>
      <c r="L96" s="313">
        <v>1123.783333333334</v>
      </c>
      <c r="M96" s="300">
        <v>1093.45</v>
      </c>
      <c r="N96" s="300">
        <v>1061.8</v>
      </c>
      <c r="O96" s="315">
        <v>8661500</v>
      </c>
      <c r="P96" s="316">
        <v>-4.8828125E-3</v>
      </c>
    </row>
    <row r="97" spans="1:16" ht="15">
      <c r="A97" s="273">
        <v>87</v>
      </c>
      <c r="B97" s="383" t="s">
        <v>43</v>
      </c>
      <c r="C97" s="546" t="s">
        <v>136</v>
      </c>
      <c r="D97" s="547">
        <v>44224</v>
      </c>
      <c r="E97" s="312">
        <v>773.8</v>
      </c>
      <c r="F97" s="312">
        <v>785.41666666666663</v>
      </c>
      <c r="G97" s="313">
        <v>753.98333333333323</v>
      </c>
      <c r="H97" s="313">
        <v>734.16666666666663</v>
      </c>
      <c r="I97" s="313">
        <v>702.73333333333323</v>
      </c>
      <c r="J97" s="313">
        <v>805.23333333333323</v>
      </c>
      <c r="K97" s="313">
        <v>836.66666666666663</v>
      </c>
      <c r="L97" s="313">
        <v>856.48333333333323</v>
      </c>
      <c r="M97" s="300">
        <v>816.85</v>
      </c>
      <c r="N97" s="300">
        <v>765.6</v>
      </c>
      <c r="O97" s="315">
        <v>10416000</v>
      </c>
      <c r="P97" s="316">
        <v>-2.6809651474530832E-3</v>
      </c>
    </row>
    <row r="98" spans="1:16" ht="15">
      <c r="A98" s="273">
        <v>88</v>
      </c>
      <c r="B98" s="383" t="s">
        <v>56</v>
      </c>
      <c r="C98" s="546" t="s">
        <v>137</v>
      </c>
      <c r="D98" s="547">
        <v>44224</v>
      </c>
      <c r="E98" s="312">
        <v>172</v>
      </c>
      <c r="F98" s="312">
        <v>173.70000000000002</v>
      </c>
      <c r="G98" s="313">
        <v>169.65000000000003</v>
      </c>
      <c r="H98" s="313">
        <v>167.3</v>
      </c>
      <c r="I98" s="313">
        <v>163.25000000000003</v>
      </c>
      <c r="J98" s="313">
        <v>176.05000000000004</v>
      </c>
      <c r="K98" s="313">
        <v>180.10000000000005</v>
      </c>
      <c r="L98" s="313">
        <v>182.45000000000005</v>
      </c>
      <c r="M98" s="300">
        <v>177.75</v>
      </c>
      <c r="N98" s="300">
        <v>171.35</v>
      </c>
      <c r="O98" s="315">
        <v>13896000</v>
      </c>
      <c r="P98" s="316">
        <v>-4.4028618602091361E-2</v>
      </c>
    </row>
    <row r="99" spans="1:16" ht="15">
      <c r="A99" s="273">
        <v>89</v>
      </c>
      <c r="B99" s="383" t="s">
        <v>56</v>
      </c>
      <c r="C99" s="546" t="s">
        <v>138</v>
      </c>
      <c r="D99" s="547">
        <v>44224</v>
      </c>
      <c r="E99" s="312">
        <v>155.05000000000001</v>
      </c>
      <c r="F99" s="312">
        <v>156.4</v>
      </c>
      <c r="G99" s="313">
        <v>151.85000000000002</v>
      </c>
      <c r="H99" s="313">
        <v>148.65</v>
      </c>
      <c r="I99" s="313">
        <v>144.10000000000002</v>
      </c>
      <c r="J99" s="313">
        <v>159.60000000000002</v>
      </c>
      <c r="K99" s="313">
        <v>164.15000000000003</v>
      </c>
      <c r="L99" s="313">
        <v>167.35000000000002</v>
      </c>
      <c r="M99" s="300">
        <v>160.94999999999999</v>
      </c>
      <c r="N99" s="300">
        <v>153.19999999999999</v>
      </c>
      <c r="O99" s="315">
        <v>17838000</v>
      </c>
      <c r="P99" s="316">
        <v>-2.014098690835851E-3</v>
      </c>
    </row>
    <row r="100" spans="1:16" ht="15">
      <c r="A100" s="273">
        <v>90</v>
      </c>
      <c r="B100" s="383" t="s">
        <v>49</v>
      </c>
      <c r="C100" s="546" t="s">
        <v>139</v>
      </c>
      <c r="D100" s="547">
        <v>44224</v>
      </c>
      <c r="E100" s="312">
        <v>412.65</v>
      </c>
      <c r="F100" s="312">
        <v>410.58333333333331</v>
      </c>
      <c r="G100" s="313">
        <v>404.31666666666661</v>
      </c>
      <c r="H100" s="313">
        <v>395.98333333333329</v>
      </c>
      <c r="I100" s="313">
        <v>389.71666666666658</v>
      </c>
      <c r="J100" s="313">
        <v>418.91666666666663</v>
      </c>
      <c r="K100" s="313">
        <v>425.18333333333339</v>
      </c>
      <c r="L100" s="313">
        <v>433.51666666666665</v>
      </c>
      <c r="M100" s="300">
        <v>416.85</v>
      </c>
      <c r="N100" s="300">
        <v>402.25</v>
      </c>
      <c r="O100" s="315">
        <v>8576000</v>
      </c>
      <c r="P100" s="316">
        <v>-3.3799008562415501E-2</v>
      </c>
    </row>
    <row r="101" spans="1:16" ht="15">
      <c r="A101" s="273">
        <v>91</v>
      </c>
      <c r="B101" s="383" t="s">
        <v>43</v>
      </c>
      <c r="C101" s="546" t="s">
        <v>140</v>
      </c>
      <c r="D101" s="547">
        <v>44224</v>
      </c>
      <c r="E101" s="312">
        <v>7880.25</v>
      </c>
      <c r="F101" s="312">
        <v>7937.5666666666666</v>
      </c>
      <c r="G101" s="313">
        <v>7785.1333333333332</v>
      </c>
      <c r="H101" s="313">
        <v>7690.0166666666664</v>
      </c>
      <c r="I101" s="313">
        <v>7537.583333333333</v>
      </c>
      <c r="J101" s="313">
        <v>8032.6833333333334</v>
      </c>
      <c r="K101" s="313">
        <v>8185.1166666666659</v>
      </c>
      <c r="L101" s="313">
        <v>8280.2333333333336</v>
      </c>
      <c r="M101" s="300">
        <v>8090</v>
      </c>
      <c r="N101" s="300">
        <v>7842.45</v>
      </c>
      <c r="O101" s="315">
        <v>2204200</v>
      </c>
      <c r="P101" s="316">
        <v>-3.133377279718743E-2</v>
      </c>
    </row>
    <row r="102" spans="1:16" ht="15">
      <c r="A102" s="273">
        <v>92</v>
      </c>
      <c r="B102" s="383" t="s">
        <v>49</v>
      </c>
      <c r="C102" s="546" t="s">
        <v>141</v>
      </c>
      <c r="D102" s="547">
        <v>44224</v>
      </c>
      <c r="E102" s="312">
        <v>646.85</v>
      </c>
      <c r="F102" s="312">
        <v>642.48333333333323</v>
      </c>
      <c r="G102" s="313">
        <v>633.96666666666647</v>
      </c>
      <c r="H102" s="313">
        <v>621.08333333333326</v>
      </c>
      <c r="I102" s="313">
        <v>612.56666666666649</v>
      </c>
      <c r="J102" s="313">
        <v>655.36666666666645</v>
      </c>
      <c r="K102" s="313">
        <v>663.8833333333331</v>
      </c>
      <c r="L102" s="313">
        <v>676.76666666666642</v>
      </c>
      <c r="M102" s="300">
        <v>651</v>
      </c>
      <c r="N102" s="300">
        <v>629.6</v>
      </c>
      <c r="O102" s="315">
        <v>11900000</v>
      </c>
      <c r="P102" s="316">
        <v>5.7073062402842552E-2</v>
      </c>
    </row>
    <row r="103" spans="1:16" ht="15">
      <c r="A103" s="273">
        <v>93</v>
      </c>
      <c r="B103" s="383" t="s">
        <v>56</v>
      </c>
      <c r="C103" s="546" t="s">
        <v>142</v>
      </c>
      <c r="D103" s="547">
        <v>44224</v>
      </c>
      <c r="E103" s="312">
        <v>682.65</v>
      </c>
      <c r="F103" s="312">
        <v>686.58333333333337</v>
      </c>
      <c r="G103" s="313">
        <v>670.76666666666677</v>
      </c>
      <c r="H103" s="313">
        <v>658.88333333333344</v>
      </c>
      <c r="I103" s="313">
        <v>643.06666666666683</v>
      </c>
      <c r="J103" s="313">
        <v>698.4666666666667</v>
      </c>
      <c r="K103" s="313">
        <v>714.2833333333333</v>
      </c>
      <c r="L103" s="313">
        <v>726.16666666666663</v>
      </c>
      <c r="M103" s="300">
        <v>702.4</v>
      </c>
      <c r="N103" s="300">
        <v>674.7</v>
      </c>
      <c r="O103" s="315">
        <v>5562700</v>
      </c>
      <c r="P103" s="316">
        <v>9.4361877801368253E-3</v>
      </c>
    </row>
    <row r="104" spans="1:16" ht="15">
      <c r="A104" s="273">
        <v>94</v>
      </c>
      <c r="B104" s="383" t="s">
        <v>72</v>
      </c>
      <c r="C104" s="546" t="s">
        <v>143</v>
      </c>
      <c r="D104" s="547">
        <v>44224</v>
      </c>
      <c r="E104" s="312">
        <v>1043.3499999999999</v>
      </c>
      <c r="F104" s="312">
        <v>1051.2666666666667</v>
      </c>
      <c r="G104" s="313">
        <v>1027.3333333333333</v>
      </c>
      <c r="H104" s="313">
        <v>1011.3166666666666</v>
      </c>
      <c r="I104" s="313">
        <v>987.38333333333321</v>
      </c>
      <c r="J104" s="313">
        <v>1067.2833333333333</v>
      </c>
      <c r="K104" s="313">
        <v>1091.2166666666667</v>
      </c>
      <c r="L104" s="313">
        <v>1107.2333333333333</v>
      </c>
      <c r="M104" s="300">
        <v>1075.2</v>
      </c>
      <c r="N104" s="300">
        <v>1035.25</v>
      </c>
      <c r="O104" s="315">
        <v>2131800</v>
      </c>
      <c r="P104" s="316">
        <v>-8.0962234868080699E-2</v>
      </c>
    </row>
    <row r="105" spans="1:16" ht="15">
      <c r="A105" s="273">
        <v>95</v>
      </c>
      <c r="B105" s="383" t="s">
        <v>106</v>
      </c>
      <c r="C105" s="546" t="s">
        <v>144</v>
      </c>
      <c r="D105" s="547">
        <v>44224</v>
      </c>
      <c r="E105" s="312">
        <v>1705.4</v>
      </c>
      <c r="F105" s="312">
        <v>1720.7666666666664</v>
      </c>
      <c r="G105" s="313">
        <v>1681.7333333333329</v>
      </c>
      <c r="H105" s="313">
        <v>1658.0666666666664</v>
      </c>
      <c r="I105" s="313">
        <v>1619.0333333333328</v>
      </c>
      <c r="J105" s="313">
        <v>1744.4333333333329</v>
      </c>
      <c r="K105" s="313">
        <v>1783.4666666666667</v>
      </c>
      <c r="L105" s="313">
        <v>1807.133333333333</v>
      </c>
      <c r="M105" s="300">
        <v>1759.8</v>
      </c>
      <c r="N105" s="300">
        <v>1697.1</v>
      </c>
      <c r="O105" s="315">
        <v>1924000</v>
      </c>
      <c r="P105" s="316">
        <v>-7.4288072637226582E-3</v>
      </c>
    </row>
    <row r="106" spans="1:16" ht="15">
      <c r="A106" s="273">
        <v>96</v>
      </c>
      <c r="B106" s="383" t="s">
        <v>43</v>
      </c>
      <c r="C106" s="546" t="s">
        <v>145</v>
      </c>
      <c r="D106" s="547">
        <v>44224</v>
      </c>
      <c r="E106" s="312">
        <v>151.25</v>
      </c>
      <c r="F106" s="312">
        <v>150.81666666666666</v>
      </c>
      <c r="G106" s="313">
        <v>147.73333333333332</v>
      </c>
      <c r="H106" s="313">
        <v>144.21666666666667</v>
      </c>
      <c r="I106" s="313">
        <v>141.13333333333333</v>
      </c>
      <c r="J106" s="313">
        <v>154.33333333333331</v>
      </c>
      <c r="K106" s="313">
        <v>157.41666666666669</v>
      </c>
      <c r="L106" s="313">
        <v>160.93333333333331</v>
      </c>
      <c r="M106" s="300">
        <v>153.9</v>
      </c>
      <c r="N106" s="300">
        <v>147.30000000000001</v>
      </c>
      <c r="O106" s="315">
        <v>30569000</v>
      </c>
      <c r="P106" s="316">
        <v>-0.10107039934129271</v>
      </c>
    </row>
    <row r="107" spans="1:16" ht="15">
      <c r="A107" s="273">
        <v>97</v>
      </c>
      <c r="B107" s="383" t="s">
        <v>43</v>
      </c>
      <c r="C107" s="546" t="s">
        <v>146</v>
      </c>
      <c r="D107" s="547">
        <v>44224</v>
      </c>
      <c r="E107" s="312">
        <v>88712.35</v>
      </c>
      <c r="F107" s="312">
        <v>88912.133333333346</v>
      </c>
      <c r="G107" s="313">
        <v>87465.516666666692</v>
      </c>
      <c r="H107" s="313">
        <v>86218.683333333349</v>
      </c>
      <c r="I107" s="313">
        <v>84772.066666666695</v>
      </c>
      <c r="J107" s="313">
        <v>90158.966666666689</v>
      </c>
      <c r="K107" s="313">
        <v>91605.583333333358</v>
      </c>
      <c r="L107" s="313">
        <v>92852.416666666686</v>
      </c>
      <c r="M107" s="300">
        <v>90358.75</v>
      </c>
      <c r="N107" s="300">
        <v>87665.3</v>
      </c>
      <c r="O107" s="315">
        <v>59620</v>
      </c>
      <c r="P107" s="316">
        <v>-4.0553588670743483E-2</v>
      </c>
    </row>
    <row r="108" spans="1:16" ht="15">
      <c r="A108" s="273">
        <v>98</v>
      </c>
      <c r="B108" s="383" t="s">
        <v>56</v>
      </c>
      <c r="C108" s="546" t="s">
        <v>147</v>
      </c>
      <c r="D108" s="547">
        <v>44224</v>
      </c>
      <c r="E108" s="312">
        <v>1135.05</v>
      </c>
      <c r="F108" s="312">
        <v>1146.8833333333332</v>
      </c>
      <c r="G108" s="313">
        <v>1121.1666666666665</v>
      </c>
      <c r="H108" s="313">
        <v>1107.2833333333333</v>
      </c>
      <c r="I108" s="313">
        <v>1081.5666666666666</v>
      </c>
      <c r="J108" s="313">
        <v>1160.7666666666664</v>
      </c>
      <c r="K108" s="313">
        <v>1186.4833333333331</v>
      </c>
      <c r="L108" s="313">
        <v>1200.3666666666663</v>
      </c>
      <c r="M108" s="300">
        <v>1172.5999999999999</v>
      </c>
      <c r="N108" s="300">
        <v>1133</v>
      </c>
      <c r="O108" s="315">
        <v>5142000</v>
      </c>
      <c r="P108" s="316">
        <v>-7.6881648040931741E-2</v>
      </c>
    </row>
    <row r="109" spans="1:16" ht="15">
      <c r="A109" s="273">
        <v>99</v>
      </c>
      <c r="B109" s="383" t="s">
        <v>111</v>
      </c>
      <c r="C109" s="546" t="s">
        <v>148</v>
      </c>
      <c r="D109" s="547">
        <v>44224</v>
      </c>
      <c r="E109" s="312">
        <v>47.9</v>
      </c>
      <c r="F109" s="312">
        <v>47.033333333333331</v>
      </c>
      <c r="G109" s="313">
        <v>45.966666666666661</v>
      </c>
      <c r="H109" s="313">
        <v>44.033333333333331</v>
      </c>
      <c r="I109" s="313">
        <v>42.966666666666661</v>
      </c>
      <c r="J109" s="313">
        <v>48.966666666666661</v>
      </c>
      <c r="K109" s="313">
        <v>50.033333333333324</v>
      </c>
      <c r="L109" s="313">
        <v>51.966666666666661</v>
      </c>
      <c r="M109" s="300">
        <v>48.1</v>
      </c>
      <c r="N109" s="300">
        <v>45.1</v>
      </c>
      <c r="O109" s="315">
        <v>67405000</v>
      </c>
      <c r="P109" s="316">
        <v>-0.16666666666666666</v>
      </c>
    </row>
    <row r="110" spans="1:16" ht="15">
      <c r="A110" s="273">
        <v>100</v>
      </c>
      <c r="B110" s="383" t="s">
        <v>39</v>
      </c>
      <c r="C110" s="546" t="s">
        <v>257</v>
      </c>
      <c r="D110" s="547">
        <v>44224</v>
      </c>
      <c r="E110" s="312">
        <v>4714.3500000000004</v>
      </c>
      <c r="F110" s="312">
        <v>4841.5</v>
      </c>
      <c r="G110" s="313">
        <v>4563.05</v>
      </c>
      <c r="H110" s="313">
        <v>4411.75</v>
      </c>
      <c r="I110" s="313">
        <v>4133.3</v>
      </c>
      <c r="J110" s="313">
        <v>4992.8</v>
      </c>
      <c r="K110" s="313">
        <v>5271.2500000000009</v>
      </c>
      <c r="L110" s="313">
        <v>5422.55</v>
      </c>
      <c r="M110" s="300">
        <v>5119.95</v>
      </c>
      <c r="N110" s="300">
        <v>4690.2</v>
      </c>
      <c r="O110" s="315">
        <v>895500</v>
      </c>
      <c r="P110" s="316">
        <v>1.4443500424808835E-2</v>
      </c>
    </row>
    <row r="111" spans="1:16" ht="15">
      <c r="A111" s="273">
        <v>101</v>
      </c>
      <c r="B111" s="383" t="s">
        <v>49</v>
      </c>
      <c r="C111" s="546" t="s">
        <v>151</v>
      </c>
      <c r="D111" s="547">
        <v>44224</v>
      </c>
      <c r="E111" s="312">
        <v>17515.099999999999</v>
      </c>
      <c r="F111" s="312">
        <v>17489.783333333333</v>
      </c>
      <c r="G111" s="313">
        <v>17389.566666666666</v>
      </c>
      <c r="H111" s="313">
        <v>17264.033333333333</v>
      </c>
      <c r="I111" s="313">
        <v>17163.816666666666</v>
      </c>
      <c r="J111" s="313">
        <v>17615.316666666666</v>
      </c>
      <c r="K111" s="313">
        <v>17715.533333333333</v>
      </c>
      <c r="L111" s="313">
        <v>17841.066666666666</v>
      </c>
      <c r="M111" s="300">
        <v>17590</v>
      </c>
      <c r="N111" s="300">
        <v>17364.25</v>
      </c>
      <c r="O111" s="315">
        <v>320800</v>
      </c>
      <c r="P111" s="316">
        <v>-9.211829630677798E-2</v>
      </c>
    </row>
    <row r="112" spans="1:16" ht="15">
      <c r="A112" s="273">
        <v>102</v>
      </c>
      <c r="B112" s="383" t="s">
        <v>111</v>
      </c>
      <c r="C112" s="546" t="s">
        <v>152</v>
      </c>
      <c r="D112" s="547">
        <v>44224</v>
      </c>
      <c r="E112" s="312">
        <v>106.9</v>
      </c>
      <c r="F112" s="312">
        <v>108.18333333333334</v>
      </c>
      <c r="G112" s="313">
        <v>104.96666666666667</v>
      </c>
      <c r="H112" s="313">
        <v>103.03333333333333</v>
      </c>
      <c r="I112" s="313">
        <v>99.816666666666663</v>
      </c>
      <c r="J112" s="313">
        <v>110.11666666666667</v>
      </c>
      <c r="K112" s="313">
        <v>113.33333333333334</v>
      </c>
      <c r="L112" s="313">
        <v>115.26666666666668</v>
      </c>
      <c r="M112" s="300">
        <v>111.4</v>
      </c>
      <c r="N112" s="300">
        <v>106.25</v>
      </c>
      <c r="O112" s="315">
        <v>49070800</v>
      </c>
      <c r="P112" s="316">
        <v>-3.8087733123194113E-2</v>
      </c>
    </row>
    <row r="113" spans="1:16" ht="15">
      <c r="A113" s="273">
        <v>103</v>
      </c>
      <c r="B113" s="383" t="s">
        <v>42</v>
      </c>
      <c r="C113" s="546" t="s">
        <v>153</v>
      </c>
      <c r="D113" s="547">
        <v>44224</v>
      </c>
      <c r="E113" s="312">
        <v>91.25</v>
      </c>
      <c r="F113" s="312">
        <v>91.8</v>
      </c>
      <c r="G113" s="313">
        <v>90.399999999999991</v>
      </c>
      <c r="H113" s="313">
        <v>89.55</v>
      </c>
      <c r="I113" s="313">
        <v>88.149999999999991</v>
      </c>
      <c r="J113" s="313">
        <v>92.649999999999991</v>
      </c>
      <c r="K113" s="313">
        <v>94.05</v>
      </c>
      <c r="L113" s="313">
        <v>94.899999999999991</v>
      </c>
      <c r="M113" s="300">
        <v>93.2</v>
      </c>
      <c r="N113" s="300">
        <v>90.95</v>
      </c>
      <c r="O113" s="315">
        <v>83915400</v>
      </c>
      <c r="P113" s="316">
        <v>3.7271894595927571E-2</v>
      </c>
    </row>
    <row r="114" spans="1:16" ht="15">
      <c r="A114" s="273">
        <v>104</v>
      </c>
      <c r="B114" s="383" t="s">
        <v>72</v>
      </c>
      <c r="C114" s="546" t="s">
        <v>155</v>
      </c>
      <c r="D114" s="547">
        <v>44224</v>
      </c>
      <c r="E114" s="312">
        <v>89.8</v>
      </c>
      <c r="F114" s="312">
        <v>90.066666666666663</v>
      </c>
      <c r="G114" s="313">
        <v>88.73333333333332</v>
      </c>
      <c r="H114" s="313">
        <v>87.666666666666657</v>
      </c>
      <c r="I114" s="313">
        <v>86.333333333333314</v>
      </c>
      <c r="J114" s="313">
        <v>91.133333333333326</v>
      </c>
      <c r="K114" s="313">
        <v>92.466666666666669</v>
      </c>
      <c r="L114" s="313">
        <v>93.533333333333331</v>
      </c>
      <c r="M114" s="300">
        <v>91.4</v>
      </c>
      <c r="N114" s="300">
        <v>89</v>
      </c>
      <c r="O114" s="315">
        <v>54554500</v>
      </c>
      <c r="P114" s="316">
        <v>-6.4507081755714483E-3</v>
      </c>
    </row>
    <row r="115" spans="1:16" ht="15">
      <c r="A115" s="273">
        <v>105</v>
      </c>
      <c r="B115" s="383" t="s">
        <v>78</v>
      </c>
      <c r="C115" s="546" t="s">
        <v>156</v>
      </c>
      <c r="D115" s="547">
        <v>44224</v>
      </c>
      <c r="E115" s="312">
        <v>28878.799999999999</v>
      </c>
      <c r="F115" s="312">
        <v>29075.833333333332</v>
      </c>
      <c r="G115" s="313">
        <v>28552.966666666664</v>
      </c>
      <c r="H115" s="313">
        <v>28227.133333333331</v>
      </c>
      <c r="I115" s="313">
        <v>27704.266666666663</v>
      </c>
      <c r="J115" s="313">
        <v>29401.666666666664</v>
      </c>
      <c r="K115" s="313">
        <v>29924.533333333333</v>
      </c>
      <c r="L115" s="313">
        <v>30250.366666666665</v>
      </c>
      <c r="M115" s="300">
        <v>29598.7</v>
      </c>
      <c r="N115" s="300">
        <v>28750</v>
      </c>
      <c r="O115" s="315">
        <v>59400</v>
      </c>
      <c r="P115" s="316">
        <v>-3.3674963396778917E-2</v>
      </c>
    </row>
    <row r="116" spans="1:16" ht="15">
      <c r="A116" s="273">
        <v>106</v>
      </c>
      <c r="B116" s="383" t="s">
        <v>51</v>
      </c>
      <c r="C116" s="546" t="s">
        <v>157</v>
      </c>
      <c r="D116" s="547">
        <v>44224</v>
      </c>
      <c r="E116" s="312">
        <v>1422.9</v>
      </c>
      <c r="F116" s="312">
        <v>1445.9000000000003</v>
      </c>
      <c r="G116" s="313">
        <v>1391.8500000000006</v>
      </c>
      <c r="H116" s="313">
        <v>1360.8000000000002</v>
      </c>
      <c r="I116" s="313">
        <v>1306.7500000000005</v>
      </c>
      <c r="J116" s="313">
        <v>1476.9500000000007</v>
      </c>
      <c r="K116" s="313">
        <v>1531.0000000000005</v>
      </c>
      <c r="L116" s="313">
        <v>1562.0500000000009</v>
      </c>
      <c r="M116" s="300">
        <v>1499.95</v>
      </c>
      <c r="N116" s="300">
        <v>1414.85</v>
      </c>
      <c r="O116" s="315">
        <v>4117850</v>
      </c>
      <c r="P116" s="316">
        <v>-3.3311814073595868E-2</v>
      </c>
    </row>
    <row r="117" spans="1:16" ht="15">
      <c r="A117" s="273">
        <v>107</v>
      </c>
      <c r="B117" s="383" t="s">
        <v>72</v>
      </c>
      <c r="C117" s="546" t="s">
        <v>158</v>
      </c>
      <c r="D117" s="547">
        <v>44224</v>
      </c>
      <c r="E117" s="312">
        <v>237.8</v>
      </c>
      <c r="F117" s="312">
        <v>239.33333333333334</v>
      </c>
      <c r="G117" s="313">
        <v>234.61666666666667</v>
      </c>
      <c r="H117" s="313">
        <v>231.43333333333334</v>
      </c>
      <c r="I117" s="313">
        <v>226.71666666666667</v>
      </c>
      <c r="J117" s="313">
        <v>242.51666666666668</v>
      </c>
      <c r="K117" s="313">
        <v>247.23333333333332</v>
      </c>
      <c r="L117" s="313">
        <v>250.41666666666669</v>
      </c>
      <c r="M117" s="300">
        <v>244.05</v>
      </c>
      <c r="N117" s="300">
        <v>236.15</v>
      </c>
      <c r="O117" s="315">
        <v>15303000</v>
      </c>
      <c r="P117" s="316">
        <v>-6.3005143277002199E-2</v>
      </c>
    </row>
    <row r="118" spans="1:16" ht="15">
      <c r="A118" s="273">
        <v>108</v>
      </c>
      <c r="B118" s="383" t="s">
        <v>56</v>
      </c>
      <c r="C118" s="546" t="s">
        <v>159</v>
      </c>
      <c r="D118" s="547">
        <v>44224</v>
      </c>
      <c r="E118" s="312">
        <v>111.75</v>
      </c>
      <c r="F118" s="312">
        <v>112.18333333333332</v>
      </c>
      <c r="G118" s="313">
        <v>110.16666666666664</v>
      </c>
      <c r="H118" s="313">
        <v>108.58333333333331</v>
      </c>
      <c r="I118" s="313">
        <v>106.56666666666663</v>
      </c>
      <c r="J118" s="313">
        <v>113.76666666666665</v>
      </c>
      <c r="K118" s="313">
        <v>115.78333333333333</v>
      </c>
      <c r="L118" s="313">
        <v>117.36666666666666</v>
      </c>
      <c r="M118" s="300">
        <v>114.2</v>
      </c>
      <c r="N118" s="300">
        <v>110.6</v>
      </c>
      <c r="O118" s="315">
        <v>31973400</v>
      </c>
      <c r="P118" s="316">
        <v>3.0163803435876949E-2</v>
      </c>
    </row>
    <row r="119" spans="1:16" ht="15">
      <c r="A119" s="273">
        <v>109</v>
      </c>
      <c r="B119" s="383" t="s">
        <v>49</v>
      </c>
      <c r="C119" s="546" t="s">
        <v>160</v>
      </c>
      <c r="D119" s="547">
        <v>44224</v>
      </c>
      <c r="E119" s="312">
        <v>1716.05</v>
      </c>
      <c r="F119" s="312">
        <v>1724.4166666666667</v>
      </c>
      <c r="G119" s="313">
        <v>1686.3833333333334</v>
      </c>
      <c r="H119" s="313">
        <v>1656.7166666666667</v>
      </c>
      <c r="I119" s="313">
        <v>1618.6833333333334</v>
      </c>
      <c r="J119" s="313">
        <v>1754.0833333333335</v>
      </c>
      <c r="K119" s="313">
        <v>1792.1166666666668</v>
      </c>
      <c r="L119" s="313">
        <v>1821.7833333333335</v>
      </c>
      <c r="M119" s="300">
        <v>1762.45</v>
      </c>
      <c r="N119" s="300">
        <v>1694.75</v>
      </c>
      <c r="O119" s="315">
        <v>3096500</v>
      </c>
      <c r="P119" s="316">
        <v>-9.5953942107788268E-3</v>
      </c>
    </row>
    <row r="120" spans="1:16" ht="15">
      <c r="A120" s="273">
        <v>110</v>
      </c>
      <c r="B120" s="383" t="s">
        <v>53</v>
      </c>
      <c r="C120" s="546" t="s">
        <v>161</v>
      </c>
      <c r="D120" s="547">
        <v>44224</v>
      </c>
      <c r="E120" s="312">
        <v>33.4</v>
      </c>
      <c r="F120" s="312">
        <v>33.683333333333337</v>
      </c>
      <c r="G120" s="313">
        <v>32.866666666666674</v>
      </c>
      <c r="H120" s="313">
        <v>32.333333333333336</v>
      </c>
      <c r="I120" s="313">
        <v>31.516666666666673</v>
      </c>
      <c r="J120" s="313">
        <v>34.216666666666676</v>
      </c>
      <c r="K120" s="313">
        <v>35.033333333333339</v>
      </c>
      <c r="L120" s="313">
        <v>35.566666666666677</v>
      </c>
      <c r="M120" s="300">
        <v>34.5</v>
      </c>
      <c r="N120" s="300">
        <v>33.15</v>
      </c>
      <c r="O120" s="315">
        <v>177264000</v>
      </c>
      <c r="P120" s="316">
        <v>-7.21105527638191E-2</v>
      </c>
    </row>
    <row r="121" spans="1:16" ht="15">
      <c r="A121" s="273">
        <v>111</v>
      </c>
      <c r="B121" s="383" t="s">
        <v>42</v>
      </c>
      <c r="C121" s="546" t="s">
        <v>162</v>
      </c>
      <c r="D121" s="547">
        <v>44224</v>
      </c>
      <c r="E121" s="312">
        <v>192.55</v>
      </c>
      <c r="F121" s="312">
        <v>192.15</v>
      </c>
      <c r="G121" s="313">
        <v>190.10000000000002</v>
      </c>
      <c r="H121" s="313">
        <v>187.65</v>
      </c>
      <c r="I121" s="313">
        <v>185.60000000000002</v>
      </c>
      <c r="J121" s="313">
        <v>194.60000000000002</v>
      </c>
      <c r="K121" s="313">
        <v>196.65000000000003</v>
      </c>
      <c r="L121" s="313">
        <v>199.10000000000002</v>
      </c>
      <c r="M121" s="300">
        <v>194.2</v>
      </c>
      <c r="N121" s="300">
        <v>189.7</v>
      </c>
      <c r="O121" s="315">
        <v>19404000</v>
      </c>
      <c r="P121" s="316">
        <v>-5.1056338028169015E-2</v>
      </c>
    </row>
    <row r="122" spans="1:16" ht="15">
      <c r="A122" s="273">
        <v>112</v>
      </c>
      <c r="B122" s="383" t="s">
        <v>88</v>
      </c>
      <c r="C122" s="546" t="s">
        <v>163</v>
      </c>
      <c r="D122" s="547">
        <v>44224</v>
      </c>
      <c r="E122" s="312">
        <v>1481.55</v>
      </c>
      <c r="F122" s="312">
        <v>1480.8999999999999</v>
      </c>
      <c r="G122" s="313">
        <v>1465.4499999999998</v>
      </c>
      <c r="H122" s="313">
        <v>1449.35</v>
      </c>
      <c r="I122" s="313">
        <v>1433.8999999999999</v>
      </c>
      <c r="J122" s="313">
        <v>1496.9999999999998</v>
      </c>
      <c r="K122" s="313">
        <v>1512.45</v>
      </c>
      <c r="L122" s="313">
        <v>1528.5499999999997</v>
      </c>
      <c r="M122" s="300">
        <v>1496.35</v>
      </c>
      <c r="N122" s="300">
        <v>1464.8</v>
      </c>
      <c r="O122" s="315">
        <v>2117621</v>
      </c>
      <c r="P122" s="316">
        <v>-8.9748075577326808E-2</v>
      </c>
    </row>
    <row r="123" spans="1:16" ht="15">
      <c r="A123" s="273">
        <v>113</v>
      </c>
      <c r="B123" s="383" t="s">
        <v>37</v>
      </c>
      <c r="C123" s="546" t="s">
        <v>164</v>
      </c>
      <c r="D123" s="547">
        <v>44224</v>
      </c>
      <c r="E123" s="312">
        <v>774.3</v>
      </c>
      <c r="F123" s="312">
        <v>779.84999999999991</v>
      </c>
      <c r="G123" s="313">
        <v>766.54999999999984</v>
      </c>
      <c r="H123" s="313">
        <v>758.8</v>
      </c>
      <c r="I123" s="313">
        <v>745.49999999999989</v>
      </c>
      <c r="J123" s="313">
        <v>787.5999999999998</v>
      </c>
      <c r="K123" s="313">
        <v>800.9</v>
      </c>
      <c r="L123" s="313">
        <v>808.64999999999975</v>
      </c>
      <c r="M123" s="300">
        <v>793.15</v>
      </c>
      <c r="N123" s="300">
        <v>772.1</v>
      </c>
      <c r="O123" s="315">
        <v>1587800</v>
      </c>
      <c r="P123" s="316">
        <v>-4.4989775051124746E-2</v>
      </c>
    </row>
    <row r="124" spans="1:16" ht="15">
      <c r="A124" s="273">
        <v>114</v>
      </c>
      <c r="B124" s="383" t="s">
        <v>53</v>
      </c>
      <c r="C124" s="546" t="s">
        <v>165</v>
      </c>
      <c r="D124" s="547">
        <v>44224</v>
      </c>
      <c r="E124" s="312">
        <v>218.4</v>
      </c>
      <c r="F124" s="312">
        <v>220.81666666666669</v>
      </c>
      <c r="G124" s="313">
        <v>214.83333333333337</v>
      </c>
      <c r="H124" s="313">
        <v>211.26666666666668</v>
      </c>
      <c r="I124" s="313">
        <v>205.28333333333336</v>
      </c>
      <c r="J124" s="313">
        <v>224.38333333333338</v>
      </c>
      <c r="K124" s="313">
        <v>230.36666666666667</v>
      </c>
      <c r="L124" s="313">
        <v>233.93333333333339</v>
      </c>
      <c r="M124" s="300">
        <v>226.8</v>
      </c>
      <c r="N124" s="300">
        <v>217.25</v>
      </c>
      <c r="O124" s="315">
        <v>27793600</v>
      </c>
      <c r="P124" s="316">
        <v>-0.13626532083633741</v>
      </c>
    </row>
    <row r="125" spans="1:16" ht="15">
      <c r="A125" s="273">
        <v>115</v>
      </c>
      <c r="B125" s="383" t="s">
        <v>42</v>
      </c>
      <c r="C125" s="546" t="s">
        <v>166</v>
      </c>
      <c r="D125" s="547">
        <v>44224</v>
      </c>
      <c r="E125" s="312">
        <v>136.6</v>
      </c>
      <c r="F125" s="312">
        <v>136.76666666666665</v>
      </c>
      <c r="G125" s="313">
        <v>134.33333333333331</v>
      </c>
      <c r="H125" s="313">
        <v>132.06666666666666</v>
      </c>
      <c r="I125" s="313">
        <v>129.63333333333333</v>
      </c>
      <c r="J125" s="313">
        <v>139.0333333333333</v>
      </c>
      <c r="K125" s="313">
        <v>141.46666666666664</v>
      </c>
      <c r="L125" s="313">
        <v>143.73333333333329</v>
      </c>
      <c r="M125" s="300">
        <v>139.19999999999999</v>
      </c>
      <c r="N125" s="300">
        <v>134.5</v>
      </c>
      <c r="O125" s="315">
        <v>12588000</v>
      </c>
      <c r="P125" s="316">
        <v>-5.110809588421529E-2</v>
      </c>
    </row>
    <row r="126" spans="1:16" ht="15">
      <c r="A126" s="273">
        <v>116</v>
      </c>
      <c r="B126" s="383" t="s">
        <v>72</v>
      </c>
      <c r="C126" s="546" t="s">
        <v>167</v>
      </c>
      <c r="D126" s="547">
        <v>44224</v>
      </c>
      <c r="E126" s="312">
        <v>1893.7</v>
      </c>
      <c r="F126" s="312">
        <v>1903.7833333333335</v>
      </c>
      <c r="G126" s="313">
        <v>1876.2166666666672</v>
      </c>
      <c r="H126" s="313">
        <v>1858.7333333333336</v>
      </c>
      <c r="I126" s="313">
        <v>1831.1666666666672</v>
      </c>
      <c r="J126" s="313">
        <v>1921.2666666666671</v>
      </c>
      <c r="K126" s="313">
        <v>1948.8333333333333</v>
      </c>
      <c r="L126" s="313">
        <v>1966.3166666666671</v>
      </c>
      <c r="M126" s="300">
        <v>1931.35</v>
      </c>
      <c r="N126" s="300">
        <v>1886.3</v>
      </c>
      <c r="O126" s="315">
        <v>31447500</v>
      </c>
      <c r="P126" s="316">
        <v>-4.9572727066663644E-2</v>
      </c>
    </row>
    <row r="127" spans="1:16" ht="15">
      <c r="A127" s="273">
        <v>117</v>
      </c>
      <c r="B127" s="383" t="s">
        <v>111</v>
      </c>
      <c r="C127" s="546" t="s">
        <v>168</v>
      </c>
      <c r="D127" s="547">
        <v>44224</v>
      </c>
      <c r="E127" s="312">
        <v>57.35</v>
      </c>
      <c r="F127" s="312">
        <v>57.933333333333337</v>
      </c>
      <c r="G127" s="313">
        <v>56.066666666666677</v>
      </c>
      <c r="H127" s="313">
        <v>54.783333333333339</v>
      </c>
      <c r="I127" s="313">
        <v>52.916666666666679</v>
      </c>
      <c r="J127" s="313">
        <v>59.216666666666676</v>
      </c>
      <c r="K127" s="313">
        <v>61.083333333333336</v>
      </c>
      <c r="L127" s="313">
        <v>62.366666666666674</v>
      </c>
      <c r="M127" s="300">
        <v>59.8</v>
      </c>
      <c r="N127" s="300">
        <v>56.65</v>
      </c>
      <c r="O127" s="315">
        <v>125039000</v>
      </c>
      <c r="P127" s="316">
        <v>-8.0480648316333656E-2</v>
      </c>
    </row>
    <row r="128" spans="1:16" ht="15">
      <c r="A128" s="273">
        <v>118</v>
      </c>
      <c r="B128" s="403" t="s">
        <v>56</v>
      </c>
      <c r="C128" s="546" t="s">
        <v>275</v>
      </c>
      <c r="D128" s="547">
        <v>44224</v>
      </c>
      <c r="E128" s="312">
        <v>881.25</v>
      </c>
      <c r="F128" s="312">
        <v>874.9</v>
      </c>
      <c r="G128" s="313">
        <v>865.4</v>
      </c>
      <c r="H128" s="313">
        <v>849.55</v>
      </c>
      <c r="I128" s="313">
        <v>840.05</v>
      </c>
      <c r="J128" s="313">
        <v>890.75</v>
      </c>
      <c r="K128" s="313">
        <v>900.25</v>
      </c>
      <c r="L128" s="313">
        <v>916.1</v>
      </c>
      <c r="M128" s="300">
        <v>884.4</v>
      </c>
      <c r="N128" s="300">
        <v>859.05</v>
      </c>
      <c r="O128" s="315">
        <v>6106500</v>
      </c>
      <c r="P128" s="316">
        <v>-5.5452436194895594E-2</v>
      </c>
    </row>
    <row r="129" spans="1:16" ht="15">
      <c r="A129" s="273">
        <v>119</v>
      </c>
      <c r="B129" s="383" t="s">
        <v>53</v>
      </c>
      <c r="C129" s="546" t="s">
        <v>169</v>
      </c>
      <c r="D129" s="547">
        <v>44224</v>
      </c>
      <c r="E129" s="312">
        <v>276.10000000000002</v>
      </c>
      <c r="F129" s="312">
        <v>278.25</v>
      </c>
      <c r="G129" s="313">
        <v>271.10000000000002</v>
      </c>
      <c r="H129" s="313">
        <v>266.10000000000002</v>
      </c>
      <c r="I129" s="313">
        <v>258.95000000000005</v>
      </c>
      <c r="J129" s="313">
        <v>283.25</v>
      </c>
      <c r="K129" s="313">
        <v>290.39999999999998</v>
      </c>
      <c r="L129" s="313">
        <v>295.39999999999998</v>
      </c>
      <c r="M129" s="300">
        <v>285.39999999999998</v>
      </c>
      <c r="N129" s="300">
        <v>273.25</v>
      </c>
      <c r="O129" s="315">
        <v>77412000</v>
      </c>
      <c r="P129" s="316">
        <v>1.8873884545526336E-2</v>
      </c>
    </row>
    <row r="130" spans="1:16" ht="15">
      <c r="A130" s="273">
        <v>120</v>
      </c>
      <c r="B130" s="383" t="s">
        <v>37</v>
      </c>
      <c r="C130" s="546" t="s">
        <v>170</v>
      </c>
      <c r="D130" s="547">
        <v>44224</v>
      </c>
      <c r="E130" s="312">
        <v>22880.799999999999</v>
      </c>
      <c r="F130" s="312">
        <v>23033.566666666666</v>
      </c>
      <c r="G130" s="313">
        <v>22647.283333333333</v>
      </c>
      <c r="H130" s="313">
        <v>22413.766666666666</v>
      </c>
      <c r="I130" s="313">
        <v>22027.483333333334</v>
      </c>
      <c r="J130" s="313">
        <v>23267.083333333332</v>
      </c>
      <c r="K130" s="313">
        <v>23653.366666666665</v>
      </c>
      <c r="L130" s="313">
        <v>23886.883333333331</v>
      </c>
      <c r="M130" s="300">
        <v>23419.85</v>
      </c>
      <c r="N130" s="300">
        <v>22800.05</v>
      </c>
      <c r="O130" s="315">
        <v>185950</v>
      </c>
      <c r="P130" s="316">
        <v>1.3351498637602179E-2</v>
      </c>
    </row>
    <row r="131" spans="1:16" ht="15">
      <c r="A131" s="273">
        <v>121</v>
      </c>
      <c r="B131" s="383" t="s">
        <v>63</v>
      </c>
      <c r="C131" s="546" t="s">
        <v>171</v>
      </c>
      <c r="D131" s="547">
        <v>44224</v>
      </c>
      <c r="E131" s="312">
        <v>1625.4</v>
      </c>
      <c r="F131" s="312">
        <v>1635</v>
      </c>
      <c r="G131" s="313">
        <v>1602.45</v>
      </c>
      <c r="H131" s="313">
        <v>1579.5</v>
      </c>
      <c r="I131" s="313">
        <v>1546.95</v>
      </c>
      <c r="J131" s="313">
        <v>1657.95</v>
      </c>
      <c r="K131" s="313">
        <v>1690.5000000000002</v>
      </c>
      <c r="L131" s="313">
        <v>1713.45</v>
      </c>
      <c r="M131" s="300">
        <v>1667.55</v>
      </c>
      <c r="N131" s="300">
        <v>1612.05</v>
      </c>
      <c r="O131" s="315">
        <v>822250</v>
      </c>
      <c r="P131" s="316">
        <v>-9.2776673293571907E-3</v>
      </c>
    </row>
    <row r="132" spans="1:16" ht="15">
      <c r="A132" s="273">
        <v>122</v>
      </c>
      <c r="B132" s="383" t="s">
        <v>78</v>
      </c>
      <c r="C132" s="546" t="s">
        <v>172</v>
      </c>
      <c r="D132" s="547">
        <v>44224</v>
      </c>
      <c r="E132" s="312">
        <v>5363.1</v>
      </c>
      <c r="F132" s="312">
        <v>5384.416666666667</v>
      </c>
      <c r="G132" s="313">
        <v>5311.8833333333341</v>
      </c>
      <c r="H132" s="313">
        <v>5260.666666666667</v>
      </c>
      <c r="I132" s="313">
        <v>5188.1333333333341</v>
      </c>
      <c r="J132" s="313">
        <v>5435.6333333333341</v>
      </c>
      <c r="K132" s="313">
        <v>5508.166666666667</v>
      </c>
      <c r="L132" s="313">
        <v>5559.3833333333341</v>
      </c>
      <c r="M132" s="300">
        <v>5456.95</v>
      </c>
      <c r="N132" s="300">
        <v>5333.2</v>
      </c>
      <c r="O132" s="315">
        <v>394375</v>
      </c>
      <c r="P132" s="316">
        <v>-5.9332140727489567E-2</v>
      </c>
    </row>
    <row r="133" spans="1:16" ht="15">
      <c r="A133" s="273">
        <v>123</v>
      </c>
      <c r="B133" s="383" t="s">
        <v>56</v>
      </c>
      <c r="C133" s="546" t="s">
        <v>173</v>
      </c>
      <c r="D133" s="547">
        <v>44224</v>
      </c>
      <c r="E133" s="312">
        <v>1152.55</v>
      </c>
      <c r="F133" s="312">
        <v>1157.0666666666666</v>
      </c>
      <c r="G133" s="313">
        <v>1127.5333333333333</v>
      </c>
      <c r="H133" s="313">
        <v>1102.5166666666667</v>
      </c>
      <c r="I133" s="313">
        <v>1072.9833333333333</v>
      </c>
      <c r="J133" s="313">
        <v>1182.0833333333333</v>
      </c>
      <c r="K133" s="313">
        <v>1211.6166666666666</v>
      </c>
      <c r="L133" s="313">
        <v>1236.6333333333332</v>
      </c>
      <c r="M133" s="300">
        <v>1186.5999999999999</v>
      </c>
      <c r="N133" s="300">
        <v>1132.05</v>
      </c>
      <c r="O133" s="315">
        <v>3396000</v>
      </c>
      <c r="P133" s="316">
        <v>-6.3327449249779344E-2</v>
      </c>
    </row>
    <row r="134" spans="1:16" ht="15">
      <c r="A134" s="273">
        <v>124</v>
      </c>
      <c r="B134" s="383" t="s">
        <v>51</v>
      </c>
      <c r="C134" s="546" t="s">
        <v>175</v>
      </c>
      <c r="D134" s="547">
        <v>44224</v>
      </c>
      <c r="E134" s="312">
        <v>571.54999999999995</v>
      </c>
      <c r="F134" s="312">
        <v>574.46666666666658</v>
      </c>
      <c r="G134" s="313">
        <v>562.03333333333319</v>
      </c>
      <c r="H134" s="313">
        <v>552.51666666666665</v>
      </c>
      <c r="I134" s="313">
        <v>540.08333333333326</v>
      </c>
      <c r="J134" s="313">
        <v>583.98333333333312</v>
      </c>
      <c r="K134" s="313">
        <v>596.41666666666652</v>
      </c>
      <c r="L134" s="313">
        <v>605.93333333333305</v>
      </c>
      <c r="M134" s="300">
        <v>586.9</v>
      </c>
      <c r="N134" s="300">
        <v>564.95000000000005</v>
      </c>
      <c r="O134" s="315">
        <v>45330600</v>
      </c>
      <c r="P134" s="316">
        <v>4.0934040375848919E-3</v>
      </c>
    </row>
    <row r="135" spans="1:16" ht="15">
      <c r="A135" s="273">
        <v>125</v>
      </c>
      <c r="B135" s="383" t="s">
        <v>88</v>
      </c>
      <c r="C135" s="546" t="s">
        <v>176</v>
      </c>
      <c r="D135" s="547">
        <v>44224</v>
      </c>
      <c r="E135" s="312">
        <v>487.55</v>
      </c>
      <c r="F135" s="312">
        <v>490.09999999999997</v>
      </c>
      <c r="G135" s="313">
        <v>481.19999999999993</v>
      </c>
      <c r="H135" s="313">
        <v>474.84999999999997</v>
      </c>
      <c r="I135" s="313">
        <v>465.94999999999993</v>
      </c>
      <c r="J135" s="313">
        <v>496.44999999999993</v>
      </c>
      <c r="K135" s="313">
        <v>505.34999999999991</v>
      </c>
      <c r="L135" s="313">
        <v>511.69999999999993</v>
      </c>
      <c r="M135" s="300">
        <v>499</v>
      </c>
      <c r="N135" s="300">
        <v>483.75</v>
      </c>
      <c r="O135" s="315">
        <v>11440500</v>
      </c>
      <c r="P135" s="316">
        <v>5.6663895816015518E-2</v>
      </c>
    </row>
    <row r="136" spans="1:16" ht="15">
      <c r="A136" s="273">
        <v>126</v>
      </c>
      <c r="B136" s="383" t="s">
        <v>177</v>
      </c>
      <c r="C136" s="546" t="s">
        <v>178</v>
      </c>
      <c r="D136" s="547">
        <v>44224</v>
      </c>
      <c r="E136" s="312">
        <v>493.05</v>
      </c>
      <c r="F136" s="312">
        <v>499.26666666666671</v>
      </c>
      <c r="G136" s="313">
        <v>484.68333333333339</v>
      </c>
      <c r="H136" s="313">
        <v>476.31666666666666</v>
      </c>
      <c r="I136" s="313">
        <v>461.73333333333335</v>
      </c>
      <c r="J136" s="313">
        <v>507.63333333333344</v>
      </c>
      <c r="K136" s="313">
        <v>522.21666666666681</v>
      </c>
      <c r="L136" s="313">
        <v>530.58333333333348</v>
      </c>
      <c r="M136" s="300">
        <v>513.85</v>
      </c>
      <c r="N136" s="300">
        <v>490.9</v>
      </c>
      <c r="O136" s="315">
        <v>8660000</v>
      </c>
      <c r="P136" s="316">
        <v>-4.2459088898717384E-2</v>
      </c>
    </row>
    <row r="137" spans="1:16" ht="15">
      <c r="A137" s="273">
        <v>127</v>
      </c>
      <c r="B137" s="383" t="s">
        <v>39</v>
      </c>
      <c r="C137" s="546" t="s">
        <v>808</v>
      </c>
      <c r="D137" s="547">
        <v>44224</v>
      </c>
      <c r="E137" s="312">
        <v>573.1</v>
      </c>
      <c r="F137" s="312">
        <v>576.1</v>
      </c>
      <c r="G137" s="313">
        <v>563.95000000000005</v>
      </c>
      <c r="H137" s="313">
        <v>554.80000000000007</v>
      </c>
      <c r="I137" s="313">
        <v>542.65000000000009</v>
      </c>
      <c r="J137" s="313">
        <v>585.25</v>
      </c>
      <c r="K137" s="313">
        <v>597.39999999999986</v>
      </c>
      <c r="L137" s="313">
        <v>606.54999999999995</v>
      </c>
      <c r="M137" s="300">
        <v>588.25</v>
      </c>
      <c r="N137" s="300">
        <v>566.95000000000005</v>
      </c>
      <c r="O137" s="315">
        <v>15273900</v>
      </c>
      <c r="P137" s="316">
        <v>-3.5464620630861039E-2</v>
      </c>
    </row>
    <row r="138" spans="1:16" ht="15">
      <c r="A138" s="273">
        <v>128</v>
      </c>
      <c r="B138" s="383" t="s">
        <v>43</v>
      </c>
      <c r="C138" s="546" t="s">
        <v>180</v>
      </c>
      <c r="D138" s="547">
        <v>44224</v>
      </c>
      <c r="E138" s="312">
        <v>268.10000000000002</v>
      </c>
      <c r="F138" s="312">
        <v>269.76666666666671</v>
      </c>
      <c r="G138" s="313">
        <v>264.18333333333339</v>
      </c>
      <c r="H138" s="313">
        <v>260.26666666666671</v>
      </c>
      <c r="I138" s="313">
        <v>254.68333333333339</v>
      </c>
      <c r="J138" s="313">
        <v>273.68333333333339</v>
      </c>
      <c r="K138" s="313">
        <v>279.26666666666677</v>
      </c>
      <c r="L138" s="313">
        <v>283.18333333333339</v>
      </c>
      <c r="M138" s="300">
        <v>275.35000000000002</v>
      </c>
      <c r="N138" s="300">
        <v>265.85000000000002</v>
      </c>
      <c r="O138" s="315">
        <v>73381800</v>
      </c>
      <c r="P138" s="316">
        <v>-2.7937179099969799E-2</v>
      </c>
    </row>
    <row r="139" spans="1:16" ht="15">
      <c r="A139" s="273">
        <v>129</v>
      </c>
      <c r="B139" s="383" t="s">
        <v>42</v>
      </c>
      <c r="C139" s="546" t="s">
        <v>182</v>
      </c>
      <c r="D139" s="547">
        <v>44224</v>
      </c>
      <c r="E139" s="312">
        <v>76.099999999999994</v>
      </c>
      <c r="F139" s="312">
        <v>77.2</v>
      </c>
      <c r="G139" s="313">
        <v>74.7</v>
      </c>
      <c r="H139" s="313">
        <v>73.3</v>
      </c>
      <c r="I139" s="313">
        <v>70.8</v>
      </c>
      <c r="J139" s="313">
        <v>78.600000000000009</v>
      </c>
      <c r="K139" s="313">
        <v>81.100000000000009</v>
      </c>
      <c r="L139" s="313">
        <v>82.500000000000014</v>
      </c>
      <c r="M139" s="300">
        <v>79.7</v>
      </c>
      <c r="N139" s="300">
        <v>75.8</v>
      </c>
      <c r="O139" s="315">
        <v>102478500</v>
      </c>
      <c r="P139" s="316">
        <v>3.929353778751369E-2</v>
      </c>
    </row>
    <row r="140" spans="1:16" ht="15">
      <c r="A140" s="273">
        <v>130</v>
      </c>
      <c r="B140" s="383" t="s">
        <v>111</v>
      </c>
      <c r="C140" s="546" t="s">
        <v>183</v>
      </c>
      <c r="D140" s="547">
        <v>44224</v>
      </c>
      <c r="E140" s="312">
        <v>627.35</v>
      </c>
      <c r="F140" s="312">
        <v>634.9666666666667</v>
      </c>
      <c r="G140" s="313">
        <v>617.98333333333335</v>
      </c>
      <c r="H140" s="313">
        <v>608.61666666666667</v>
      </c>
      <c r="I140" s="313">
        <v>591.63333333333333</v>
      </c>
      <c r="J140" s="313">
        <v>644.33333333333337</v>
      </c>
      <c r="K140" s="313">
        <v>661.31666666666672</v>
      </c>
      <c r="L140" s="313">
        <v>670.68333333333339</v>
      </c>
      <c r="M140" s="300">
        <v>651.95000000000005</v>
      </c>
      <c r="N140" s="300">
        <v>625.6</v>
      </c>
      <c r="O140" s="315">
        <v>39885400</v>
      </c>
      <c r="P140" s="316">
        <v>2.1356569280710745E-3</v>
      </c>
    </row>
    <row r="141" spans="1:16" ht="15">
      <c r="A141" s="273">
        <v>131</v>
      </c>
      <c r="B141" s="383" t="s">
        <v>106</v>
      </c>
      <c r="C141" s="546" t="s">
        <v>184</v>
      </c>
      <c r="D141" s="547">
        <v>44224</v>
      </c>
      <c r="E141" s="312">
        <v>3268.6</v>
      </c>
      <c r="F141" s="312">
        <v>3271.2999999999997</v>
      </c>
      <c r="G141" s="313">
        <v>3231.6999999999994</v>
      </c>
      <c r="H141" s="313">
        <v>3194.7999999999997</v>
      </c>
      <c r="I141" s="313">
        <v>3155.1999999999994</v>
      </c>
      <c r="J141" s="313">
        <v>3308.1999999999994</v>
      </c>
      <c r="K141" s="313">
        <v>3347.7999999999997</v>
      </c>
      <c r="L141" s="313">
        <v>3384.6999999999994</v>
      </c>
      <c r="M141" s="300">
        <v>3310.9</v>
      </c>
      <c r="N141" s="300">
        <v>3234.4</v>
      </c>
      <c r="O141" s="315">
        <v>5657400</v>
      </c>
      <c r="P141" s="316">
        <v>8.4916675512153696E-4</v>
      </c>
    </row>
    <row r="142" spans="1:16" ht="15">
      <c r="A142" s="273">
        <v>132</v>
      </c>
      <c r="B142" s="383" t="s">
        <v>106</v>
      </c>
      <c r="C142" s="546" t="s">
        <v>185</v>
      </c>
      <c r="D142" s="547">
        <v>44224</v>
      </c>
      <c r="E142" s="312">
        <v>996.4</v>
      </c>
      <c r="F142" s="312">
        <v>992.44999999999993</v>
      </c>
      <c r="G142" s="313">
        <v>979.09999999999991</v>
      </c>
      <c r="H142" s="313">
        <v>961.8</v>
      </c>
      <c r="I142" s="313">
        <v>948.44999999999993</v>
      </c>
      <c r="J142" s="313">
        <v>1009.7499999999999</v>
      </c>
      <c r="K142" s="313">
        <v>1023.1</v>
      </c>
      <c r="L142" s="313">
        <v>1040.3999999999999</v>
      </c>
      <c r="M142" s="300">
        <v>1005.8</v>
      </c>
      <c r="N142" s="300">
        <v>975.15</v>
      </c>
      <c r="O142" s="315">
        <v>14083200</v>
      </c>
      <c r="P142" s="316">
        <v>2.7310924369747899E-2</v>
      </c>
    </row>
    <row r="143" spans="1:16" ht="15">
      <c r="A143" s="273">
        <v>133</v>
      </c>
      <c r="B143" s="383" t="s">
        <v>49</v>
      </c>
      <c r="C143" s="546" t="s">
        <v>186</v>
      </c>
      <c r="D143" s="547">
        <v>44224</v>
      </c>
      <c r="E143" s="312">
        <v>1446.35</v>
      </c>
      <c r="F143" s="312">
        <v>1461.4166666666667</v>
      </c>
      <c r="G143" s="313">
        <v>1420.5833333333335</v>
      </c>
      <c r="H143" s="313">
        <v>1394.8166666666668</v>
      </c>
      <c r="I143" s="313">
        <v>1353.9833333333336</v>
      </c>
      <c r="J143" s="313">
        <v>1487.1833333333334</v>
      </c>
      <c r="K143" s="313">
        <v>1528.0166666666669</v>
      </c>
      <c r="L143" s="313">
        <v>1553.7833333333333</v>
      </c>
      <c r="M143" s="300">
        <v>1502.25</v>
      </c>
      <c r="N143" s="300">
        <v>1435.65</v>
      </c>
      <c r="O143" s="315">
        <v>6548250</v>
      </c>
      <c r="P143" s="316">
        <v>1.5704979060027921E-2</v>
      </c>
    </row>
    <row r="144" spans="1:16" ht="15">
      <c r="A144" s="273">
        <v>134</v>
      </c>
      <c r="B144" s="383" t="s">
        <v>51</v>
      </c>
      <c r="C144" s="546" t="s">
        <v>187</v>
      </c>
      <c r="D144" s="547">
        <v>44224</v>
      </c>
      <c r="E144" s="312">
        <v>2639.95</v>
      </c>
      <c r="F144" s="312">
        <v>2634.8833333333332</v>
      </c>
      <c r="G144" s="313">
        <v>2615.0666666666666</v>
      </c>
      <c r="H144" s="313">
        <v>2590.1833333333334</v>
      </c>
      <c r="I144" s="313">
        <v>2570.3666666666668</v>
      </c>
      <c r="J144" s="313">
        <v>2659.7666666666664</v>
      </c>
      <c r="K144" s="313">
        <v>2679.583333333333</v>
      </c>
      <c r="L144" s="313">
        <v>2704.4666666666662</v>
      </c>
      <c r="M144" s="300">
        <v>2654.7</v>
      </c>
      <c r="N144" s="300">
        <v>2610</v>
      </c>
      <c r="O144" s="315">
        <v>806500</v>
      </c>
      <c r="P144" s="316">
        <v>-7.5644699140401145E-2</v>
      </c>
    </row>
    <row r="145" spans="1:16" ht="15">
      <c r="A145" s="273">
        <v>135</v>
      </c>
      <c r="B145" s="383" t="s">
        <v>42</v>
      </c>
      <c r="C145" s="546" t="s">
        <v>188</v>
      </c>
      <c r="D145" s="547">
        <v>44224</v>
      </c>
      <c r="E145" s="312">
        <v>305.39999999999998</v>
      </c>
      <c r="F145" s="312">
        <v>307.75</v>
      </c>
      <c r="G145" s="313">
        <v>301.64999999999998</v>
      </c>
      <c r="H145" s="313">
        <v>297.89999999999998</v>
      </c>
      <c r="I145" s="313">
        <v>291.79999999999995</v>
      </c>
      <c r="J145" s="313">
        <v>311.5</v>
      </c>
      <c r="K145" s="313">
        <v>317.60000000000002</v>
      </c>
      <c r="L145" s="313">
        <v>321.35000000000002</v>
      </c>
      <c r="M145" s="300">
        <v>313.85000000000002</v>
      </c>
      <c r="N145" s="300">
        <v>304</v>
      </c>
      <c r="O145" s="315">
        <v>5508000</v>
      </c>
      <c r="P145" s="316">
        <v>5.4764512595837896E-3</v>
      </c>
    </row>
    <row r="146" spans="1:16" ht="15">
      <c r="A146" s="273">
        <v>136</v>
      </c>
      <c r="B146" s="383" t="s">
        <v>43</v>
      </c>
      <c r="C146" s="546" t="s">
        <v>189</v>
      </c>
      <c r="D146" s="547">
        <v>44224</v>
      </c>
      <c r="E146" s="312">
        <v>532.4</v>
      </c>
      <c r="F146" s="312">
        <v>538.26666666666654</v>
      </c>
      <c r="G146" s="313">
        <v>522.23333333333312</v>
      </c>
      <c r="H146" s="313">
        <v>512.06666666666661</v>
      </c>
      <c r="I146" s="313">
        <v>496.03333333333319</v>
      </c>
      <c r="J146" s="313">
        <v>548.43333333333305</v>
      </c>
      <c r="K146" s="313">
        <v>564.46666666666658</v>
      </c>
      <c r="L146" s="313">
        <v>574.63333333333298</v>
      </c>
      <c r="M146" s="300">
        <v>554.29999999999995</v>
      </c>
      <c r="N146" s="300">
        <v>528.1</v>
      </c>
      <c r="O146" s="315">
        <v>5383000</v>
      </c>
      <c r="P146" s="316">
        <v>-3.8860103626943004E-3</v>
      </c>
    </row>
    <row r="147" spans="1:16" ht="15">
      <c r="A147" s="273">
        <v>137</v>
      </c>
      <c r="B147" s="383" t="s">
        <v>49</v>
      </c>
      <c r="C147" s="546" t="s">
        <v>190</v>
      </c>
      <c r="D147" s="547">
        <v>44224</v>
      </c>
      <c r="E147" s="312">
        <v>1299.4000000000001</v>
      </c>
      <c r="F147" s="312">
        <v>1285.2</v>
      </c>
      <c r="G147" s="313">
        <v>1259.75</v>
      </c>
      <c r="H147" s="313">
        <v>1220.0999999999999</v>
      </c>
      <c r="I147" s="313">
        <v>1194.6499999999999</v>
      </c>
      <c r="J147" s="313">
        <v>1324.8500000000001</v>
      </c>
      <c r="K147" s="313">
        <v>1350.3000000000004</v>
      </c>
      <c r="L147" s="313">
        <v>1389.9500000000003</v>
      </c>
      <c r="M147" s="300">
        <v>1310.6500000000001</v>
      </c>
      <c r="N147" s="300">
        <v>1245.55</v>
      </c>
      <c r="O147" s="315">
        <v>1964200</v>
      </c>
      <c r="P147" s="316">
        <v>7.1326676176890159E-4</v>
      </c>
    </row>
    <row r="148" spans="1:16" ht="15">
      <c r="A148" s="273">
        <v>138</v>
      </c>
      <c r="B148" s="383" t="s">
        <v>37</v>
      </c>
      <c r="C148" s="546" t="s">
        <v>192</v>
      </c>
      <c r="D148" s="547">
        <v>44224</v>
      </c>
      <c r="E148" s="312">
        <v>5400.65</v>
      </c>
      <c r="F148" s="312">
        <v>5417.4833333333336</v>
      </c>
      <c r="G148" s="313">
        <v>5317.416666666667</v>
      </c>
      <c r="H148" s="313">
        <v>5234.1833333333334</v>
      </c>
      <c r="I148" s="313">
        <v>5134.1166666666668</v>
      </c>
      <c r="J148" s="313">
        <v>5500.7166666666672</v>
      </c>
      <c r="K148" s="313">
        <v>5600.7833333333328</v>
      </c>
      <c r="L148" s="313">
        <v>5684.0166666666673</v>
      </c>
      <c r="M148" s="300">
        <v>5517.55</v>
      </c>
      <c r="N148" s="300">
        <v>5334.25</v>
      </c>
      <c r="O148" s="315">
        <v>1481600</v>
      </c>
      <c r="P148" s="316">
        <v>-7.0514429109159352E-2</v>
      </c>
    </row>
    <row r="149" spans="1:16" ht="15">
      <c r="A149" s="273">
        <v>139</v>
      </c>
      <c r="B149" s="383" t="s">
        <v>177</v>
      </c>
      <c r="C149" s="546" t="s">
        <v>194</v>
      </c>
      <c r="D149" s="547">
        <v>44224</v>
      </c>
      <c r="E149" s="312">
        <v>576.35</v>
      </c>
      <c r="F149" s="312">
        <v>582.81666666666672</v>
      </c>
      <c r="G149" s="313">
        <v>564.08333333333348</v>
      </c>
      <c r="H149" s="313">
        <v>551.81666666666672</v>
      </c>
      <c r="I149" s="313">
        <v>533.08333333333348</v>
      </c>
      <c r="J149" s="313">
        <v>595.08333333333348</v>
      </c>
      <c r="K149" s="313">
        <v>613.81666666666683</v>
      </c>
      <c r="L149" s="313">
        <v>626.08333333333348</v>
      </c>
      <c r="M149" s="300">
        <v>601.54999999999995</v>
      </c>
      <c r="N149" s="300">
        <v>570.54999999999995</v>
      </c>
      <c r="O149" s="315">
        <v>16135600</v>
      </c>
      <c r="P149" s="316">
        <v>-1.9434349818296729E-2</v>
      </c>
    </row>
    <row r="150" spans="1:16" ht="15">
      <c r="A150" s="273">
        <v>140</v>
      </c>
      <c r="B150" s="383" t="s">
        <v>111</v>
      </c>
      <c r="C150" s="546" t="s">
        <v>195</v>
      </c>
      <c r="D150" s="547">
        <v>44224</v>
      </c>
      <c r="E150" s="312">
        <v>163</v>
      </c>
      <c r="F150" s="312">
        <v>163.65</v>
      </c>
      <c r="G150" s="313">
        <v>161.35000000000002</v>
      </c>
      <c r="H150" s="313">
        <v>159.70000000000002</v>
      </c>
      <c r="I150" s="313">
        <v>157.40000000000003</v>
      </c>
      <c r="J150" s="313">
        <v>165.3</v>
      </c>
      <c r="K150" s="313">
        <v>167.60000000000002</v>
      </c>
      <c r="L150" s="313">
        <v>169.25</v>
      </c>
      <c r="M150" s="300">
        <v>165.95</v>
      </c>
      <c r="N150" s="300">
        <v>162</v>
      </c>
      <c r="O150" s="315">
        <v>81511400</v>
      </c>
      <c r="P150" s="316">
        <v>-2.9311872415829887E-2</v>
      </c>
    </row>
    <row r="151" spans="1:16" ht="15">
      <c r="A151" s="273">
        <v>141</v>
      </c>
      <c r="B151" s="383" t="s">
        <v>63</v>
      </c>
      <c r="C151" s="546" t="s">
        <v>196</v>
      </c>
      <c r="D151" s="547">
        <v>44224</v>
      </c>
      <c r="E151" s="312">
        <v>913.7</v>
      </c>
      <c r="F151" s="312">
        <v>922.55000000000007</v>
      </c>
      <c r="G151" s="313">
        <v>901.15000000000009</v>
      </c>
      <c r="H151" s="313">
        <v>888.6</v>
      </c>
      <c r="I151" s="313">
        <v>867.2</v>
      </c>
      <c r="J151" s="313">
        <v>935.10000000000014</v>
      </c>
      <c r="K151" s="313">
        <v>956.5</v>
      </c>
      <c r="L151" s="313">
        <v>969.05000000000018</v>
      </c>
      <c r="M151" s="300">
        <v>943.95</v>
      </c>
      <c r="N151" s="300">
        <v>910</v>
      </c>
      <c r="O151" s="315">
        <v>2280000</v>
      </c>
      <c r="P151" s="316">
        <v>-0.14188934888972526</v>
      </c>
    </row>
    <row r="152" spans="1:16" ht="15">
      <c r="A152" s="273">
        <v>142</v>
      </c>
      <c r="B152" s="383" t="s">
        <v>106</v>
      </c>
      <c r="C152" s="546" t="s">
        <v>197</v>
      </c>
      <c r="D152" s="547">
        <v>44224</v>
      </c>
      <c r="E152" s="312">
        <v>445.65</v>
      </c>
      <c r="F152" s="312">
        <v>445.79999999999995</v>
      </c>
      <c r="G152" s="313">
        <v>437.39999999999992</v>
      </c>
      <c r="H152" s="313">
        <v>429.15</v>
      </c>
      <c r="I152" s="313">
        <v>420.74999999999994</v>
      </c>
      <c r="J152" s="313">
        <v>454.0499999999999</v>
      </c>
      <c r="K152" s="313">
        <v>462.45</v>
      </c>
      <c r="L152" s="313">
        <v>470.69999999999987</v>
      </c>
      <c r="M152" s="300">
        <v>454.2</v>
      </c>
      <c r="N152" s="300">
        <v>437.55</v>
      </c>
      <c r="O152" s="315">
        <v>31148800</v>
      </c>
      <c r="P152" s="316">
        <v>-1.0269445856634469E-2</v>
      </c>
    </row>
    <row r="153" spans="1:16" ht="15">
      <c r="A153" s="273">
        <v>143</v>
      </c>
      <c r="B153" s="383" t="s">
        <v>88</v>
      </c>
      <c r="C153" s="546" t="s">
        <v>199</v>
      </c>
      <c r="D153" s="547">
        <v>44224</v>
      </c>
      <c r="E153" s="312">
        <v>221.05</v>
      </c>
      <c r="F153" s="312">
        <v>221.35</v>
      </c>
      <c r="G153" s="313">
        <v>217.75</v>
      </c>
      <c r="H153" s="313">
        <v>214.45000000000002</v>
      </c>
      <c r="I153" s="313">
        <v>210.85000000000002</v>
      </c>
      <c r="J153" s="313">
        <v>224.64999999999998</v>
      </c>
      <c r="K153" s="313">
        <v>228.24999999999994</v>
      </c>
      <c r="L153" s="313">
        <v>231.54999999999995</v>
      </c>
      <c r="M153" s="300">
        <v>224.95</v>
      </c>
      <c r="N153" s="300">
        <v>218.05</v>
      </c>
      <c r="O153" s="315">
        <v>24828000</v>
      </c>
      <c r="P153" s="316">
        <v>-2.5779870512065921E-2</v>
      </c>
    </row>
    <row r="154" spans="1:16">
      <c r="A154" s="273">
        <v>144</v>
      </c>
      <c r="B154" s="292"/>
    </row>
    <row r="155" spans="1:16">
      <c r="A155" s="273">
        <v>145</v>
      </c>
      <c r="B155" s="292"/>
      <c r="C155" s="288"/>
      <c r="D155" s="288"/>
      <c r="E155" s="288"/>
      <c r="F155" s="287"/>
      <c r="G155" s="287"/>
      <c r="H155" s="287"/>
      <c r="I155" s="287"/>
      <c r="J155" s="287"/>
      <c r="K155" s="287"/>
      <c r="L155" s="287"/>
      <c r="M155" s="287"/>
    </row>
    <row r="156" spans="1:16">
      <c r="A156" s="273">
        <v>146</v>
      </c>
      <c r="B156" s="292"/>
      <c r="C156" s="288"/>
      <c r="D156" s="288"/>
      <c r="E156" s="288"/>
      <c r="F156" s="287"/>
      <c r="G156" s="287"/>
      <c r="H156" s="287"/>
      <c r="I156" s="287"/>
      <c r="J156" s="287"/>
      <c r="K156" s="287"/>
      <c r="L156" s="287"/>
      <c r="M156" s="287"/>
    </row>
    <row r="157" spans="1:16">
      <c r="A157" s="273">
        <v>147</v>
      </c>
      <c r="B157" s="292"/>
      <c r="C157" s="288"/>
      <c r="D157" s="288"/>
      <c r="E157" s="288"/>
      <c r="F157" s="287"/>
      <c r="G157" s="287"/>
      <c r="H157" s="287"/>
      <c r="I157" s="287"/>
      <c r="J157" s="287"/>
      <c r="K157" s="287"/>
      <c r="L157" s="287"/>
      <c r="M157" s="287"/>
    </row>
    <row r="158" spans="1:16">
      <c r="A158" s="273"/>
      <c r="C158" s="288"/>
      <c r="D158" s="288"/>
      <c r="E158" s="288"/>
      <c r="F158" s="287"/>
      <c r="G158" s="287"/>
      <c r="H158" s="287"/>
      <c r="I158" s="287"/>
      <c r="J158" s="287"/>
      <c r="K158" s="287"/>
      <c r="L158" s="287"/>
      <c r="M158" s="287"/>
    </row>
    <row r="159" spans="1:16">
      <c r="A159" s="273"/>
      <c r="B159" s="296"/>
      <c r="C159" s="288"/>
      <c r="D159" s="288"/>
      <c r="E159" s="288"/>
      <c r="F159" s="287"/>
      <c r="G159" s="287"/>
      <c r="H159" s="287"/>
      <c r="I159" s="287"/>
      <c r="J159" s="287"/>
      <c r="K159" s="287"/>
      <c r="L159" s="287"/>
      <c r="M159" s="287"/>
    </row>
    <row r="160" spans="1:16">
      <c r="A160" s="273"/>
      <c r="B160" s="317"/>
      <c r="C160" s="288"/>
      <c r="D160" s="288"/>
      <c r="E160" s="288"/>
      <c r="F160" s="287"/>
      <c r="G160" s="287"/>
      <c r="H160" s="287"/>
      <c r="I160" s="287"/>
      <c r="J160" s="287"/>
      <c r="K160" s="287"/>
      <c r="L160" s="287"/>
      <c r="M160" s="287"/>
    </row>
    <row r="161" spans="1:13">
      <c r="A161" s="273"/>
      <c r="B161" s="317"/>
      <c r="D161" s="317"/>
      <c r="E161" s="317"/>
      <c r="F161" s="319"/>
      <c r="G161" s="319"/>
      <c r="H161" s="287"/>
      <c r="I161" s="319"/>
      <c r="J161" s="319"/>
      <c r="K161" s="319"/>
      <c r="L161" s="319"/>
      <c r="M161" s="319"/>
    </row>
    <row r="162" spans="1:13">
      <c r="A162" s="273"/>
      <c r="B162" s="317"/>
      <c r="D162" s="317"/>
      <c r="E162" s="317"/>
      <c r="F162" s="319"/>
      <c r="G162" s="319"/>
      <c r="H162" s="319"/>
      <c r="I162" s="319"/>
      <c r="J162" s="319"/>
      <c r="K162" s="319"/>
      <c r="L162" s="319"/>
      <c r="M162" s="319"/>
    </row>
    <row r="163" spans="1:13">
      <c r="A163" s="273"/>
      <c r="B163" s="318"/>
      <c r="D163" s="318"/>
      <c r="E163" s="318"/>
      <c r="F163" s="319"/>
      <c r="G163" s="319"/>
      <c r="H163" s="319"/>
      <c r="I163" s="319"/>
      <c r="J163" s="319"/>
      <c r="K163" s="319"/>
      <c r="L163" s="319"/>
      <c r="M163" s="319"/>
    </row>
    <row r="164" spans="1:13">
      <c r="A164" s="273"/>
      <c r="B164" s="318"/>
      <c r="D164" s="318"/>
      <c r="E164" s="318"/>
      <c r="F164" s="319"/>
      <c r="G164" s="319"/>
      <c r="H164" s="319"/>
      <c r="I164" s="319"/>
      <c r="J164" s="319"/>
      <c r="K164" s="319"/>
      <c r="L164" s="319"/>
      <c r="M164" s="319"/>
    </row>
    <row r="165" spans="1:13">
      <c r="A165" s="273"/>
      <c r="B165" s="318"/>
      <c r="D165" s="318"/>
      <c r="E165" s="318"/>
      <c r="F165" s="319"/>
      <c r="G165" s="319"/>
      <c r="H165" s="319"/>
      <c r="I165" s="319"/>
      <c r="J165" s="319"/>
      <c r="K165" s="319"/>
      <c r="L165" s="319"/>
      <c r="M165" s="319"/>
    </row>
    <row r="166" spans="1:13">
      <c r="A166" s="273"/>
      <c r="B166" s="318"/>
      <c r="D166" s="318"/>
      <c r="E166" s="318"/>
      <c r="F166" s="319"/>
      <c r="G166" s="319"/>
      <c r="H166" s="319"/>
      <c r="I166" s="319"/>
      <c r="J166" s="319"/>
      <c r="K166" s="319"/>
      <c r="L166" s="319"/>
      <c r="M166" s="319"/>
    </row>
    <row r="167" spans="1:13">
      <c r="A167" s="286"/>
      <c r="B167" s="318"/>
      <c r="D167" s="318"/>
      <c r="E167" s="318"/>
      <c r="F167" s="319"/>
      <c r="G167" s="319"/>
      <c r="H167" s="319"/>
      <c r="I167" s="319"/>
      <c r="J167" s="319"/>
      <c r="K167" s="319"/>
      <c r="L167" s="319"/>
      <c r="M167" s="319"/>
    </row>
    <row r="168" spans="1:13">
      <c r="A168" s="286"/>
      <c r="B168" s="318"/>
      <c r="D168" s="318"/>
      <c r="E168" s="318"/>
      <c r="F168" s="319"/>
      <c r="G168" s="319"/>
      <c r="H168" s="319"/>
      <c r="I168" s="319"/>
      <c r="J168" s="319"/>
      <c r="K168" s="319"/>
      <c r="L168" s="319"/>
      <c r="M168" s="319"/>
    </row>
    <row r="169" spans="1:13">
      <c r="H169" s="319"/>
    </row>
    <row r="175" spans="1:13">
      <c r="A175" s="292" t="s">
        <v>200</v>
      </c>
    </row>
    <row r="176" spans="1:13">
      <c r="A176" s="292" t="s">
        <v>201</v>
      </c>
    </row>
    <row r="177" spans="1:1">
      <c r="A177" s="292" t="s">
        <v>202</v>
      </c>
    </row>
    <row r="178" spans="1:1">
      <c r="A178" s="292" t="s">
        <v>203</v>
      </c>
    </row>
    <row r="179" spans="1:1">
      <c r="A179" s="292" t="s">
        <v>204</v>
      </c>
    </row>
    <row r="181" spans="1:1">
      <c r="A181" s="296" t="s">
        <v>205</v>
      </c>
    </row>
    <row r="182" spans="1:1">
      <c r="A182" s="317" t="s">
        <v>206</v>
      </c>
    </row>
    <row r="183" spans="1:1">
      <c r="A183" s="317" t="s">
        <v>207</v>
      </c>
    </row>
    <row r="184" spans="1:1">
      <c r="A184" s="317" t="s">
        <v>208</v>
      </c>
    </row>
    <row r="185" spans="1:1">
      <c r="A185" s="318" t="s">
        <v>209</v>
      </c>
    </row>
    <row r="186" spans="1:1">
      <c r="A186" s="318" t="s">
        <v>210</v>
      </c>
    </row>
    <row r="187" spans="1:1">
      <c r="A187" s="318" t="s">
        <v>211</v>
      </c>
    </row>
    <row r="188" spans="1:1">
      <c r="A188" s="318" t="s">
        <v>212</v>
      </c>
    </row>
    <row r="189" spans="1:1">
      <c r="A189" s="318" t="s">
        <v>213</v>
      </c>
    </row>
    <row r="190" spans="1:1">
      <c r="A190" s="318" t="s">
        <v>214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9.140625" defaultRowHeight="12.75"/>
  <cols>
    <col min="1" max="1" width="6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95" customWidth="1"/>
    <col min="13" max="13" width="12.7109375" style="8" customWidth="1"/>
    <col min="14" max="16384" width="9.140625" style="8"/>
  </cols>
  <sheetData>
    <row r="2" spans="1:1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301"/>
      <c r="M2" s="265"/>
      <c r="N2" s="265"/>
      <c r="O2" s="265"/>
    </row>
    <row r="3" spans="1:15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301"/>
      <c r="M3" s="265"/>
      <c r="N3" s="265"/>
      <c r="O3" s="265"/>
    </row>
    <row r="4" spans="1:15">
      <c r="A4" s="265"/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301"/>
      <c r="M4" s="265"/>
      <c r="N4" s="265"/>
      <c r="O4" s="265"/>
    </row>
    <row r="5" spans="1:15" ht="25.5" customHeight="1">
      <c r="M5" s="256" t="s">
        <v>14</v>
      </c>
    </row>
    <row r="6" spans="1:15">
      <c r="A6" s="296" t="s">
        <v>15</v>
      </c>
      <c r="K6" s="276">
        <f>Main!B10</f>
        <v>44224</v>
      </c>
    </row>
    <row r="7" spans="1:15">
      <c r="A7"/>
    </row>
    <row r="8" spans="1:15" ht="28.5" customHeight="1">
      <c r="A8" s="585" t="s">
        <v>16</v>
      </c>
      <c r="B8" s="586" t="s">
        <v>18</v>
      </c>
      <c r="C8" s="584" t="s">
        <v>19</v>
      </c>
      <c r="D8" s="584" t="s">
        <v>20</v>
      </c>
      <c r="E8" s="584" t="s">
        <v>21</v>
      </c>
      <c r="F8" s="584"/>
      <c r="G8" s="584"/>
      <c r="H8" s="584" t="s">
        <v>22</v>
      </c>
      <c r="I8" s="584"/>
      <c r="J8" s="584"/>
      <c r="K8" s="270"/>
      <c r="L8" s="278"/>
      <c r="M8" s="278"/>
    </row>
    <row r="9" spans="1:15" ht="36" customHeight="1">
      <c r="A9" s="580"/>
      <c r="B9" s="582"/>
      <c r="C9" s="587" t="s">
        <v>23</v>
      </c>
      <c r="D9" s="587"/>
      <c r="E9" s="272" t="s">
        <v>24</v>
      </c>
      <c r="F9" s="272" t="s">
        <v>25</v>
      </c>
      <c r="G9" s="272" t="s">
        <v>26</v>
      </c>
      <c r="H9" s="272" t="s">
        <v>27</v>
      </c>
      <c r="I9" s="272" t="s">
        <v>28</v>
      </c>
      <c r="J9" s="272" t="s">
        <v>29</v>
      </c>
      <c r="K9" s="272" t="s">
        <v>30</v>
      </c>
      <c r="L9" s="302" t="s">
        <v>31</v>
      </c>
      <c r="M9" s="280" t="s">
        <v>215</v>
      </c>
    </row>
    <row r="10" spans="1:15">
      <c r="A10" s="297">
        <v>1</v>
      </c>
      <c r="B10" s="273" t="s">
        <v>216</v>
      </c>
      <c r="C10" s="298">
        <v>13967.5</v>
      </c>
      <c r="D10" s="299">
        <v>14044.916666666666</v>
      </c>
      <c r="E10" s="299">
        <v>13851.883333333331</v>
      </c>
      <c r="F10" s="299">
        <v>13736.266666666665</v>
      </c>
      <c r="G10" s="299">
        <v>13543.23333333333</v>
      </c>
      <c r="H10" s="299">
        <v>14160.533333333333</v>
      </c>
      <c r="I10" s="299">
        <v>14353.566666666669</v>
      </c>
      <c r="J10" s="299">
        <v>14469.183333333334</v>
      </c>
      <c r="K10" s="298">
        <v>14237.95</v>
      </c>
      <c r="L10" s="298">
        <v>13929.3</v>
      </c>
      <c r="M10" s="303"/>
    </row>
    <row r="11" spans="1:15">
      <c r="A11" s="297">
        <v>2</v>
      </c>
      <c r="B11" s="273" t="s">
        <v>217</v>
      </c>
      <c r="C11" s="300">
        <v>30284.55</v>
      </c>
      <c r="D11" s="275">
        <v>30579.083333333332</v>
      </c>
      <c r="E11" s="275">
        <v>29871.116666666665</v>
      </c>
      <c r="F11" s="275">
        <v>29457.683333333334</v>
      </c>
      <c r="G11" s="275">
        <v>28749.716666666667</v>
      </c>
      <c r="H11" s="275">
        <v>30992.516666666663</v>
      </c>
      <c r="I11" s="275">
        <v>31700.48333333333</v>
      </c>
      <c r="J11" s="275">
        <v>32113.916666666661</v>
      </c>
      <c r="K11" s="300">
        <v>31287.05</v>
      </c>
      <c r="L11" s="300">
        <v>30165.65</v>
      </c>
      <c r="M11" s="303"/>
    </row>
    <row r="12" spans="1:15">
      <c r="A12" s="297">
        <v>3</v>
      </c>
      <c r="B12" s="281" t="s">
        <v>218</v>
      </c>
      <c r="C12" s="300">
        <v>1592.8</v>
      </c>
      <c r="D12" s="275">
        <v>1595.1666666666667</v>
      </c>
      <c r="E12" s="275">
        <v>1581.7833333333335</v>
      </c>
      <c r="F12" s="275">
        <v>1570.7666666666669</v>
      </c>
      <c r="G12" s="275">
        <v>1557.3833333333337</v>
      </c>
      <c r="H12" s="275">
        <v>1606.1833333333334</v>
      </c>
      <c r="I12" s="275">
        <v>1619.5666666666666</v>
      </c>
      <c r="J12" s="275">
        <v>1630.5833333333333</v>
      </c>
      <c r="K12" s="300">
        <v>1608.55</v>
      </c>
      <c r="L12" s="300">
        <v>1584.15</v>
      </c>
      <c r="M12" s="303"/>
    </row>
    <row r="13" spans="1:15">
      <c r="A13" s="297">
        <v>4</v>
      </c>
      <c r="B13" s="273" t="s">
        <v>219</v>
      </c>
      <c r="C13" s="300">
        <v>3748.5</v>
      </c>
      <c r="D13" s="275">
        <v>3764.75</v>
      </c>
      <c r="E13" s="275">
        <v>3725.65</v>
      </c>
      <c r="F13" s="275">
        <v>3702.8</v>
      </c>
      <c r="G13" s="275">
        <v>3663.7000000000003</v>
      </c>
      <c r="H13" s="275">
        <v>3787.6</v>
      </c>
      <c r="I13" s="275">
        <v>3826.7000000000003</v>
      </c>
      <c r="J13" s="275">
        <v>3849.5499999999997</v>
      </c>
      <c r="K13" s="300">
        <v>3803.85</v>
      </c>
      <c r="L13" s="300">
        <v>3741.9</v>
      </c>
      <c r="M13" s="303"/>
    </row>
    <row r="14" spans="1:15">
      <c r="A14" s="297">
        <v>5</v>
      </c>
      <c r="B14" s="273" t="s">
        <v>220</v>
      </c>
      <c r="C14" s="300">
        <v>25865.3</v>
      </c>
      <c r="D14" s="275">
        <v>25910.183333333334</v>
      </c>
      <c r="E14" s="275">
        <v>25583.816666666669</v>
      </c>
      <c r="F14" s="275">
        <v>25302.333333333336</v>
      </c>
      <c r="G14" s="275">
        <v>24975.966666666671</v>
      </c>
      <c r="H14" s="275">
        <v>26191.666666666668</v>
      </c>
      <c r="I14" s="275">
        <v>26518.033333333336</v>
      </c>
      <c r="J14" s="275">
        <v>26799.516666666666</v>
      </c>
      <c r="K14" s="300">
        <v>26236.55</v>
      </c>
      <c r="L14" s="300">
        <v>25628.7</v>
      </c>
      <c r="M14" s="303"/>
    </row>
    <row r="15" spans="1:15">
      <c r="A15" s="297">
        <v>6</v>
      </c>
      <c r="B15" s="273" t="s">
        <v>221</v>
      </c>
      <c r="C15" s="300">
        <v>2761.15</v>
      </c>
      <c r="D15" s="275">
        <v>2767.7000000000003</v>
      </c>
      <c r="E15" s="275">
        <v>2741.2500000000005</v>
      </c>
      <c r="F15" s="275">
        <v>2721.3500000000004</v>
      </c>
      <c r="G15" s="275">
        <v>2694.9000000000005</v>
      </c>
      <c r="H15" s="275">
        <v>2787.6000000000004</v>
      </c>
      <c r="I15" s="275">
        <v>2814.05</v>
      </c>
      <c r="J15" s="275">
        <v>2833.9500000000003</v>
      </c>
      <c r="K15" s="300">
        <v>2794.15</v>
      </c>
      <c r="L15" s="300">
        <v>2747.8</v>
      </c>
      <c r="M15" s="303"/>
    </row>
    <row r="16" spans="1:15">
      <c r="A16" s="297">
        <v>7</v>
      </c>
      <c r="B16" s="273" t="s">
        <v>222</v>
      </c>
      <c r="C16" s="300">
        <v>6069.15</v>
      </c>
      <c r="D16" s="275">
        <v>6101.8</v>
      </c>
      <c r="E16" s="275">
        <v>6022.4500000000007</v>
      </c>
      <c r="F16" s="275">
        <v>5975.7500000000009</v>
      </c>
      <c r="G16" s="275">
        <v>5896.4000000000015</v>
      </c>
      <c r="H16" s="275">
        <v>6148.5</v>
      </c>
      <c r="I16" s="275">
        <v>6227.85</v>
      </c>
      <c r="J16" s="275">
        <v>6274.5499999999993</v>
      </c>
      <c r="K16" s="300">
        <v>6181.15</v>
      </c>
      <c r="L16" s="300">
        <v>6055.1</v>
      </c>
      <c r="M16" s="303"/>
    </row>
    <row r="17" spans="1:13">
      <c r="A17" s="297">
        <v>8</v>
      </c>
      <c r="B17" s="273" t="s">
        <v>38</v>
      </c>
      <c r="C17" s="273">
        <v>1637.85</v>
      </c>
      <c r="D17" s="275">
        <v>1646</v>
      </c>
      <c r="E17" s="275">
        <v>1616.05</v>
      </c>
      <c r="F17" s="275">
        <v>1594.25</v>
      </c>
      <c r="G17" s="275">
        <v>1564.3</v>
      </c>
      <c r="H17" s="275">
        <v>1667.8</v>
      </c>
      <c r="I17" s="275">
        <v>1697.7499999999998</v>
      </c>
      <c r="J17" s="275">
        <v>1719.55</v>
      </c>
      <c r="K17" s="273">
        <v>1675.95</v>
      </c>
      <c r="L17" s="273">
        <v>1624.2</v>
      </c>
      <c r="M17" s="273">
        <v>8.9165100000000006</v>
      </c>
    </row>
    <row r="18" spans="1:13">
      <c r="A18" s="297">
        <v>9</v>
      </c>
      <c r="B18" s="273" t="s">
        <v>223</v>
      </c>
      <c r="C18" s="273">
        <v>852.65</v>
      </c>
      <c r="D18" s="275">
        <v>862.0333333333333</v>
      </c>
      <c r="E18" s="275">
        <v>833.11666666666656</v>
      </c>
      <c r="F18" s="275">
        <v>813.58333333333326</v>
      </c>
      <c r="G18" s="275">
        <v>784.66666666666652</v>
      </c>
      <c r="H18" s="275">
        <v>881.56666666666661</v>
      </c>
      <c r="I18" s="275">
        <v>910.48333333333335</v>
      </c>
      <c r="J18" s="275">
        <v>930.01666666666665</v>
      </c>
      <c r="K18" s="273">
        <v>890.95</v>
      </c>
      <c r="L18" s="273">
        <v>842.5</v>
      </c>
      <c r="M18" s="273">
        <v>5.6592099999999999</v>
      </c>
    </row>
    <row r="19" spans="1:13">
      <c r="A19" s="297">
        <v>10</v>
      </c>
      <c r="B19" s="273" t="s">
        <v>736</v>
      </c>
      <c r="C19" s="274">
        <v>1131.0999999999999</v>
      </c>
      <c r="D19" s="275">
        <v>1137.4333333333332</v>
      </c>
      <c r="E19" s="275">
        <v>1116.3166666666664</v>
      </c>
      <c r="F19" s="275">
        <v>1101.5333333333333</v>
      </c>
      <c r="G19" s="275">
        <v>1080.4166666666665</v>
      </c>
      <c r="H19" s="275">
        <v>1152.2166666666662</v>
      </c>
      <c r="I19" s="275">
        <v>1173.333333333333</v>
      </c>
      <c r="J19" s="275">
        <v>1188.1166666666661</v>
      </c>
      <c r="K19" s="273">
        <v>1158.55</v>
      </c>
      <c r="L19" s="273">
        <v>1122.6500000000001</v>
      </c>
      <c r="M19" s="273">
        <v>3.4558800000000001</v>
      </c>
    </row>
    <row r="20" spans="1:13">
      <c r="A20" s="297">
        <v>11</v>
      </c>
      <c r="B20" s="273" t="s">
        <v>289</v>
      </c>
      <c r="C20" s="273">
        <v>14527</v>
      </c>
      <c r="D20" s="275">
        <v>14532.366666666667</v>
      </c>
      <c r="E20" s="275">
        <v>14397.733333333334</v>
      </c>
      <c r="F20" s="275">
        <v>14268.466666666667</v>
      </c>
      <c r="G20" s="275">
        <v>14133.833333333334</v>
      </c>
      <c r="H20" s="275">
        <v>14661.633333333333</v>
      </c>
      <c r="I20" s="275">
        <v>14796.266666666668</v>
      </c>
      <c r="J20" s="275">
        <v>14925.533333333333</v>
      </c>
      <c r="K20" s="273">
        <v>14667</v>
      </c>
      <c r="L20" s="273">
        <v>14403.1</v>
      </c>
      <c r="M20" s="273">
        <v>0.23458000000000001</v>
      </c>
    </row>
    <row r="21" spans="1:13">
      <c r="A21" s="297">
        <v>12</v>
      </c>
      <c r="B21" s="273" t="s">
        <v>40</v>
      </c>
      <c r="C21" s="273">
        <v>512.79999999999995</v>
      </c>
      <c r="D21" s="275">
        <v>513.79999999999995</v>
      </c>
      <c r="E21" s="275">
        <v>506.04999999999995</v>
      </c>
      <c r="F21" s="275">
        <v>499.3</v>
      </c>
      <c r="G21" s="275">
        <v>491.55</v>
      </c>
      <c r="H21" s="275">
        <v>520.54999999999995</v>
      </c>
      <c r="I21" s="275">
        <v>528.29999999999995</v>
      </c>
      <c r="J21" s="275">
        <v>535.04999999999984</v>
      </c>
      <c r="K21" s="273">
        <v>521.54999999999995</v>
      </c>
      <c r="L21" s="273">
        <v>507.05</v>
      </c>
      <c r="M21" s="273">
        <v>27.920069999999999</v>
      </c>
    </row>
    <row r="22" spans="1:13">
      <c r="A22" s="297">
        <v>13</v>
      </c>
      <c r="B22" s="273" t="s">
        <v>290</v>
      </c>
      <c r="C22" s="273">
        <v>1028.55</v>
      </c>
      <c r="D22" s="275">
        <v>1033.1166666666668</v>
      </c>
      <c r="E22" s="275">
        <v>1016.2333333333336</v>
      </c>
      <c r="F22" s="275">
        <v>1003.9166666666667</v>
      </c>
      <c r="G22" s="275">
        <v>987.03333333333353</v>
      </c>
      <c r="H22" s="275">
        <v>1045.4333333333336</v>
      </c>
      <c r="I22" s="275">
        <v>1062.3166666666668</v>
      </c>
      <c r="J22" s="275">
        <v>1074.6333333333337</v>
      </c>
      <c r="K22" s="273">
        <v>1050</v>
      </c>
      <c r="L22" s="273">
        <v>1020.8</v>
      </c>
      <c r="M22" s="273">
        <v>5.10466</v>
      </c>
    </row>
    <row r="23" spans="1:13">
      <c r="A23" s="297">
        <v>14</v>
      </c>
      <c r="B23" s="273" t="s">
        <v>41</v>
      </c>
      <c r="C23" s="273">
        <v>518.85</v>
      </c>
      <c r="D23" s="275">
        <v>522.44999999999993</v>
      </c>
      <c r="E23" s="275">
        <v>508.89999999999986</v>
      </c>
      <c r="F23" s="275">
        <v>498.94999999999993</v>
      </c>
      <c r="G23" s="275">
        <v>485.39999999999986</v>
      </c>
      <c r="H23" s="275">
        <v>532.39999999999986</v>
      </c>
      <c r="I23" s="275">
        <v>545.94999999999982</v>
      </c>
      <c r="J23" s="275">
        <v>555.89999999999986</v>
      </c>
      <c r="K23" s="273">
        <v>536</v>
      </c>
      <c r="L23" s="273">
        <v>512.5</v>
      </c>
      <c r="M23" s="273">
        <v>89.200540000000004</v>
      </c>
    </row>
    <row r="24" spans="1:13">
      <c r="A24" s="297">
        <v>15</v>
      </c>
      <c r="B24" s="273" t="s">
        <v>937</v>
      </c>
      <c r="C24" s="273">
        <v>380.1</v>
      </c>
      <c r="D24" s="275">
        <v>378.95</v>
      </c>
      <c r="E24" s="275">
        <v>372.9</v>
      </c>
      <c r="F24" s="275">
        <v>365.7</v>
      </c>
      <c r="G24" s="275">
        <v>359.65</v>
      </c>
      <c r="H24" s="275">
        <v>386.15</v>
      </c>
      <c r="I24" s="275">
        <v>392.20000000000005</v>
      </c>
      <c r="J24" s="275">
        <v>399.4</v>
      </c>
      <c r="K24" s="273">
        <v>385</v>
      </c>
      <c r="L24" s="273">
        <v>371.75</v>
      </c>
      <c r="M24" s="273">
        <v>14.32418</v>
      </c>
    </row>
    <row r="25" spans="1:13">
      <c r="A25" s="297">
        <v>16</v>
      </c>
      <c r="B25" s="273" t="s">
        <v>291</v>
      </c>
      <c r="C25" s="273">
        <v>464.05</v>
      </c>
      <c r="D25" s="275">
        <v>470.83333333333331</v>
      </c>
      <c r="E25" s="275">
        <v>454.21666666666664</v>
      </c>
      <c r="F25" s="275">
        <v>444.38333333333333</v>
      </c>
      <c r="G25" s="275">
        <v>427.76666666666665</v>
      </c>
      <c r="H25" s="275">
        <v>480.66666666666663</v>
      </c>
      <c r="I25" s="275">
        <v>497.2833333333333</v>
      </c>
      <c r="J25" s="275">
        <v>507.11666666666662</v>
      </c>
      <c r="K25" s="273">
        <v>487.45</v>
      </c>
      <c r="L25" s="273">
        <v>461</v>
      </c>
      <c r="M25" s="273">
        <v>6.0067199999999996</v>
      </c>
    </row>
    <row r="26" spans="1:13">
      <c r="A26" s="297">
        <v>17</v>
      </c>
      <c r="B26" s="273" t="s">
        <v>224</v>
      </c>
      <c r="C26" s="273">
        <v>80.400000000000006</v>
      </c>
      <c r="D26" s="275">
        <v>81.600000000000009</v>
      </c>
      <c r="E26" s="275">
        <v>78.800000000000011</v>
      </c>
      <c r="F26" s="275">
        <v>77.2</v>
      </c>
      <c r="G26" s="275">
        <v>74.400000000000006</v>
      </c>
      <c r="H26" s="275">
        <v>83.200000000000017</v>
      </c>
      <c r="I26" s="275">
        <v>86</v>
      </c>
      <c r="J26" s="275">
        <v>87.600000000000023</v>
      </c>
      <c r="K26" s="273">
        <v>84.4</v>
      </c>
      <c r="L26" s="273">
        <v>80</v>
      </c>
      <c r="M26" s="273">
        <v>32.289749999999998</v>
      </c>
    </row>
    <row r="27" spans="1:13">
      <c r="A27" s="297">
        <v>18</v>
      </c>
      <c r="B27" s="273" t="s">
        <v>225</v>
      </c>
      <c r="C27" s="273">
        <v>162.1</v>
      </c>
      <c r="D27" s="275">
        <v>164.71666666666667</v>
      </c>
      <c r="E27" s="275">
        <v>158.43333333333334</v>
      </c>
      <c r="F27" s="275">
        <v>154.76666666666668</v>
      </c>
      <c r="G27" s="275">
        <v>148.48333333333335</v>
      </c>
      <c r="H27" s="275">
        <v>168.38333333333333</v>
      </c>
      <c r="I27" s="275">
        <v>174.66666666666669</v>
      </c>
      <c r="J27" s="275">
        <v>178.33333333333331</v>
      </c>
      <c r="K27" s="273">
        <v>171</v>
      </c>
      <c r="L27" s="273">
        <v>161.05000000000001</v>
      </c>
      <c r="M27" s="273">
        <v>20.417190000000002</v>
      </c>
    </row>
    <row r="28" spans="1:13">
      <c r="A28" s="297">
        <v>19</v>
      </c>
      <c r="B28" s="273" t="s">
        <v>226</v>
      </c>
      <c r="C28" s="273">
        <v>1731.9</v>
      </c>
      <c r="D28" s="275">
        <v>1743.6666666666667</v>
      </c>
      <c r="E28" s="275">
        <v>1709.3833333333334</v>
      </c>
      <c r="F28" s="275">
        <v>1686.8666666666668</v>
      </c>
      <c r="G28" s="275">
        <v>1652.5833333333335</v>
      </c>
      <c r="H28" s="275">
        <v>1766.1833333333334</v>
      </c>
      <c r="I28" s="275">
        <v>1800.4666666666667</v>
      </c>
      <c r="J28" s="275">
        <v>1822.9833333333333</v>
      </c>
      <c r="K28" s="273">
        <v>1777.95</v>
      </c>
      <c r="L28" s="273">
        <v>1721.15</v>
      </c>
      <c r="M28" s="273">
        <v>0.88649</v>
      </c>
    </row>
    <row r="29" spans="1:13">
      <c r="A29" s="297">
        <v>20</v>
      </c>
      <c r="B29" s="273" t="s">
        <v>295</v>
      </c>
      <c r="C29" s="273">
        <v>951.05</v>
      </c>
      <c r="D29" s="275">
        <v>954.35</v>
      </c>
      <c r="E29" s="275">
        <v>940.7</v>
      </c>
      <c r="F29" s="275">
        <v>930.35</v>
      </c>
      <c r="G29" s="275">
        <v>916.7</v>
      </c>
      <c r="H29" s="275">
        <v>964.7</v>
      </c>
      <c r="I29" s="275">
        <v>978.34999999999991</v>
      </c>
      <c r="J29" s="275">
        <v>988.7</v>
      </c>
      <c r="K29" s="273">
        <v>968</v>
      </c>
      <c r="L29" s="273">
        <v>944</v>
      </c>
      <c r="M29" s="273">
        <v>4.9562999999999997</v>
      </c>
    </row>
    <row r="30" spans="1:13">
      <c r="A30" s="297">
        <v>21</v>
      </c>
      <c r="B30" s="273" t="s">
        <v>227</v>
      </c>
      <c r="C30" s="273">
        <v>3049.6</v>
      </c>
      <c r="D30" s="275">
        <v>3066.8833333333337</v>
      </c>
      <c r="E30" s="275">
        <v>2982.2666666666673</v>
      </c>
      <c r="F30" s="275">
        <v>2914.9333333333338</v>
      </c>
      <c r="G30" s="275">
        <v>2830.3166666666675</v>
      </c>
      <c r="H30" s="275">
        <v>3134.2166666666672</v>
      </c>
      <c r="I30" s="275">
        <v>3218.833333333333</v>
      </c>
      <c r="J30" s="275">
        <v>3286.166666666667</v>
      </c>
      <c r="K30" s="273">
        <v>3151.5</v>
      </c>
      <c r="L30" s="273">
        <v>2999.55</v>
      </c>
      <c r="M30" s="273">
        <v>1.0729</v>
      </c>
    </row>
    <row r="31" spans="1:13">
      <c r="A31" s="297">
        <v>22</v>
      </c>
      <c r="B31" s="273" t="s">
        <v>44</v>
      </c>
      <c r="C31" s="273">
        <v>956.25</v>
      </c>
      <c r="D31" s="275">
        <v>963.61666666666679</v>
      </c>
      <c r="E31" s="275">
        <v>945.3333333333336</v>
      </c>
      <c r="F31" s="275">
        <v>934.41666666666686</v>
      </c>
      <c r="G31" s="275">
        <v>916.13333333333367</v>
      </c>
      <c r="H31" s="275">
        <v>974.53333333333353</v>
      </c>
      <c r="I31" s="275">
        <v>992.81666666666683</v>
      </c>
      <c r="J31" s="275">
        <v>1003.7333333333335</v>
      </c>
      <c r="K31" s="273">
        <v>981.9</v>
      </c>
      <c r="L31" s="273">
        <v>952.7</v>
      </c>
      <c r="M31" s="273">
        <v>5.8275300000000003</v>
      </c>
    </row>
    <row r="32" spans="1:13">
      <c r="A32" s="297">
        <v>23</v>
      </c>
      <c r="B32" s="273" t="s">
        <v>45</v>
      </c>
      <c r="C32" s="273">
        <v>252.5</v>
      </c>
      <c r="D32" s="275">
        <v>254.73333333333335</v>
      </c>
      <c r="E32" s="275">
        <v>248.9666666666667</v>
      </c>
      <c r="F32" s="275">
        <v>245.43333333333334</v>
      </c>
      <c r="G32" s="275">
        <v>239.66666666666669</v>
      </c>
      <c r="H32" s="275">
        <v>258.26666666666671</v>
      </c>
      <c r="I32" s="275">
        <v>264.03333333333336</v>
      </c>
      <c r="J32" s="275">
        <v>267.56666666666672</v>
      </c>
      <c r="K32" s="273">
        <v>260.5</v>
      </c>
      <c r="L32" s="273">
        <v>251.2</v>
      </c>
      <c r="M32" s="273">
        <v>91.658090000000001</v>
      </c>
    </row>
    <row r="33" spans="1:13">
      <c r="A33" s="297">
        <v>24</v>
      </c>
      <c r="B33" s="273" t="s">
        <v>46</v>
      </c>
      <c r="C33" s="273">
        <v>2600.4</v>
      </c>
      <c r="D33" s="275">
        <v>2645.7666666666669</v>
      </c>
      <c r="E33" s="275">
        <v>2541.8833333333337</v>
      </c>
      <c r="F33" s="275">
        <v>2483.3666666666668</v>
      </c>
      <c r="G33" s="275">
        <v>2379.4833333333336</v>
      </c>
      <c r="H33" s="275">
        <v>2704.2833333333338</v>
      </c>
      <c r="I33" s="275">
        <v>2808.166666666667</v>
      </c>
      <c r="J33" s="275">
        <v>2866.6833333333338</v>
      </c>
      <c r="K33" s="273">
        <v>2749.65</v>
      </c>
      <c r="L33" s="273">
        <v>2587.25</v>
      </c>
      <c r="M33" s="273">
        <v>16.658989999999999</v>
      </c>
    </row>
    <row r="34" spans="1:13">
      <c r="A34" s="297">
        <v>25</v>
      </c>
      <c r="B34" s="273" t="s">
        <v>47</v>
      </c>
      <c r="C34" s="273">
        <v>201.85</v>
      </c>
      <c r="D34" s="275">
        <v>204.28333333333333</v>
      </c>
      <c r="E34" s="275">
        <v>197.56666666666666</v>
      </c>
      <c r="F34" s="275">
        <v>193.28333333333333</v>
      </c>
      <c r="G34" s="275">
        <v>186.56666666666666</v>
      </c>
      <c r="H34" s="275">
        <v>208.56666666666666</v>
      </c>
      <c r="I34" s="275">
        <v>215.2833333333333</v>
      </c>
      <c r="J34" s="275">
        <v>219.56666666666666</v>
      </c>
      <c r="K34" s="273">
        <v>211</v>
      </c>
      <c r="L34" s="273">
        <v>200</v>
      </c>
      <c r="M34" s="273">
        <v>239.56044</v>
      </c>
    </row>
    <row r="35" spans="1:13">
      <c r="A35" s="297">
        <v>26</v>
      </c>
      <c r="B35" s="273" t="s">
        <v>48</v>
      </c>
      <c r="C35" s="273">
        <v>115.15</v>
      </c>
      <c r="D35" s="275">
        <v>113.76666666666667</v>
      </c>
      <c r="E35" s="275">
        <v>111.38333333333333</v>
      </c>
      <c r="F35" s="275">
        <v>107.61666666666666</v>
      </c>
      <c r="G35" s="275">
        <v>105.23333333333332</v>
      </c>
      <c r="H35" s="275">
        <v>117.53333333333333</v>
      </c>
      <c r="I35" s="275">
        <v>119.91666666666669</v>
      </c>
      <c r="J35" s="275">
        <v>123.68333333333334</v>
      </c>
      <c r="K35" s="273">
        <v>116.15</v>
      </c>
      <c r="L35" s="273">
        <v>110</v>
      </c>
      <c r="M35" s="273">
        <v>433.90724999999998</v>
      </c>
    </row>
    <row r="36" spans="1:13">
      <c r="A36" s="297">
        <v>27</v>
      </c>
      <c r="B36" s="273" t="s">
        <v>50</v>
      </c>
      <c r="C36" s="273">
        <v>2436.6</v>
      </c>
      <c r="D36" s="275">
        <v>2464.0500000000002</v>
      </c>
      <c r="E36" s="275">
        <v>2403.1000000000004</v>
      </c>
      <c r="F36" s="275">
        <v>2369.6000000000004</v>
      </c>
      <c r="G36" s="275">
        <v>2308.6500000000005</v>
      </c>
      <c r="H36" s="275">
        <v>2497.5500000000002</v>
      </c>
      <c r="I36" s="275">
        <v>2558.5</v>
      </c>
      <c r="J36" s="275">
        <v>2592</v>
      </c>
      <c r="K36" s="273">
        <v>2525</v>
      </c>
      <c r="L36" s="273">
        <v>2430.5500000000002</v>
      </c>
      <c r="M36" s="273">
        <v>27.004149999999999</v>
      </c>
    </row>
    <row r="37" spans="1:13">
      <c r="A37" s="297">
        <v>28</v>
      </c>
      <c r="B37" s="273" t="s">
        <v>52</v>
      </c>
      <c r="C37" s="273">
        <v>959.6</v>
      </c>
      <c r="D37" s="275">
        <v>969.2833333333333</v>
      </c>
      <c r="E37" s="275">
        <v>938.56666666666661</v>
      </c>
      <c r="F37" s="275">
        <v>917.5333333333333</v>
      </c>
      <c r="G37" s="275">
        <v>886.81666666666661</v>
      </c>
      <c r="H37" s="275">
        <v>990.31666666666661</v>
      </c>
      <c r="I37" s="275">
        <v>1021.0333333333333</v>
      </c>
      <c r="J37" s="275">
        <v>1042.0666666666666</v>
      </c>
      <c r="K37" s="273">
        <v>1000</v>
      </c>
      <c r="L37" s="273">
        <v>948.25</v>
      </c>
      <c r="M37" s="273">
        <v>47.05789</v>
      </c>
    </row>
    <row r="38" spans="1:13">
      <c r="A38" s="297">
        <v>29</v>
      </c>
      <c r="B38" s="273" t="s">
        <v>228</v>
      </c>
      <c r="C38" s="273">
        <v>2811.75</v>
      </c>
      <c r="D38" s="275">
        <v>2830.4333333333329</v>
      </c>
      <c r="E38" s="275">
        <v>2771.3166666666657</v>
      </c>
      <c r="F38" s="275">
        <v>2730.8833333333328</v>
      </c>
      <c r="G38" s="275">
        <v>2671.7666666666655</v>
      </c>
      <c r="H38" s="275">
        <v>2870.8666666666659</v>
      </c>
      <c r="I38" s="275">
        <v>2929.9833333333336</v>
      </c>
      <c r="J38" s="275">
        <v>2970.4166666666661</v>
      </c>
      <c r="K38" s="273">
        <v>2889.55</v>
      </c>
      <c r="L38" s="273">
        <v>2790</v>
      </c>
      <c r="M38" s="273">
        <v>5.5008800000000004</v>
      </c>
    </row>
    <row r="39" spans="1:13">
      <c r="A39" s="297">
        <v>30</v>
      </c>
      <c r="B39" s="273" t="s">
        <v>54</v>
      </c>
      <c r="C39" s="273">
        <v>632.1</v>
      </c>
      <c r="D39" s="275">
        <v>641.1</v>
      </c>
      <c r="E39" s="275">
        <v>618.40000000000009</v>
      </c>
      <c r="F39" s="275">
        <v>604.70000000000005</v>
      </c>
      <c r="G39" s="275">
        <v>582.00000000000011</v>
      </c>
      <c r="H39" s="275">
        <v>654.80000000000007</v>
      </c>
      <c r="I39" s="275">
        <v>677.50000000000011</v>
      </c>
      <c r="J39" s="275">
        <v>691.2</v>
      </c>
      <c r="K39" s="273">
        <v>663.8</v>
      </c>
      <c r="L39" s="273">
        <v>627.4</v>
      </c>
      <c r="M39" s="273">
        <v>244.62588</v>
      </c>
    </row>
    <row r="40" spans="1:13">
      <c r="A40" s="297">
        <v>31</v>
      </c>
      <c r="B40" s="273" t="s">
        <v>55</v>
      </c>
      <c r="C40" s="273">
        <v>4146.3500000000004</v>
      </c>
      <c r="D40" s="275">
        <v>4163.7</v>
      </c>
      <c r="E40" s="275">
        <v>4090.75</v>
      </c>
      <c r="F40" s="275">
        <v>4035.1500000000005</v>
      </c>
      <c r="G40" s="275">
        <v>3962.2000000000007</v>
      </c>
      <c r="H40" s="275">
        <v>4219.2999999999993</v>
      </c>
      <c r="I40" s="275">
        <v>4292.2499999999982</v>
      </c>
      <c r="J40" s="275">
        <v>4347.8499999999985</v>
      </c>
      <c r="K40" s="273">
        <v>4236.6499999999996</v>
      </c>
      <c r="L40" s="273">
        <v>4108.1000000000004</v>
      </c>
      <c r="M40" s="273">
        <v>20.62088</v>
      </c>
    </row>
    <row r="41" spans="1:13">
      <c r="A41" s="297">
        <v>32</v>
      </c>
      <c r="B41" s="273" t="s">
        <v>58</v>
      </c>
      <c r="C41" s="273">
        <v>4845</v>
      </c>
      <c r="D41" s="275">
        <v>4867.2</v>
      </c>
      <c r="E41" s="275">
        <v>4788.7999999999993</v>
      </c>
      <c r="F41" s="275">
        <v>4732.5999999999995</v>
      </c>
      <c r="G41" s="275">
        <v>4654.1999999999989</v>
      </c>
      <c r="H41" s="275">
        <v>4923.3999999999996</v>
      </c>
      <c r="I41" s="275">
        <v>5001.7999999999993</v>
      </c>
      <c r="J41" s="275">
        <v>5058</v>
      </c>
      <c r="K41" s="273">
        <v>4945.6000000000004</v>
      </c>
      <c r="L41" s="273">
        <v>4811</v>
      </c>
      <c r="M41" s="273">
        <v>28.004930000000002</v>
      </c>
    </row>
    <row r="42" spans="1:13">
      <c r="A42" s="297">
        <v>33</v>
      </c>
      <c r="B42" s="273" t="s">
        <v>57</v>
      </c>
      <c r="C42" s="273">
        <v>9126.1</v>
      </c>
      <c r="D42" s="275">
        <v>9151.0333333333347</v>
      </c>
      <c r="E42" s="275">
        <v>9017.1166666666686</v>
      </c>
      <c r="F42" s="275">
        <v>8908.1333333333332</v>
      </c>
      <c r="G42" s="275">
        <v>8774.2166666666672</v>
      </c>
      <c r="H42" s="275">
        <v>9260.0166666666701</v>
      </c>
      <c r="I42" s="275">
        <v>9393.9333333333379</v>
      </c>
      <c r="J42" s="275">
        <v>9502.9166666666715</v>
      </c>
      <c r="K42" s="273">
        <v>9284.9500000000007</v>
      </c>
      <c r="L42" s="273">
        <v>9042.0499999999993</v>
      </c>
      <c r="M42" s="273">
        <v>6.1663100000000002</v>
      </c>
    </row>
    <row r="43" spans="1:13">
      <c r="A43" s="297">
        <v>34</v>
      </c>
      <c r="B43" s="273" t="s">
        <v>229</v>
      </c>
      <c r="C43" s="273">
        <v>3230.35</v>
      </c>
      <c r="D43" s="275">
        <v>3245.5333333333333</v>
      </c>
      <c r="E43" s="275">
        <v>3192.8166666666666</v>
      </c>
      <c r="F43" s="275">
        <v>3155.2833333333333</v>
      </c>
      <c r="G43" s="275">
        <v>3102.5666666666666</v>
      </c>
      <c r="H43" s="275">
        <v>3283.0666666666666</v>
      </c>
      <c r="I43" s="275">
        <v>3335.7833333333328</v>
      </c>
      <c r="J43" s="275">
        <v>3373.3166666666666</v>
      </c>
      <c r="K43" s="273">
        <v>3298.25</v>
      </c>
      <c r="L43" s="273">
        <v>3208</v>
      </c>
      <c r="M43" s="273">
        <v>1.04247</v>
      </c>
    </row>
    <row r="44" spans="1:13">
      <c r="A44" s="297">
        <v>35</v>
      </c>
      <c r="B44" s="273" t="s">
        <v>59</v>
      </c>
      <c r="C44" s="273">
        <v>1664.5</v>
      </c>
      <c r="D44" s="275">
        <v>1665.2166666666665</v>
      </c>
      <c r="E44" s="275">
        <v>1643.4833333333329</v>
      </c>
      <c r="F44" s="275">
        <v>1622.4666666666665</v>
      </c>
      <c r="G44" s="275">
        <v>1600.7333333333329</v>
      </c>
      <c r="H44" s="275">
        <v>1686.2333333333329</v>
      </c>
      <c r="I44" s="275">
        <v>1707.9666666666665</v>
      </c>
      <c r="J44" s="275">
        <v>1728.9833333333329</v>
      </c>
      <c r="K44" s="273">
        <v>1686.95</v>
      </c>
      <c r="L44" s="273">
        <v>1644.2</v>
      </c>
      <c r="M44" s="273">
        <v>4.38924</v>
      </c>
    </row>
    <row r="45" spans="1:13">
      <c r="A45" s="297">
        <v>36</v>
      </c>
      <c r="B45" s="273" t="s">
        <v>230</v>
      </c>
      <c r="C45" s="273">
        <v>303.7</v>
      </c>
      <c r="D45" s="275">
        <v>307.06666666666666</v>
      </c>
      <c r="E45" s="275">
        <v>298.73333333333335</v>
      </c>
      <c r="F45" s="275">
        <v>293.76666666666671</v>
      </c>
      <c r="G45" s="275">
        <v>285.43333333333339</v>
      </c>
      <c r="H45" s="275">
        <v>312.0333333333333</v>
      </c>
      <c r="I45" s="275">
        <v>320.36666666666667</v>
      </c>
      <c r="J45" s="275">
        <v>325.33333333333326</v>
      </c>
      <c r="K45" s="273">
        <v>315.39999999999998</v>
      </c>
      <c r="L45" s="273">
        <v>302.10000000000002</v>
      </c>
      <c r="M45" s="273">
        <v>128.42106999999999</v>
      </c>
    </row>
    <row r="46" spans="1:13">
      <c r="A46" s="297">
        <v>37</v>
      </c>
      <c r="B46" s="273" t="s">
        <v>60</v>
      </c>
      <c r="C46" s="273">
        <v>74.05</v>
      </c>
      <c r="D46" s="275">
        <v>73.850000000000009</v>
      </c>
      <c r="E46" s="275">
        <v>72.200000000000017</v>
      </c>
      <c r="F46" s="275">
        <v>70.350000000000009</v>
      </c>
      <c r="G46" s="275">
        <v>68.700000000000017</v>
      </c>
      <c r="H46" s="275">
        <v>75.700000000000017</v>
      </c>
      <c r="I46" s="275">
        <v>77.350000000000023</v>
      </c>
      <c r="J46" s="275">
        <v>79.200000000000017</v>
      </c>
      <c r="K46" s="273">
        <v>75.5</v>
      </c>
      <c r="L46" s="273">
        <v>72</v>
      </c>
      <c r="M46" s="273">
        <v>724.80794000000003</v>
      </c>
    </row>
    <row r="47" spans="1:13">
      <c r="A47" s="297">
        <v>38</v>
      </c>
      <c r="B47" s="273" t="s">
        <v>61</v>
      </c>
      <c r="C47" s="273">
        <v>49.05</v>
      </c>
      <c r="D47" s="275">
        <v>49.466666666666669</v>
      </c>
      <c r="E47" s="275">
        <v>48.233333333333334</v>
      </c>
      <c r="F47" s="275">
        <v>47.416666666666664</v>
      </c>
      <c r="G47" s="275">
        <v>46.18333333333333</v>
      </c>
      <c r="H47" s="275">
        <v>50.283333333333339</v>
      </c>
      <c r="I47" s="275">
        <v>51.516666666666673</v>
      </c>
      <c r="J47" s="275">
        <v>52.333333333333343</v>
      </c>
      <c r="K47" s="273">
        <v>50.7</v>
      </c>
      <c r="L47" s="273">
        <v>48.65</v>
      </c>
      <c r="M47" s="273">
        <v>34.308979999999998</v>
      </c>
    </row>
    <row r="48" spans="1:13">
      <c r="A48" s="297">
        <v>39</v>
      </c>
      <c r="B48" s="273" t="s">
        <v>62</v>
      </c>
      <c r="C48" s="273">
        <v>1513.15</v>
      </c>
      <c r="D48" s="275">
        <v>1525.1333333333332</v>
      </c>
      <c r="E48" s="275">
        <v>1494.2666666666664</v>
      </c>
      <c r="F48" s="275">
        <v>1475.3833333333332</v>
      </c>
      <c r="G48" s="275">
        <v>1444.5166666666664</v>
      </c>
      <c r="H48" s="275">
        <v>1544.0166666666664</v>
      </c>
      <c r="I48" s="275">
        <v>1574.8833333333332</v>
      </c>
      <c r="J48" s="275">
        <v>1593.7666666666664</v>
      </c>
      <c r="K48" s="273">
        <v>1556</v>
      </c>
      <c r="L48" s="273">
        <v>1506.25</v>
      </c>
      <c r="M48" s="273">
        <v>5.1531799999999999</v>
      </c>
    </row>
    <row r="49" spans="1:13">
      <c r="A49" s="297">
        <v>40</v>
      </c>
      <c r="B49" s="273" t="s">
        <v>65</v>
      </c>
      <c r="C49" s="273">
        <v>732.2</v>
      </c>
      <c r="D49" s="275">
        <v>739.05000000000007</v>
      </c>
      <c r="E49" s="275">
        <v>722.50000000000011</v>
      </c>
      <c r="F49" s="275">
        <v>712.80000000000007</v>
      </c>
      <c r="G49" s="275">
        <v>696.25000000000011</v>
      </c>
      <c r="H49" s="275">
        <v>748.75000000000011</v>
      </c>
      <c r="I49" s="275">
        <v>765.30000000000007</v>
      </c>
      <c r="J49" s="275">
        <v>775.00000000000011</v>
      </c>
      <c r="K49" s="273">
        <v>755.6</v>
      </c>
      <c r="L49" s="273">
        <v>729.35</v>
      </c>
      <c r="M49" s="273">
        <v>14.729380000000001</v>
      </c>
    </row>
    <row r="50" spans="1:13">
      <c r="A50" s="297">
        <v>41</v>
      </c>
      <c r="B50" s="273" t="s">
        <v>64</v>
      </c>
      <c r="C50" s="273">
        <v>132.69999999999999</v>
      </c>
      <c r="D50" s="275">
        <v>132.63333333333335</v>
      </c>
      <c r="E50" s="275">
        <v>130.8666666666667</v>
      </c>
      <c r="F50" s="275">
        <v>129.03333333333336</v>
      </c>
      <c r="G50" s="275">
        <v>127.26666666666671</v>
      </c>
      <c r="H50" s="275">
        <v>134.4666666666667</v>
      </c>
      <c r="I50" s="275">
        <v>136.23333333333335</v>
      </c>
      <c r="J50" s="275">
        <v>138.06666666666669</v>
      </c>
      <c r="K50" s="273">
        <v>134.4</v>
      </c>
      <c r="L50" s="273">
        <v>130.80000000000001</v>
      </c>
      <c r="M50" s="273">
        <v>186.32641000000001</v>
      </c>
    </row>
    <row r="51" spans="1:13">
      <c r="A51" s="297">
        <v>42</v>
      </c>
      <c r="B51" s="273" t="s">
        <v>66</v>
      </c>
      <c r="C51" s="273">
        <v>601.79999999999995</v>
      </c>
      <c r="D51" s="275">
        <v>596.66666666666663</v>
      </c>
      <c r="E51" s="275">
        <v>585.83333333333326</v>
      </c>
      <c r="F51" s="275">
        <v>569.86666666666667</v>
      </c>
      <c r="G51" s="275">
        <v>559.0333333333333</v>
      </c>
      <c r="H51" s="275">
        <v>612.63333333333321</v>
      </c>
      <c r="I51" s="275">
        <v>623.46666666666647</v>
      </c>
      <c r="J51" s="275">
        <v>639.43333333333317</v>
      </c>
      <c r="K51" s="273">
        <v>607.5</v>
      </c>
      <c r="L51" s="273">
        <v>580.70000000000005</v>
      </c>
      <c r="M51" s="273">
        <v>34.884030000000003</v>
      </c>
    </row>
    <row r="52" spans="1:13">
      <c r="A52" s="297">
        <v>43</v>
      </c>
      <c r="B52" s="273" t="s">
        <v>69</v>
      </c>
      <c r="C52" s="273">
        <v>35.700000000000003</v>
      </c>
      <c r="D52" s="275">
        <v>35.766666666666673</v>
      </c>
      <c r="E52" s="275">
        <v>35.333333333333343</v>
      </c>
      <c r="F52" s="275">
        <v>34.966666666666669</v>
      </c>
      <c r="G52" s="275">
        <v>34.533333333333339</v>
      </c>
      <c r="H52" s="275">
        <v>36.133333333333347</v>
      </c>
      <c r="I52" s="275">
        <v>36.56666666666667</v>
      </c>
      <c r="J52" s="275">
        <v>36.933333333333351</v>
      </c>
      <c r="K52" s="273">
        <v>36.200000000000003</v>
      </c>
      <c r="L52" s="273">
        <v>35.4</v>
      </c>
      <c r="M52" s="273">
        <v>387.51486999999997</v>
      </c>
    </row>
    <row r="53" spans="1:13">
      <c r="A53" s="297">
        <v>44</v>
      </c>
      <c r="B53" s="273" t="s">
        <v>73</v>
      </c>
      <c r="C53" s="273">
        <v>380.6</v>
      </c>
      <c r="D53" s="275">
        <v>383.5333333333333</v>
      </c>
      <c r="E53" s="275">
        <v>376.81666666666661</v>
      </c>
      <c r="F53" s="275">
        <v>373.0333333333333</v>
      </c>
      <c r="G53" s="275">
        <v>366.31666666666661</v>
      </c>
      <c r="H53" s="275">
        <v>387.31666666666661</v>
      </c>
      <c r="I53" s="275">
        <v>394.0333333333333</v>
      </c>
      <c r="J53" s="275">
        <v>397.81666666666661</v>
      </c>
      <c r="K53" s="273">
        <v>390.25</v>
      </c>
      <c r="L53" s="273">
        <v>379.75</v>
      </c>
      <c r="M53" s="273">
        <v>60.334380000000003</v>
      </c>
    </row>
    <row r="54" spans="1:13">
      <c r="A54" s="297">
        <v>45</v>
      </c>
      <c r="B54" s="273" t="s">
        <v>68</v>
      </c>
      <c r="C54" s="273">
        <v>570.79999999999995</v>
      </c>
      <c r="D54" s="275">
        <v>571.63333333333333</v>
      </c>
      <c r="E54" s="275">
        <v>561.51666666666665</v>
      </c>
      <c r="F54" s="275">
        <v>552.23333333333335</v>
      </c>
      <c r="G54" s="275">
        <v>542.11666666666667</v>
      </c>
      <c r="H54" s="275">
        <v>580.91666666666663</v>
      </c>
      <c r="I54" s="275">
        <v>591.03333333333319</v>
      </c>
      <c r="J54" s="275">
        <v>600.31666666666661</v>
      </c>
      <c r="K54" s="273">
        <v>581.75</v>
      </c>
      <c r="L54" s="273">
        <v>562.35</v>
      </c>
      <c r="M54" s="273">
        <v>152.80757</v>
      </c>
    </row>
    <row r="55" spans="1:13">
      <c r="A55" s="297">
        <v>46</v>
      </c>
      <c r="B55" s="273" t="s">
        <v>70</v>
      </c>
      <c r="C55" s="273">
        <v>377.55</v>
      </c>
      <c r="D55" s="275">
        <v>377.68333333333334</v>
      </c>
      <c r="E55" s="275">
        <v>368.41666666666669</v>
      </c>
      <c r="F55" s="275">
        <v>359.28333333333336</v>
      </c>
      <c r="G55" s="275">
        <v>350.01666666666671</v>
      </c>
      <c r="H55" s="275">
        <v>386.81666666666666</v>
      </c>
      <c r="I55" s="275">
        <v>396.08333333333331</v>
      </c>
      <c r="J55" s="275">
        <v>405.21666666666664</v>
      </c>
      <c r="K55" s="273">
        <v>386.95</v>
      </c>
      <c r="L55" s="273">
        <v>368.55</v>
      </c>
      <c r="M55" s="273">
        <v>104.30905</v>
      </c>
    </row>
    <row r="56" spans="1:13">
      <c r="A56" s="297">
        <v>47</v>
      </c>
      <c r="B56" s="273" t="s">
        <v>231</v>
      </c>
      <c r="C56" s="273">
        <v>1217.2</v>
      </c>
      <c r="D56" s="275">
        <v>1222.7333333333333</v>
      </c>
      <c r="E56" s="275">
        <v>1209.4666666666667</v>
      </c>
      <c r="F56" s="275">
        <v>1201.7333333333333</v>
      </c>
      <c r="G56" s="275">
        <v>1188.4666666666667</v>
      </c>
      <c r="H56" s="275">
        <v>1230.4666666666667</v>
      </c>
      <c r="I56" s="275">
        <v>1243.7333333333336</v>
      </c>
      <c r="J56" s="275">
        <v>1251.4666666666667</v>
      </c>
      <c r="K56" s="273">
        <v>1236</v>
      </c>
      <c r="L56" s="273">
        <v>1215</v>
      </c>
      <c r="M56" s="273">
        <v>0.24041999999999999</v>
      </c>
    </row>
    <row r="57" spans="1:13">
      <c r="A57" s="297">
        <v>48</v>
      </c>
      <c r="B57" s="273" t="s">
        <v>71</v>
      </c>
      <c r="C57" s="273">
        <v>15542.55</v>
      </c>
      <c r="D57" s="275">
        <v>15619.183333333334</v>
      </c>
      <c r="E57" s="275">
        <v>15338.366666666669</v>
      </c>
      <c r="F57" s="275">
        <v>15134.183333333334</v>
      </c>
      <c r="G57" s="275">
        <v>14853.366666666669</v>
      </c>
      <c r="H57" s="275">
        <v>15823.366666666669</v>
      </c>
      <c r="I57" s="275">
        <v>16104.183333333334</v>
      </c>
      <c r="J57" s="275">
        <v>16308.366666666669</v>
      </c>
      <c r="K57" s="273">
        <v>15900</v>
      </c>
      <c r="L57" s="273">
        <v>15415</v>
      </c>
      <c r="M57" s="273">
        <v>0.61551</v>
      </c>
    </row>
    <row r="58" spans="1:13">
      <c r="A58" s="297">
        <v>49</v>
      </c>
      <c r="B58" s="273" t="s">
        <v>74</v>
      </c>
      <c r="C58" s="273">
        <v>3610.75</v>
      </c>
      <c r="D58" s="275">
        <v>3618.15</v>
      </c>
      <c r="E58" s="275">
        <v>3586.4</v>
      </c>
      <c r="F58" s="275">
        <v>3562.05</v>
      </c>
      <c r="G58" s="275">
        <v>3530.3</v>
      </c>
      <c r="H58" s="275">
        <v>3642.5</v>
      </c>
      <c r="I58" s="275">
        <v>3674.25</v>
      </c>
      <c r="J58" s="275">
        <v>3698.6</v>
      </c>
      <c r="K58" s="273">
        <v>3649.9</v>
      </c>
      <c r="L58" s="273">
        <v>3593.8</v>
      </c>
      <c r="M58" s="273">
        <v>6.4687999999999999</v>
      </c>
    </row>
    <row r="59" spans="1:13">
      <c r="A59" s="297">
        <v>50</v>
      </c>
      <c r="B59" s="273" t="s">
        <v>80</v>
      </c>
      <c r="C59" s="273">
        <v>615.65</v>
      </c>
      <c r="D59" s="275">
        <v>622.94999999999993</v>
      </c>
      <c r="E59" s="275">
        <v>605.29999999999984</v>
      </c>
      <c r="F59" s="275">
        <v>594.94999999999993</v>
      </c>
      <c r="G59" s="275">
        <v>577.29999999999984</v>
      </c>
      <c r="H59" s="275">
        <v>633.29999999999984</v>
      </c>
      <c r="I59" s="275">
        <v>650.94999999999993</v>
      </c>
      <c r="J59" s="275">
        <v>661.29999999999984</v>
      </c>
      <c r="K59" s="273">
        <v>640.6</v>
      </c>
      <c r="L59" s="273">
        <v>612.6</v>
      </c>
      <c r="M59" s="273">
        <v>4.50265</v>
      </c>
    </row>
    <row r="60" spans="1:13">
      <c r="A60" s="297">
        <v>51</v>
      </c>
      <c r="B60" s="273" t="s">
        <v>75</v>
      </c>
      <c r="C60" s="273">
        <v>462.05</v>
      </c>
      <c r="D60" s="275">
        <v>464.60000000000008</v>
      </c>
      <c r="E60" s="275">
        <v>456.55000000000018</v>
      </c>
      <c r="F60" s="275">
        <v>451.05000000000013</v>
      </c>
      <c r="G60" s="275">
        <v>443.00000000000023</v>
      </c>
      <c r="H60" s="275">
        <v>470.10000000000014</v>
      </c>
      <c r="I60" s="275">
        <v>478.15</v>
      </c>
      <c r="J60" s="275">
        <v>483.65000000000009</v>
      </c>
      <c r="K60" s="273">
        <v>472.65</v>
      </c>
      <c r="L60" s="273">
        <v>459.1</v>
      </c>
      <c r="M60" s="273">
        <v>28.077940000000002</v>
      </c>
    </row>
    <row r="61" spans="1:13">
      <c r="A61" s="297">
        <v>52</v>
      </c>
      <c r="B61" s="273" t="s">
        <v>76</v>
      </c>
      <c r="C61" s="273">
        <v>131.19999999999999</v>
      </c>
      <c r="D61" s="275">
        <v>133.35</v>
      </c>
      <c r="E61" s="275">
        <v>127.94999999999999</v>
      </c>
      <c r="F61" s="275">
        <v>124.69999999999999</v>
      </c>
      <c r="G61" s="275">
        <v>119.29999999999998</v>
      </c>
      <c r="H61" s="275">
        <v>136.6</v>
      </c>
      <c r="I61" s="275">
        <v>142.00000000000003</v>
      </c>
      <c r="J61" s="275">
        <v>145.25</v>
      </c>
      <c r="K61" s="273">
        <v>138.75</v>
      </c>
      <c r="L61" s="273">
        <v>130.1</v>
      </c>
      <c r="M61" s="273">
        <v>496.01961999999997</v>
      </c>
    </row>
    <row r="62" spans="1:13">
      <c r="A62" s="297">
        <v>53</v>
      </c>
      <c r="B62" s="273" t="s">
        <v>77</v>
      </c>
      <c r="C62" s="273">
        <v>123.8</v>
      </c>
      <c r="D62" s="275">
        <v>124.85000000000001</v>
      </c>
      <c r="E62" s="275">
        <v>122.00000000000001</v>
      </c>
      <c r="F62" s="275">
        <v>120.2</v>
      </c>
      <c r="G62" s="275">
        <v>117.35000000000001</v>
      </c>
      <c r="H62" s="275">
        <v>126.65000000000002</v>
      </c>
      <c r="I62" s="275">
        <v>129.5</v>
      </c>
      <c r="J62" s="275">
        <v>131.30000000000001</v>
      </c>
      <c r="K62" s="273">
        <v>127.7</v>
      </c>
      <c r="L62" s="273">
        <v>123.05</v>
      </c>
      <c r="M62" s="273">
        <v>19.327999999999999</v>
      </c>
    </row>
    <row r="63" spans="1:13">
      <c r="A63" s="297">
        <v>54</v>
      </c>
      <c r="B63" s="273" t="s">
        <v>81</v>
      </c>
      <c r="C63" s="273">
        <v>410.5</v>
      </c>
      <c r="D63" s="275">
        <v>416.65000000000003</v>
      </c>
      <c r="E63" s="275">
        <v>402.55000000000007</v>
      </c>
      <c r="F63" s="275">
        <v>394.6</v>
      </c>
      <c r="G63" s="275">
        <v>380.50000000000006</v>
      </c>
      <c r="H63" s="275">
        <v>424.60000000000008</v>
      </c>
      <c r="I63" s="275">
        <v>438.7000000000001</v>
      </c>
      <c r="J63" s="275">
        <v>446.65000000000009</v>
      </c>
      <c r="K63" s="273">
        <v>430.75</v>
      </c>
      <c r="L63" s="273">
        <v>408.7</v>
      </c>
      <c r="M63" s="273">
        <v>50.844639999999998</v>
      </c>
    </row>
    <row r="64" spans="1:13">
      <c r="A64" s="297">
        <v>55</v>
      </c>
      <c r="B64" s="273" t="s">
        <v>82</v>
      </c>
      <c r="C64" s="273">
        <v>842.5</v>
      </c>
      <c r="D64" s="275">
        <v>841.38333333333333</v>
      </c>
      <c r="E64" s="275">
        <v>826.31666666666661</v>
      </c>
      <c r="F64" s="275">
        <v>810.13333333333333</v>
      </c>
      <c r="G64" s="275">
        <v>795.06666666666661</v>
      </c>
      <c r="H64" s="275">
        <v>857.56666666666661</v>
      </c>
      <c r="I64" s="275">
        <v>872.63333333333344</v>
      </c>
      <c r="J64" s="275">
        <v>888.81666666666661</v>
      </c>
      <c r="K64" s="273">
        <v>856.45</v>
      </c>
      <c r="L64" s="273">
        <v>825.2</v>
      </c>
      <c r="M64" s="273">
        <v>74.101740000000007</v>
      </c>
    </row>
    <row r="65" spans="1:13">
      <c r="A65" s="297">
        <v>56</v>
      </c>
      <c r="B65" s="273" t="s">
        <v>232</v>
      </c>
      <c r="C65" s="273">
        <v>167.3</v>
      </c>
      <c r="D65" s="275">
        <v>169.73333333333332</v>
      </c>
      <c r="E65" s="275">
        <v>163.61666666666665</v>
      </c>
      <c r="F65" s="275">
        <v>159.93333333333334</v>
      </c>
      <c r="G65" s="275">
        <v>153.81666666666666</v>
      </c>
      <c r="H65" s="275">
        <v>173.41666666666663</v>
      </c>
      <c r="I65" s="275">
        <v>179.5333333333333</v>
      </c>
      <c r="J65" s="275">
        <v>183.21666666666661</v>
      </c>
      <c r="K65" s="273">
        <v>175.85</v>
      </c>
      <c r="L65" s="273">
        <v>166.05</v>
      </c>
      <c r="M65" s="273">
        <v>33.087479999999999</v>
      </c>
    </row>
    <row r="66" spans="1:13">
      <c r="A66" s="297">
        <v>57</v>
      </c>
      <c r="B66" s="273" t="s">
        <v>83</v>
      </c>
      <c r="C66" s="273">
        <v>129.15</v>
      </c>
      <c r="D66" s="275">
        <v>130.13333333333335</v>
      </c>
      <c r="E66" s="275">
        <v>127.7166666666667</v>
      </c>
      <c r="F66" s="275">
        <v>126.28333333333333</v>
      </c>
      <c r="G66" s="275">
        <v>123.86666666666667</v>
      </c>
      <c r="H66" s="275">
        <v>131.56666666666672</v>
      </c>
      <c r="I66" s="275">
        <v>133.98333333333341</v>
      </c>
      <c r="J66" s="275">
        <v>135.41666666666674</v>
      </c>
      <c r="K66" s="273">
        <v>132.55000000000001</v>
      </c>
      <c r="L66" s="273">
        <v>128.69999999999999</v>
      </c>
      <c r="M66" s="273">
        <v>116.38766</v>
      </c>
    </row>
    <row r="67" spans="1:13">
      <c r="A67" s="297">
        <v>58</v>
      </c>
      <c r="B67" s="273" t="s">
        <v>827</v>
      </c>
      <c r="C67" s="273">
        <v>2448.0500000000002</v>
      </c>
      <c r="D67" s="275">
        <v>2434.7999999999997</v>
      </c>
      <c r="E67" s="275">
        <v>2384.5999999999995</v>
      </c>
      <c r="F67" s="275">
        <v>2321.1499999999996</v>
      </c>
      <c r="G67" s="275">
        <v>2270.9499999999994</v>
      </c>
      <c r="H67" s="275">
        <v>2498.2499999999995</v>
      </c>
      <c r="I67" s="275">
        <v>2548.4499999999994</v>
      </c>
      <c r="J67" s="275">
        <v>2611.8999999999996</v>
      </c>
      <c r="K67" s="273">
        <v>2485</v>
      </c>
      <c r="L67" s="273">
        <v>2371.35</v>
      </c>
      <c r="M67" s="273">
        <v>4.8002000000000002</v>
      </c>
    </row>
    <row r="68" spans="1:13">
      <c r="A68" s="297">
        <v>59</v>
      </c>
      <c r="B68" s="273" t="s">
        <v>84</v>
      </c>
      <c r="C68" s="273">
        <v>1544.95</v>
      </c>
      <c r="D68" s="275">
        <v>1538.5999999999997</v>
      </c>
      <c r="E68" s="275">
        <v>1522.1999999999994</v>
      </c>
      <c r="F68" s="275">
        <v>1499.4499999999996</v>
      </c>
      <c r="G68" s="275">
        <v>1483.0499999999993</v>
      </c>
      <c r="H68" s="275">
        <v>1561.3499999999995</v>
      </c>
      <c r="I68" s="275">
        <v>1577.7499999999995</v>
      </c>
      <c r="J68" s="275">
        <v>1600.4999999999995</v>
      </c>
      <c r="K68" s="273">
        <v>1555</v>
      </c>
      <c r="L68" s="273">
        <v>1515.85</v>
      </c>
      <c r="M68" s="273">
        <v>10.474320000000001</v>
      </c>
    </row>
    <row r="69" spans="1:13">
      <c r="A69" s="297">
        <v>60</v>
      </c>
      <c r="B69" s="273" t="s">
        <v>85</v>
      </c>
      <c r="C69" s="273">
        <v>432.95</v>
      </c>
      <c r="D69" s="275">
        <v>432.41666666666669</v>
      </c>
      <c r="E69" s="275">
        <v>421.53333333333336</v>
      </c>
      <c r="F69" s="275">
        <v>410.11666666666667</v>
      </c>
      <c r="G69" s="275">
        <v>399.23333333333335</v>
      </c>
      <c r="H69" s="275">
        <v>443.83333333333337</v>
      </c>
      <c r="I69" s="275">
        <v>454.7166666666667</v>
      </c>
      <c r="J69" s="275">
        <v>466.13333333333338</v>
      </c>
      <c r="K69" s="273">
        <v>443.3</v>
      </c>
      <c r="L69" s="273">
        <v>421</v>
      </c>
      <c r="M69" s="273">
        <v>54.021160000000002</v>
      </c>
    </row>
    <row r="70" spans="1:13">
      <c r="A70" s="297">
        <v>61</v>
      </c>
      <c r="B70" s="273" t="s">
        <v>233</v>
      </c>
      <c r="C70" s="273">
        <v>824.2</v>
      </c>
      <c r="D70" s="275">
        <v>826.4666666666667</v>
      </c>
      <c r="E70" s="275">
        <v>809.83333333333337</v>
      </c>
      <c r="F70" s="275">
        <v>795.4666666666667</v>
      </c>
      <c r="G70" s="275">
        <v>778.83333333333337</v>
      </c>
      <c r="H70" s="275">
        <v>840.83333333333337</v>
      </c>
      <c r="I70" s="275">
        <v>857.46666666666658</v>
      </c>
      <c r="J70" s="275">
        <v>871.83333333333337</v>
      </c>
      <c r="K70" s="273">
        <v>843.1</v>
      </c>
      <c r="L70" s="273">
        <v>812.1</v>
      </c>
      <c r="M70" s="273">
        <v>4.13788</v>
      </c>
    </row>
    <row r="71" spans="1:13">
      <c r="A71" s="297">
        <v>62</v>
      </c>
      <c r="B71" s="273" t="s">
        <v>234</v>
      </c>
      <c r="C71" s="273">
        <v>428.05</v>
      </c>
      <c r="D71" s="275">
        <v>422.5</v>
      </c>
      <c r="E71" s="275">
        <v>406.15</v>
      </c>
      <c r="F71" s="275">
        <v>384.25</v>
      </c>
      <c r="G71" s="275">
        <v>367.9</v>
      </c>
      <c r="H71" s="275">
        <v>444.4</v>
      </c>
      <c r="I71" s="275">
        <v>460.75</v>
      </c>
      <c r="J71" s="275">
        <v>482.65</v>
      </c>
      <c r="K71" s="273">
        <v>438.85</v>
      </c>
      <c r="L71" s="273">
        <v>400.6</v>
      </c>
      <c r="M71" s="273">
        <v>27.096150000000002</v>
      </c>
    </row>
    <row r="72" spans="1:13">
      <c r="A72" s="297">
        <v>63</v>
      </c>
      <c r="B72" s="273" t="s">
        <v>86</v>
      </c>
      <c r="C72" s="273">
        <v>624.45000000000005</v>
      </c>
      <c r="D72" s="275">
        <v>620.25</v>
      </c>
      <c r="E72" s="275">
        <v>611.95000000000005</v>
      </c>
      <c r="F72" s="275">
        <v>599.45000000000005</v>
      </c>
      <c r="G72" s="275">
        <v>591.15000000000009</v>
      </c>
      <c r="H72" s="275">
        <v>632.75</v>
      </c>
      <c r="I72" s="275">
        <v>641.04999999999995</v>
      </c>
      <c r="J72" s="275">
        <v>653.54999999999995</v>
      </c>
      <c r="K72" s="273">
        <v>628.54999999999995</v>
      </c>
      <c r="L72" s="273">
        <v>607.75</v>
      </c>
      <c r="M72" s="273">
        <v>28.75863</v>
      </c>
    </row>
    <row r="73" spans="1:13">
      <c r="A73" s="297">
        <v>64</v>
      </c>
      <c r="B73" s="273" t="s">
        <v>92</v>
      </c>
      <c r="C73" s="273">
        <v>258.75</v>
      </c>
      <c r="D73" s="275">
        <v>261.84999999999997</v>
      </c>
      <c r="E73" s="275">
        <v>254.04999999999995</v>
      </c>
      <c r="F73" s="275">
        <v>249.34999999999997</v>
      </c>
      <c r="G73" s="275">
        <v>241.54999999999995</v>
      </c>
      <c r="H73" s="275">
        <v>266.54999999999995</v>
      </c>
      <c r="I73" s="275">
        <v>274.35000000000002</v>
      </c>
      <c r="J73" s="275">
        <v>279.04999999999995</v>
      </c>
      <c r="K73" s="273">
        <v>269.64999999999998</v>
      </c>
      <c r="L73" s="273">
        <v>257.14999999999998</v>
      </c>
      <c r="M73" s="273">
        <v>182.54884999999999</v>
      </c>
    </row>
    <row r="74" spans="1:13">
      <c r="A74" s="297">
        <v>65</v>
      </c>
      <c r="B74" s="273" t="s">
        <v>87</v>
      </c>
      <c r="C74" s="273">
        <v>527.5</v>
      </c>
      <c r="D74" s="275">
        <v>530.2166666666667</v>
      </c>
      <c r="E74" s="275">
        <v>522.93333333333339</v>
      </c>
      <c r="F74" s="275">
        <v>518.36666666666667</v>
      </c>
      <c r="G74" s="275">
        <v>511.08333333333337</v>
      </c>
      <c r="H74" s="275">
        <v>534.78333333333342</v>
      </c>
      <c r="I74" s="275">
        <v>542.06666666666672</v>
      </c>
      <c r="J74" s="275">
        <v>546.63333333333344</v>
      </c>
      <c r="K74" s="273">
        <v>537.5</v>
      </c>
      <c r="L74" s="273">
        <v>525.65</v>
      </c>
      <c r="M74" s="273">
        <v>17.868729999999999</v>
      </c>
    </row>
    <row r="75" spans="1:13">
      <c r="A75" s="297">
        <v>66</v>
      </c>
      <c r="B75" s="273" t="s">
        <v>235</v>
      </c>
      <c r="C75" s="273">
        <v>1157</v>
      </c>
      <c r="D75" s="275">
        <v>1146.1000000000001</v>
      </c>
      <c r="E75" s="275">
        <v>1126.4000000000003</v>
      </c>
      <c r="F75" s="275">
        <v>1095.8000000000002</v>
      </c>
      <c r="G75" s="275">
        <v>1076.1000000000004</v>
      </c>
      <c r="H75" s="275">
        <v>1176.7000000000003</v>
      </c>
      <c r="I75" s="275">
        <v>1196.4000000000001</v>
      </c>
      <c r="J75" s="275">
        <v>1227.0000000000002</v>
      </c>
      <c r="K75" s="273">
        <v>1165.8</v>
      </c>
      <c r="L75" s="273">
        <v>1115.5</v>
      </c>
      <c r="M75" s="273">
        <v>1.6799200000000001</v>
      </c>
    </row>
    <row r="76" spans="1:13">
      <c r="A76" s="297">
        <v>67</v>
      </c>
      <c r="B76" s="273" t="s">
        <v>946</v>
      </c>
      <c r="C76" s="273">
        <v>302.39999999999998</v>
      </c>
      <c r="D76" s="275">
        <v>305.65000000000003</v>
      </c>
      <c r="E76" s="275">
        <v>295.75000000000006</v>
      </c>
      <c r="F76" s="275">
        <v>289.10000000000002</v>
      </c>
      <c r="G76" s="275">
        <v>279.20000000000005</v>
      </c>
      <c r="H76" s="275">
        <v>312.30000000000007</v>
      </c>
      <c r="I76" s="275">
        <v>322.20000000000005</v>
      </c>
      <c r="J76" s="275">
        <v>328.85000000000008</v>
      </c>
      <c r="K76" s="273">
        <v>315.55</v>
      </c>
      <c r="L76" s="273">
        <v>299</v>
      </c>
      <c r="M76" s="273">
        <v>6.5430000000000001</v>
      </c>
    </row>
    <row r="77" spans="1:13">
      <c r="A77" s="297">
        <v>68</v>
      </c>
      <c r="B77" s="273" t="s">
        <v>90</v>
      </c>
      <c r="C77" s="273">
        <v>3483.05</v>
      </c>
      <c r="D77" s="275">
        <v>3517.65</v>
      </c>
      <c r="E77" s="275">
        <v>3435.3</v>
      </c>
      <c r="F77" s="275">
        <v>3387.55</v>
      </c>
      <c r="G77" s="275">
        <v>3305.2000000000003</v>
      </c>
      <c r="H77" s="275">
        <v>3565.4</v>
      </c>
      <c r="I77" s="275">
        <v>3647.7499999999995</v>
      </c>
      <c r="J77" s="275">
        <v>3695.5</v>
      </c>
      <c r="K77" s="273">
        <v>3600</v>
      </c>
      <c r="L77" s="273">
        <v>3469.9</v>
      </c>
      <c r="M77" s="273">
        <v>9.4495100000000001</v>
      </c>
    </row>
    <row r="78" spans="1:13">
      <c r="A78" s="297">
        <v>69</v>
      </c>
      <c r="B78" s="273" t="s">
        <v>349</v>
      </c>
      <c r="C78" s="273">
        <v>2350.5500000000002</v>
      </c>
      <c r="D78" s="275">
        <v>2326.0833333333335</v>
      </c>
      <c r="E78" s="275">
        <v>2293.916666666667</v>
      </c>
      <c r="F78" s="275">
        <v>2237.2833333333333</v>
      </c>
      <c r="G78" s="275">
        <v>2205.1166666666668</v>
      </c>
      <c r="H78" s="275">
        <v>2382.7166666666672</v>
      </c>
      <c r="I78" s="275">
        <v>2414.8833333333341</v>
      </c>
      <c r="J78" s="275">
        <v>2471.5166666666673</v>
      </c>
      <c r="K78" s="273">
        <v>2358.25</v>
      </c>
      <c r="L78" s="273">
        <v>2269.4499999999998</v>
      </c>
      <c r="M78" s="273">
        <v>2.01925</v>
      </c>
    </row>
    <row r="79" spans="1:13">
      <c r="A79" s="297">
        <v>70</v>
      </c>
      <c r="B79" s="273" t="s">
        <v>93</v>
      </c>
      <c r="C79" s="273">
        <v>4909.3</v>
      </c>
      <c r="D79" s="275">
        <v>4931.5</v>
      </c>
      <c r="E79" s="275">
        <v>4810.6000000000004</v>
      </c>
      <c r="F79" s="275">
        <v>4711.9000000000005</v>
      </c>
      <c r="G79" s="275">
        <v>4591.0000000000009</v>
      </c>
      <c r="H79" s="275">
        <v>5030.2</v>
      </c>
      <c r="I79" s="275">
        <v>5151.0999999999995</v>
      </c>
      <c r="J79" s="275">
        <v>5249.7999999999993</v>
      </c>
      <c r="K79" s="273">
        <v>5052.3999999999996</v>
      </c>
      <c r="L79" s="273">
        <v>4832.8</v>
      </c>
      <c r="M79" s="273">
        <v>10.523960000000001</v>
      </c>
    </row>
    <row r="80" spans="1:13">
      <c r="A80" s="297">
        <v>71</v>
      </c>
      <c r="B80" s="273" t="s">
        <v>236</v>
      </c>
      <c r="C80" s="273">
        <v>63.8</v>
      </c>
      <c r="D80" s="275">
        <v>64.25</v>
      </c>
      <c r="E80" s="275">
        <v>62.5</v>
      </c>
      <c r="F80" s="275">
        <v>61.2</v>
      </c>
      <c r="G80" s="275">
        <v>59.45</v>
      </c>
      <c r="H80" s="275">
        <v>65.55</v>
      </c>
      <c r="I80" s="275">
        <v>67.3</v>
      </c>
      <c r="J80" s="275">
        <v>68.599999999999994</v>
      </c>
      <c r="K80" s="273">
        <v>66</v>
      </c>
      <c r="L80" s="273">
        <v>62.95</v>
      </c>
      <c r="M80" s="273">
        <v>8.6070799999999998</v>
      </c>
    </row>
    <row r="81" spans="1:13">
      <c r="A81" s="297">
        <v>72</v>
      </c>
      <c r="B81" s="273" t="s">
        <v>94</v>
      </c>
      <c r="C81" s="273">
        <v>2789.9</v>
      </c>
      <c r="D81" s="275">
        <v>2830.6</v>
      </c>
      <c r="E81" s="275">
        <v>2728.7999999999997</v>
      </c>
      <c r="F81" s="275">
        <v>2667.7</v>
      </c>
      <c r="G81" s="275">
        <v>2565.8999999999996</v>
      </c>
      <c r="H81" s="275">
        <v>2891.7</v>
      </c>
      <c r="I81" s="275">
        <v>2993.5</v>
      </c>
      <c r="J81" s="275">
        <v>3054.6</v>
      </c>
      <c r="K81" s="273">
        <v>2932.4</v>
      </c>
      <c r="L81" s="273">
        <v>2769.5</v>
      </c>
      <c r="M81" s="273">
        <v>25.74644</v>
      </c>
    </row>
    <row r="82" spans="1:13">
      <c r="A82" s="297">
        <v>73</v>
      </c>
      <c r="B82" s="273" t="s">
        <v>237</v>
      </c>
      <c r="C82" s="273">
        <v>482.65</v>
      </c>
      <c r="D82" s="275">
        <v>479.55</v>
      </c>
      <c r="E82" s="275">
        <v>469.1</v>
      </c>
      <c r="F82" s="275">
        <v>455.55</v>
      </c>
      <c r="G82" s="275">
        <v>445.1</v>
      </c>
      <c r="H82" s="275">
        <v>493.1</v>
      </c>
      <c r="I82" s="275">
        <v>503.54999999999995</v>
      </c>
      <c r="J82" s="275">
        <v>517.1</v>
      </c>
      <c r="K82" s="273">
        <v>490</v>
      </c>
      <c r="L82" s="273">
        <v>466</v>
      </c>
      <c r="M82" s="273">
        <v>14.784840000000001</v>
      </c>
    </row>
    <row r="83" spans="1:13">
      <c r="A83" s="297">
        <v>74</v>
      </c>
      <c r="B83" s="273" t="s">
        <v>238</v>
      </c>
      <c r="C83" s="273">
        <v>1390.1</v>
      </c>
      <c r="D83" s="275">
        <v>1390.3</v>
      </c>
      <c r="E83" s="275">
        <v>1370.6499999999999</v>
      </c>
      <c r="F83" s="275">
        <v>1351.1999999999998</v>
      </c>
      <c r="G83" s="275">
        <v>1331.5499999999997</v>
      </c>
      <c r="H83" s="275">
        <v>1409.75</v>
      </c>
      <c r="I83" s="275">
        <v>1429.4</v>
      </c>
      <c r="J83" s="275">
        <v>1448.8500000000001</v>
      </c>
      <c r="K83" s="273">
        <v>1409.95</v>
      </c>
      <c r="L83" s="273">
        <v>1370.85</v>
      </c>
      <c r="M83" s="273">
        <v>0.71889000000000003</v>
      </c>
    </row>
    <row r="84" spans="1:13">
      <c r="A84" s="297">
        <v>75</v>
      </c>
      <c r="B84" s="273" t="s">
        <v>96</v>
      </c>
      <c r="C84" s="273">
        <v>1247.0999999999999</v>
      </c>
      <c r="D84" s="275">
        <v>1240.3666666666666</v>
      </c>
      <c r="E84" s="275">
        <v>1208.7333333333331</v>
      </c>
      <c r="F84" s="275">
        <v>1170.3666666666666</v>
      </c>
      <c r="G84" s="275">
        <v>1138.7333333333331</v>
      </c>
      <c r="H84" s="275">
        <v>1278.7333333333331</v>
      </c>
      <c r="I84" s="275">
        <v>1310.3666666666668</v>
      </c>
      <c r="J84" s="275">
        <v>1348.7333333333331</v>
      </c>
      <c r="K84" s="273">
        <v>1272</v>
      </c>
      <c r="L84" s="273">
        <v>1202</v>
      </c>
      <c r="M84" s="273">
        <v>28.22897</v>
      </c>
    </row>
    <row r="85" spans="1:13">
      <c r="A85" s="297">
        <v>76</v>
      </c>
      <c r="B85" s="273" t="s">
        <v>97</v>
      </c>
      <c r="C85" s="273">
        <v>196.85</v>
      </c>
      <c r="D85" s="275">
        <v>198.41666666666666</v>
      </c>
      <c r="E85" s="275">
        <v>193.83333333333331</v>
      </c>
      <c r="F85" s="275">
        <v>190.81666666666666</v>
      </c>
      <c r="G85" s="275">
        <v>186.23333333333332</v>
      </c>
      <c r="H85" s="275">
        <v>201.43333333333331</v>
      </c>
      <c r="I85" s="275">
        <v>206.01666666666662</v>
      </c>
      <c r="J85" s="275">
        <v>209.0333333333333</v>
      </c>
      <c r="K85" s="273">
        <v>203</v>
      </c>
      <c r="L85" s="273">
        <v>195.4</v>
      </c>
      <c r="M85" s="273">
        <v>47.939399999999999</v>
      </c>
    </row>
    <row r="86" spans="1:13">
      <c r="A86" s="297">
        <v>77</v>
      </c>
      <c r="B86" s="273" t="s">
        <v>98</v>
      </c>
      <c r="C86" s="273">
        <v>69.8</v>
      </c>
      <c r="D86" s="275">
        <v>70.36666666666666</v>
      </c>
      <c r="E86" s="275">
        <v>68.833333333333314</v>
      </c>
      <c r="F86" s="275">
        <v>67.86666666666666</v>
      </c>
      <c r="G86" s="275">
        <v>66.333333333333314</v>
      </c>
      <c r="H86" s="275">
        <v>71.333333333333314</v>
      </c>
      <c r="I86" s="275">
        <v>72.866666666666646</v>
      </c>
      <c r="J86" s="275">
        <v>73.833333333333314</v>
      </c>
      <c r="K86" s="273">
        <v>71.900000000000006</v>
      </c>
      <c r="L86" s="273">
        <v>69.400000000000006</v>
      </c>
      <c r="M86" s="273">
        <v>355.26510999999999</v>
      </c>
    </row>
    <row r="87" spans="1:13">
      <c r="A87" s="297">
        <v>78</v>
      </c>
      <c r="B87" s="273" t="s">
        <v>360</v>
      </c>
      <c r="C87" s="273">
        <v>164.4</v>
      </c>
      <c r="D87" s="275">
        <v>166.95000000000002</v>
      </c>
      <c r="E87" s="275">
        <v>160.20000000000005</v>
      </c>
      <c r="F87" s="275">
        <v>156.00000000000003</v>
      </c>
      <c r="G87" s="275">
        <v>149.25000000000006</v>
      </c>
      <c r="H87" s="275">
        <v>171.15000000000003</v>
      </c>
      <c r="I87" s="275">
        <v>177.89999999999998</v>
      </c>
      <c r="J87" s="275">
        <v>182.10000000000002</v>
      </c>
      <c r="K87" s="273">
        <v>173.7</v>
      </c>
      <c r="L87" s="273">
        <v>162.75</v>
      </c>
      <c r="M87" s="273">
        <v>42.101930000000003</v>
      </c>
    </row>
    <row r="88" spans="1:13">
      <c r="A88" s="297">
        <v>79</v>
      </c>
      <c r="B88" s="273" t="s">
        <v>241</v>
      </c>
      <c r="C88" s="273">
        <v>77.150000000000006</v>
      </c>
      <c r="D88" s="275">
        <v>77.88333333333334</v>
      </c>
      <c r="E88" s="275">
        <v>76.416666666666686</v>
      </c>
      <c r="F88" s="275">
        <v>75.683333333333351</v>
      </c>
      <c r="G88" s="275">
        <v>74.216666666666697</v>
      </c>
      <c r="H88" s="275">
        <v>78.616666666666674</v>
      </c>
      <c r="I88" s="275">
        <v>80.083333333333343</v>
      </c>
      <c r="J88" s="275">
        <v>80.816666666666663</v>
      </c>
      <c r="K88" s="273">
        <v>79.349999999999994</v>
      </c>
      <c r="L88" s="273">
        <v>77.150000000000006</v>
      </c>
      <c r="M88" s="273">
        <v>30.704789999999999</v>
      </c>
    </row>
    <row r="89" spans="1:13">
      <c r="A89" s="297">
        <v>80</v>
      </c>
      <c r="B89" s="273" t="s">
        <v>99</v>
      </c>
      <c r="C89" s="273">
        <v>127.7</v>
      </c>
      <c r="D89" s="275">
        <v>128.75</v>
      </c>
      <c r="E89" s="275">
        <v>125.85</v>
      </c>
      <c r="F89" s="275">
        <v>124</v>
      </c>
      <c r="G89" s="275">
        <v>121.1</v>
      </c>
      <c r="H89" s="275">
        <v>130.6</v>
      </c>
      <c r="I89" s="275">
        <v>133.49999999999997</v>
      </c>
      <c r="J89" s="275">
        <v>135.35</v>
      </c>
      <c r="K89" s="273">
        <v>131.65</v>
      </c>
      <c r="L89" s="273">
        <v>126.9</v>
      </c>
      <c r="M89" s="273">
        <v>230.44055</v>
      </c>
    </row>
    <row r="90" spans="1:13">
      <c r="A90" s="297">
        <v>81</v>
      </c>
      <c r="B90" s="273" t="s">
        <v>102</v>
      </c>
      <c r="C90" s="273">
        <v>25.5</v>
      </c>
      <c r="D90" s="275">
        <v>25.583333333333332</v>
      </c>
      <c r="E90" s="275">
        <v>25.066666666666663</v>
      </c>
      <c r="F90" s="275">
        <v>24.633333333333329</v>
      </c>
      <c r="G90" s="275">
        <v>24.11666666666666</v>
      </c>
      <c r="H90" s="275">
        <v>26.016666666666666</v>
      </c>
      <c r="I90" s="275">
        <v>26.533333333333339</v>
      </c>
      <c r="J90" s="275">
        <v>26.966666666666669</v>
      </c>
      <c r="K90" s="273">
        <v>26.1</v>
      </c>
      <c r="L90" s="273">
        <v>25.15</v>
      </c>
      <c r="M90" s="273">
        <v>162.40011999999999</v>
      </c>
    </row>
    <row r="91" spans="1:13">
      <c r="A91" s="297">
        <v>82</v>
      </c>
      <c r="B91" s="273" t="s">
        <v>242</v>
      </c>
      <c r="C91" s="273">
        <v>132.65</v>
      </c>
      <c r="D91" s="275">
        <v>132.79999999999998</v>
      </c>
      <c r="E91" s="275">
        <v>131.19999999999996</v>
      </c>
      <c r="F91" s="275">
        <v>129.74999999999997</v>
      </c>
      <c r="G91" s="275">
        <v>128.14999999999995</v>
      </c>
      <c r="H91" s="275">
        <v>134.24999999999997</v>
      </c>
      <c r="I91" s="275">
        <v>135.85</v>
      </c>
      <c r="J91" s="275">
        <v>137.29999999999998</v>
      </c>
      <c r="K91" s="273">
        <v>134.4</v>
      </c>
      <c r="L91" s="273">
        <v>131.35</v>
      </c>
      <c r="M91" s="273">
        <v>1.58338</v>
      </c>
    </row>
    <row r="92" spans="1:13">
      <c r="A92" s="297">
        <v>83</v>
      </c>
      <c r="B92" s="273" t="s">
        <v>100</v>
      </c>
      <c r="C92" s="273">
        <v>485.9</v>
      </c>
      <c r="D92" s="275">
        <v>488.25</v>
      </c>
      <c r="E92" s="275">
        <v>480.65</v>
      </c>
      <c r="F92" s="275">
        <v>475.4</v>
      </c>
      <c r="G92" s="275">
        <v>467.79999999999995</v>
      </c>
      <c r="H92" s="275">
        <v>493.5</v>
      </c>
      <c r="I92" s="275">
        <v>501.1</v>
      </c>
      <c r="J92" s="275">
        <v>506.35</v>
      </c>
      <c r="K92" s="273">
        <v>495.85</v>
      </c>
      <c r="L92" s="273">
        <v>483</v>
      </c>
      <c r="M92" s="273">
        <v>14.43779</v>
      </c>
    </row>
    <row r="93" spans="1:13">
      <c r="A93" s="297">
        <v>84</v>
      </c>
      <c r="B93" s="273" t="s">
        <v>243</v>
      </c>
      <c r="C93" s="273">
        <v>532.70000000000005</v>
      </c>
      <c r="D93" s="275">
        <v>532.7833333333333</v>
      </c>
      <c r="E93" s="275">
        <v>526.91666666666663</v>
      </c>
      <c r="F93" s="275">
        <v>521.13333333333333</v>
      </c>
      <c r="G93" s="275">
        <v>515.26666666666665</v>
      </c>
      <c r="H93" s="275">
        <v>538.56666666666661</v>
      </c>
      <c r="I93" s="275">
        <v>544.43333333333339</v>
      </c>
      <c r="J93" s="275">
        <v>550.21666666666658</v>
      </c>
      <c r="K93" s="273">
        <v>538.65</v>
      </c>
      <c r="L93" s="273">
        <v>527</v>
      </c>
      <c r="M93" s="273">
        <v>1.2682500000000001</v>
      </c>
    </row>
    <row r="94" spans="1:13">
      <c r="A94" s="297">
        <v>85</v>
      </c>
      <c r="B94" s="273" t="s">
        <v>103</v>
      </c>
      <c r="C94" s="273">
        <v>773.95</v>
      </c>
      <c r="D94" s="275">
        <v>775.25</v>
      </c>
      <c r="E94" s="275">
        <v>763.7</v>
      </c>
      <c r="F94" s="275">
        <v>753.45</v>
      </c>
      <c r="G94" s="275">
        <v>741.90000000000009</v>
      </c>
      <c r="H94" s="275">
        <v>785.5</v>
      </c>
      <c r="I94" s="275">
        <v>797.05</v>
      </c>
      <c r="J94" s="275">
        <v>807.3</v>
      </c>
      <c r="K94" s="273">
        <v>786.8</v>
      </c>
      <c r="L94" s="273">
        <v>765</v>
      </c>
      <c r="M94" s="273">
        <v>10.28421</v>
      </c>
    </row>
    <row r="95" spans="1:13">
      <c r="A95" s="297">
        <v>86</v>
      </c>
      <c r="B95" s="273" t="s">
        <v>244</v>
      </c>
      <c r="C95" s="273">
        <v>432.05</v>
      </c>
      <c r="D95" s="275">
        <v>435.34999999999997</v>
      </c>
      <c r="E95" s="275">
        <v>426.69999999999993</v>
      </c>
      <c r="F95" s="275">
        <v>421.34999999999997</v>
      </c>
      <c r="G95" s="275">
        <v>412.69999999999993</v>
      </c>
      <c r="H95" s="275">
        <v>440.69999999999993</v>
      </c>
      <c r="I95" s="275">
        <v>449.34999999999991</v>
      </c>
      <c r="J95" s="275">
        <v>454.69999999999993</v>
      </c>
      <c r="K95" s="273">
        <v>444</v>
      </c>
      <c r="L95" s="273">
        <v>430</v>
      </c>
      <c r="M95" s="273">
        <v>2.2610399999999999</v>
      </c>
    </row>
    <row r="96" spans="1:13">
      <c r="A96" s="297">
        <v>87</v>
      </c>
      <c r="B96" s="273" t="s">
        <v>245</v>
      </c>
      <c r="C96" s="273">
        <v>1297.1500000000001</v>
      </c>
      <c r="D96" s="275">
        <v>1298.8166666666668</v>
      </c>
      <c r="E96" s="275">
        <v>1270.4333333333336</v>
      </c>
      <c r="F96" s="275">
        <v>1243.7166666666667</v>
      </c>
      <c r="G96" s="275">
        <v>1215.3333333333335</v>
      </c>
      <c r="H96" s="275">
        <v>1325.5333333333338</v>
      </c>
      <c r="I96" s="275">
        <v>1353.916666666667</v>
      </c>
      <c r="J96" s="275">
        <v>1380.6333333333339</v>
      </c>
      <c r="K96" s="273">
        <v>1327.2</v>
      </c>
      <c r="L96" s="273">
        <v>1272.0999999999999</v>
      </c>
      <c r="M96" s="273">
        <v>6.6262999999999996</v>
      </c>
    </row>
    <row r="97" spans="1:13">
      <c r="A97" s="297">
        <v>88</v>
      </c>
      <c r="B97" s="273" t="s">
        <v>104</v>
      </c>
      <c r="C97" s="273">
        <v>1061.55</v>
      </c>
      <c r="D97" s="275">
        <v>1075.6499999999999</v>
      </c>
      <c r="E97" s="275">
        <v>1036.9499999999998</v>
      </c>
      <c r="F97" s="275">
        <v>1012.3499999999999</v>
      </c>
      <c r="G97" s="275">
        <v>973.64999999999986</v>
      </c>
      <c r="H97" s="275">
        <v>1100.2499999999998</v>
      </c>
      <c r="I97" s="275">
        <v>1138.95</v>
      </c>
      <c r="J97" s="275">
        <v>1163.5499999999997</v>
      </c>
      <c r="K97" s="273">
        <v>1114.3499999999999</v>
      </c>
      <c r="L97" s="273">
        <v>1051.05</v>
      </c>
      <c r="M97" s="273">
        <v>66.209900000000005</v>
      </c>
    </row>
    <row r="98" spans="1:13">
      <c r="A98" s="297">
        <v>89</v>
      </c>
      <c r="B98" s="273" t="s">
        <v>373</v>
      </c>
      <c r="C98" s="273">
        <v>373.55</v>
      </c>
      <c r="D98" s="275">
        <v>367.08333333333331</v>
      </c>
      <c r="E98" s="275">
        <v>358.51666666666665</v>
      </c>
      <c r="F98" s="275">
        <v>343.48333333333335</v>
      </c>
      <c r="G98" s="275">
        <v>334.91666666666669</v>
      </c>
      <c r="H98" s="275">
        <v>382.11666666666662</v>
      </c>
      <c r="I98" s="275">
        <v>390.68333333333334</v>
      </c>
      <c r="J98" s="275">
        <v>405.71666666666658</v>
      </c>
      <c r="K98" s="273">
        <v>375.65</v>
      </c>
      <c r="L98" s="273">
        <v>352.05</v>
      </c>
      <c r="M98" s="273">
        <v>12.021409999999999</v>
      </c>
    </row>
    <row r="99" spans="1:13">
      <c r="A99" s="297">
        <v>90</v>
      </c>
      <c r="B99" s="273" t="s">
        <v>247</v>
      </c>
      <c r="C99" s="273">
        <v>195.45</v>
      </c>
      <c r="D99" s="275">
        <v>196.4</v>
      </c>
      <c r="E99" s="275">
        <v>193.60000000000002</v>
      </c>
      <c r="F99" s="275">
        <v>191.75000000000003</v>
      </c>
      <c r="G99" s="275">
        <v>188.95000000000005</v>
      </c>
      <c r="H99" s="275">
        <v>198.25</v>
      </c>
      <c r="I99" s="275">
        <v>201.05</v>
      </c>
      <c r="J99" s="275">
        <v>202.89999999999998</v>
      </c>
      <c r="K99" s="273">
        <v>199.2</v>
      </c>
      <c r="L99" s="273">
        <v>194.55</v>
      </c>
      <c r="M99" s="273">
        <v>6.6371200000000004</v>
      </c>
    </row>
    <row r="100" spans="1:13">
      <c r="A100" s="297">
        <v>91</v>
      </c>
      <c r="B100" s="273" t="s">
        <v>107</v>
      </c>
      <c r="C100" s="273">
        <v>955.5</v>
      </c>
      <c r="D100" s="275">
        <v>953.75</v>
      </c>
      <c r="E100" s="275">
        <v>944.25</v>
      </c>
      <c r="F100" s="275">
        <v>933</v>
      </c>
      <c r="G100" s="275">
        <v>923.5</v>
      </c>
      <c r="H100" s="275">
        <v>965</v>
      </c>
      <c r="I100" s="275">
        <v>974.5</v>
      </c>
      <c r="J100" s="275">
        <v>985.75</v>
      </c>
      <c r="K100" s="273">
        <v>963.25</v>
      </c>
      <c r="L100" s="273">
        <v>942.5</v>
      </c>
      <c r="M100" s="273">
        <v>75.317359999999994</v>
      </c>
    </row>
    <row r="101" spans="1:13">
      <c r="A101" s="297">
        <v>92</v>
      </c>
      <c r="B101" s="273" t="s">
        <v>249</v>
      </c>
      <c r="C101" s="273">
        <v>2919.45</v>
      </c>
      <c r="D101" s="275">
        <v>2928.25</v>
      </c>
      <c r="E101" s="275">
        <v>2882.9</v>
      </c>
      <c r="F101" s="275">
        <v>2846.35</v>
      </c>
      <c r="G101" s="275">
        <v>2801</v>
      </c>
      <c r="H101" s="275">
        <v>2964.8</v>
      </c>
      <c r="I101" s="275">
        <v>3010.1500000000005</v>
      </c>
      <c r="J101" s="275">
        <v>3046.7000000000003</v>
      </c>
      <c r="K101" s="273">
        <v>2973.6</v>
      </c>
      <c r="L101" s="273">
        <v>2891.7</v>
      </c>
      <c r="M101" s="273">
        <v>3.3342299999999998</v>
      </c>
    </row>
    <row r="102" spans="1:13">
      <c r="A102" s="297">
        <v>93</v>
      </c>
      <c r="B102" s="273" t="s">
        <v>109</v>
      </c>
      <c r="C102" s="273">
        <v>1409.6</v>
      </c>
      <c r="D102" s="275">
        <v>1429.2166666666665</v>
      </c>
      <c r="E102" s="275">
        <v>1386.5333333333328</v>
      </c>
      <c r="F102" s="275">
        <v>1363.4666666666665</v>
      </c>
      <c r="G102" s="275">
        <v>1320.7833333333328</v>
      </c>
      <c r="H102" s="275">
        <v>1452.2833333333328</v>
      </c>
      <c r="I102" s="275">
        <v>1494.9666666666667</v>
      </c>
      <c r="J102" s="275">
        <v>1518.0333333333328</v>
      </c>
      <c r="K102" s="273">
        <v>1471.9</v>
      </c>
      <c r="L102" s="273">
        <v>1406.15</v>
      </c>
      <c r="M102" s="273">
        <v>117.78138</v>
      </c>
    </row>
    <row r="103" spans="1:13">
      <c r="A103" s="297">
        <v>94</v>
      </c>
      <c r="B103" s="273" t="s">
        <v>250</v>
      </c>
      <c r="C103" s="273">
        <v>682.85</v>
      </c>
      <c r="D103" s="275">
        <v>683.63333333333321</v>
      </c>
      <c r="E103" s="275">
        <v>672.26666666666642</v>
      </c>
      <c r="F103" s="275">
        <v>661.68333333333317</v>
      </c>
      <c r="G103" s="275">
        <v>650.31666666666638</v>
      </c>
      <c r="H103" s="275">
        <v>694.21666666666647</v>
      </c>
      <c r="I103" s="275">
        <v>705.58333333333326</v>
      </c>
      <c r="J103" s="275">
        <v>716.16666666666652</v>
      </c>
      <c r="K103" s="273">
        <v>695</v>
      </c>
      <c r="L103" s="273">
        <v>673.05</v>
      </c>
      <c r="M103" s="273">
        <v>36.297800000000002</v>
      </c>
    </row>
    <row r="104" spans="1:13">
      <c r="A104" s="297">
        <v>95</v>
      </c>
      <c r="B104" s="273" t="s">
        <v>105</v>
      </c>
      <c r="C104" s="273">
        <v>1116.05</v>
      </c>
      <c r="D104" s="275">
        <v>1116.3500000000001</v>
      </c>
      <c r="E104" s="275">
        <v>1103.7000000000003</v>
      </c>
      <c r="F104" s="275">
        <v>1091.3500000000001</v>
      </c>
      <c r="G104" s="275">
        <v>1078.7000000000003</v>
      </c>
      <c r="H104" s="275">
        <v>1128.7000000000003</v>
      </c>
      <c r="I104" s="275">
        <v>1141.3500000000004</v>
      </c>
      <c r="J104" s="275">
        <v>1153.7000000000003</v>
      </c>
      <c r="K104" s="273">
        <v>1129</v>
      </c>
      <c r="L104" s="273">
        <v>1104</v>
      </c>
      <c r="M104" s="273">
        <v>18.99418</v>
      </c>
    </row>
    <row r="105" spans="1:13">
      <c r="A105" s="297">
        <v>96</v>
      </c>
      <c r="B105" s="273" t="s">
        <v>110</v>
      </c>
      <c r="C105" s="273">
        <v>3358.55</v>
      </c>
      <c r="D105" s="275">
        <v>3390.8333333333335</v>
      </c>
      <c r="E105" s="275">
        <v>3297.666666666667</v>
      </c>
      <c r="F105" s="275">
        <v>3236.7833333333333</v>
      </c>
      <c r="G105" s="275">
        <v>3143.6166666666668</v>
      </c>
      <c r="H105" s="275">
        <v>3451.7166666666672</v>
      </c>
      <c r="I105" s="275">
        <v>3544.8833333333341</v>
      </c>
      <c r="J105" s="275">
        <v>3605.7666666666673</v>
      </c>
      <c r="K105" s="273">
        <v>3484</v>
      </c>
      <c r="L105" s="273">
        <v>3329.95</v>
      </c>
      <c r="M105" s="273">
        <v>13.33633</v>
      </c>
    </row>
    <row r="106" spans="1:13">
      <c r="A106" s="297">
        <v>97</v>
      </c>
      <c r="B106" s="273" t="s">
        <v>112</v>
      </c>
      <c r="C106" s="273">
        <v>231.4</v>
      </c>
      <c r="D106" s="275">
        <v>233.73333333333335</v>
      </c>
      <c r="E106" s="275">
        <v>227.41666666666669</v>
      </c>
      <c r="F106" s="275">
        <v>223.43333333333334</v>
      </c>
      <c r="G106" s="275">
        <v>217.11666666666667</v>
      </c>
      <c r="H106" s="275">
        <v>237.7166666666667</v>
      </c>
      <c r="I106" s="275">
        <v>244.03333333333336</v>
      </c>
      <c r="J106" s="275">
        <v>248.01666666666671</v>
      </c>
      <c r="K106" s="273">
        <v>240.05</v>
      </c>
      <c r="L106" s="273">
        <v>229.75</v>
      </c>
      <c r="M106" s="273">
        <v>141.39166</v>
      </c>
    </row>
    <row r="107" spans="1:13">
      <c r="A107" s="297">
        <v>98</v>
      </c>
      <c r="B107" s="273" t="s">
        <v>113</v>
      </c>
      <c r="C107" s="273">
        <v>216.65</v>
      </c>
      <c r="D107" s="275">
        <v>217.43333333333331</v>
      </c>
      <c r="E107" s="275">
        <v>213.71666666666661</v>
      </c>
      <c r="F107" s="275">
        <v>210.7833333333333</v>
      </c>
      <c r="G107" s="275">
        <v>207.06666666666661</v>
      </c>
      <c r="H107" s="275">
        <v>220.36666666666662</v>
      </c>
      <c r="I107" s="275">
        <v>224.08333333333331</v>
      </c>
      <c r="J107" s="275">
        <v>227.01666666666662</v>
      </c>
      <c r="K107" s="273">
        <v>221.15</v>
      </c>
      <c r="L107" s="273">
        <v>214.5</v>
      </c>
      <c r="M107" s="273">
        <v>83.052689999999998</v>
      </c>
    </row>
    <row r="108" spans="1:13">
      <c r="A108" s="297">
        <v>99</v>
      </c>
      <c r="B108" s="273" t="s">
        <v>114</v>
      </c>
      <c r="C108" s="273">
        <v>2391.3000000000002</v>
      </c>
      <c r="D108" s="275">
        <v>2383.7666666666669</v>
      </c>
      <c r="E108" s="275">
        <v>2342.5333333333338</v>
      </c>
      <c r="F108" s="275">
        <v>2293.7666666666669</v>
      </c>
      <c r="G108" s="275">
        <v>2252.5333333333338</v>
      </c>
      <c r="H108" s="275">
        <v>2432.5333333333338</v>
      </c>
      <c r="I108" s="275">
        <v>2473.7666666666664</v>
      </c>
      <c r="J108" s="275">
        <v>2522.5333333333338</v>
      </c>
      <c r="K108" s="273">
        <v>2425</v>
      </c>
      <c r="L108" s="273">
        <v>2335</v>
      </c>
      <c r="M108" s="273">
        <v>24.602969999999999</v>
      </c>
    </row>
    <row r="109" spans="1:13">
      <c r="A109" s="297">
        <v>100</v>
      </c>
      <c r="B109" s="273" t="s">
        <v>251</v>
      </c>
      <c r="C109" s="273">
        <v>264</v>
      </c>
      <c r="D109" s="275">
        <v>264</v>
      </c>
      <c r="E109" s="275">
        <v>261.14999999999998</v>
      </c>
      <c r="F109" s="275">
        <v>258.29999999999995</v>
      </c>
      <c r="G109" s="275">
        <v>255.44999999999993</v>
      </c>
      <c r="H109" s="275">
        <v>266.85000000000002</v>
      </c>
      <c r="I109" s="275">
        <v>269.70000000000005</v>
      </c>
      <c r="J109" s="275">
        <v>272.55000000000007</v>
      </c>
      <c r="K109" s="273">
        <v>266.85000000000002</v>
      </c>
      <c r="L109" s="273">
        <v>261.14999999999998</v>
      </c>
      <c r="M109" s="273">
        <v>13.10896</v>
      </c>
    </row>
    <row r="110" spans="1:13">
      <c r="A110" s="297">
        <v>101</v>
      </c>
      <c r="B110" s="273" t="s">
        <v>252</v>
      </c>
      <c r="C110" s="273">
        <v>41.65</v>
      </c>
      <c r="D110" s="275">
        <v>41.633333333333333</v>
      </c>
      <c r="E110" s="275">
        <v>41.216666666666669</v>
      </c>
      <c r="F110" s="275">
        <v>40.783333333333339</v>
      </c>
      <c r="G110" s="275">
        <v>40.366666666666674</v>
      </c>
      <c r="H110" s="275">
        <v>42.066666666666663</v>
      </c>
      <c r="I110" s="275">
        <v>42.483333333333334</v>
      </c>
      <c r="J110" s="275">
        <v>42.916666666666657</v>
      </c>
      <c r="K110" s="273">
        <v>42.05</v>
      </c>
      <c r="L110" s="273">
        <v>41.2</v>
      </c>
      <c r="M110" s="273">
        <v>12.55466</v>
      </c>
    </row>
    <row r="111" spans="1:13">
      <c r="A111" s="297">
        <v>102</v>
      </c>
      <c r="B111" s="273" t="s">
        <v>108</v>
      </c>
      <c r="C111" s="273">
        <v>2467</v>
      </c>
      <c r="D111" s="275">
        <v>2490.5166666666669</v>
      </c>
      <c r="E111" s="275">
        <v>2434.7333333333336</v>
      </c>
      <c r="F111" s="275">
        <v>2402.4666666666667</v>
      </c>
      <c r="G111" s="275">
        <v>2346.6833333333334</v>
      </c>
      <c r="H111" s="275">
        <v>2522.7833333333338</v>
      </c>
      <c r="I111" s="275">
        <v>2578.5666666666675</v>
      </c>
      <c r="J111" s="275">
        <v>2610.8333333333339</v>
      </c>
      <c r="K111" s="273">
        <v>2546.3000000000002</v>
      </c>
      <c r="L111" s="273">
        <v>2458.25</v>
      </c>
      <c r="M111" s="273">
        <v>48.583460000000002</v>
      </c>
    </row>
    <row r="112" spans="1:13">
      <c r="A112" s="297">
        <v>103</v>
      </c>
      <c r="B112" s="273" t="s">
        <v>116</v>
      </c>
      <c r="C112" s="273">
        <v>522.35</v>
      </c>
      <c r="D112" s="275">
        <v>526.88333333333333</v>
      </c>
      <c r="E112" s="275">
        <v>514.56666666666661</v>
      </c>
      <c r="F112" s="275">
        <v>506.7833333333333</v>
      </c>
      <c r="G112" s="275">
        <v>494.46666666666658</v>
      </c>
      <c r="H112" s="275">
        <v>534.66666666666663</v>
      </c>
      <c r="I112" s="275">
        <v>546.98333333333346</v>
      </c>
      <c r="J112" s="275">
        <v>554.76666666666665</v>
      </c>
      <c r="K112" s="273">
        <v>539.20000000000005</v>
      </c>
      <c r="L112" s="273">
        <v>519.1</v>
      </c>
      <c r="M112" s="273">
        <v>280.49286000000001</v>
      </c>
    </row>
    <row r="113" spans="1:13">
      <c r="A113" s="297">
        <v>104</v>
      </c>
      <c r="B113" s="273" t="s">
        <v>253</v>
      </c>
      <c r="C113" s="273">
        <v>1378.8</v>
      </c>
      <c r="D113" s="275">
        <v>1394.8999999999999</v>
      </c>
      <c r="E113" s="275">
        <v>1351.5999999999997</v>
      </c>
      <c r="F113" s="275">
        <v>1324.3999999999999</v>
      </c>
      <c r="G113" s="275">
        <v>1281.0999999999997</v>
      </c>
      <c r="H113" s="275">
        <v>1422.0999999999997</v>
      </c>
      <c r="I113" s="275">
        <v>1465.3999999999999</v>
      </c>
      <c r="J113" s="275">
        <v>1492.5999999999997</v>
      </c>
      <c r="K113" s="273">
        <v>1438.2</v>
      </c>
      <c r="L113" s="273">
        <v>1367.7</v>
      </c>
      <c r="M113" s="273">
        <v>15.395810000000001</v>
      </c>
    </row>
    <row r="114" spans="1:13">
      <c r="A114" s="297">
        <v>105</v>
      </c>
      <c r="B114" s="273" t="s">
        <v>117</v>
      </c>
      <c r="C114" s="273">
        <v>499.05</v>
      </c>
      <c r="D114" s="275">
        <v>501.3</v>
      </c>
      <c r="E114" s="275">
        <v>495.35</v>
      </c>
      <c r="F114" s="275">
        <v>491.65000000000003</v>
      </c>
      <c r="G114" s="275">
        <v>485.70000000000005</v>
      </c>
      <c r="H114" s="275">
        <v>505</v>
      </c>
      <c r="I114" s="275">
        <v>510.94999999999993</v>
      </c>
      <c r="J114" s="275">
        <v>514.65</v>
      </c>
      <c r="K114" s="273">
        <v>507.25</v>
      </c>
      <c r="L114" s="273">
        <v>497.6</v>
      </c>
      <c r="M114" s="273">
        <v>28.14565</v>
      </c>
    </row>
    <row r="115" spans="1:13">
      <c r="A115" s="297">
        <v>106</v>
      </c>
      <c r="B115" s="273" t="s">
        <v>388</v>
      </c>
      <c r="C115" s="273">
        <v>413.75</v>
      </c>
      <c r="D115" s="275">
        <v>422.58333333333331</v>
      </c>
      <c r="E115" s="275">
        <v>397.16666666666663</v>
      </c>
      <c r="F115" s="275">
        <v>380.58333333333331</v>
      </c>
      <c r="G115" s="275">
        <v>355.16666666666663</v>
      </c>
      <c r="H115" s="275">
        <v>439.16666666666663</v>
      </c>
      <c r="I115" s="275">
        <v>464.58333333333326</v>
      </c>
      <c r="J115" s="275">
        <v>481.16666666666663</v>
      </c>
      <c r="K115" s="273">
        <v>448</v>
      </c>
      <c r="L115" s="273">
        <v>406</v>
      </c>
      <c r="M115" s="273">
        <v>31.707920000000001</v>
      </c>
    </row>
    <row r="116" spans="1:13">
      <c r="A116" s="297">
        <v>107</v>
      </c>
      <c r="B116" s="273" t="s">
        <v>119</v>
      </c>
      <c r="C116" s="273">
        <v>47.8</v>
      </c>
      <c r="D116" s="275">
        <v>47.966666666666669</v>
      </c>
      <c r="E116" s="275">
        <v>46.733333333333334</v>
      </c>
      <c r="F116" s="275">
        <v>45.666666666666664</v>
      </c>
      <c r="G116" s="275">
        <v>44.43333333333333</v>
      </c>
      <c r="H116" s="275">
        <v>49.033333333333339</v>
      </c>
      <c r="I116" s="275">
        <v>50.266666666666673</v>
      </c>
      <c r="J116" s="275">
        <v>51.333333333333343</v>
      </c>
      <c r="K116" s="273">
        <v>49.2</v>
      </c>
      <c r="L116" s="273">
        <v>46.9</v>
      </c>
      <c r="M116" s="273">
        <v>370.95805999999999</v>
      </c>
    </row>
    <row r="117" spans="1:13">
      <c r="A117" s="297">
        <v>108</v>
      </c>
      <c r="B117" s="273" t="s">
        <v>126</v>
      </c>
      <c r="C117" s="273">
        <v>210.65</v>
      </c>
      <c r="D117" s="275">
        <v>210.13333333333333</v>
      </c>
      <c r="E117" s="275">
        <v>207.61666666666665</v>
      </c>
      <c r="F117" s="275">
        <v>204.58333333333331</v>
      </c>
      <c r="G117" s="275">
        <v>202.06666666666663</v>
      </c>
      <c r="H117" s="275">
        <v>213.16666666666666</v>
      </c>
      <c r="I117" s="275">
        <v>215.68333333333331</v>
      </c>
      <c r="J117" s="275">
        <v>218.71666666666667</v>
      </c>
      <c r="K117" s="273">
        <v>212.65</v>
      </c>
      <c r="L117" s="273">
        <v>207.1</v>
      </c>
      <c r="M117" s="273">
        <v>484.71357</v>
      </c>
    </row>
    <row r="118" spans="1:13">
      <c r="A118" s="297">
        <v>109</v>
      </c>
      <c r="B118" s="273" t="s">
        <v>115</v>
      </c>
      <c r="C118" s="273">
        <v>197.7</v>
      </c>
      <c r="D118" s="275">
        <v>199.15</v>
      </c>
      <c r="E118" s="275">
        <v>193.60000000000002</v>
      </c>
      <c r="F118" s="275">
        <v>189.50000000000003</v>
      </c>
      <c r="G118" s="275">
        <v>183.95000000000005</v>
      </c>
      <c r="H118" s="275">
        <v>203.25</v>
      </c>
      <c r="I118" s="275">
        <v>208.8</v>
      </c>
      <c r="J118" s="275">
        <v>212.89999999999998</v>
      </c>
      <c r="K118" s="273">
        <v>204.7</v>
      </c>
      <c r="L118" s="273">
        <v>195.05</v>
      </c>
      <c r="M118" s="273">
        <v>169.24868000000001</v>
      </c>
    </row>
    <row r="119" spans="1:13">
      <c r="A119" s="297">
        <v>110</v>
      </c>
      <c r="B119" s="273" t="s">
        <v>256</v>
      </c>
      <c r="C119" s="273">
        <v>124.55</v>
      </c>
      <c r="D119" s="275">
        <v>124.31666666666668</v>
      </c>
      <c r="E119" s="275">
        <v>122.88333333333335</v>
      </c>
      <c r="F119" s="275">
        <v>121.21666666666668</v>
      </c>
      <c r="G119" s="275">
        <v>119.78333333333336</v>
      </c>
      <c r="H119" s="275">
        <v>125.98333333333335</v>
      </c>
      <c r="I119" s="275">
        <v>127.41666666666666</v>
      </c>
      <c r="J119" s="275">
        <v>129.08333333333334</v>
      </c>
      <c r="K119" s="273">
        <v>125.75</v>
      </c>
      <c r="L119" s="273">
        <v>122.65</v>
      </c>
      <c r="M119" s="273">
        <v>19.248560000000001</v>
      </c>
    </row>
    <row r="120" spans="1:13">
      <c r="A120" s="297">
        <v>111</v>
      </c>
      <c r="B120" s="273" t="s">
        <v>125</v>
      </c>
      <c r="C120" s="273">
        <v>91.4</v>
      </c>
      <c r="D120" s="275">
        <v>91.816666666666663</v>
      </c>
      <c r="E120" s="275">
        <v>89.833333333333329</v>
      </c>
      <c r="F120" s="275">
        <v>88.266666666666666</v>
      </c>
      <c r="G120" s="275">
        <v>86.283333333333331</v>
      </c>
      <c r="H120" s="275">
        <v>93.383333333333326</v>
      </c>
      <c r="I120" s="275">
        <v>95.366666666666674</v>
      </c>
      <c r="J120" s="275">
        <v>96.933333333333323</v>
      </c>
      <c r="K120" s="273">
        <v>93.8</v>
      </c>
      <c r="L120" s="273">
        <v>90.25</v>
      </c>
      <c r="M120" s="273">
        <v>274.93561999999997</v>
      </c>
    </row>
    <row r="121" spans="1:13">
      <c r="A121" s="297">
        <v>112</v>
      </c>
      <c r="B121" s="273" t="s">
        <v>774</v>
      </c>
      <c r="C121" s="273">
        <v>1438.25</v>
      </c>
      <c r="D121" s="275">
        <v>1434.7166666666665</v>
      </c>
      <c r="E121" s="275">
        <v>1425.7833333333328</v>
      </c>
      <c r="F121" s="275">
        <v>1413.3166666666664</v>
      </c>
      <c r="G121" s="275">
        <v>1404.3833333333328</v>
      </c>
      <c r="H121" s="275">
        <v>1447.1833333333329</v>
      </c>
      <c r="I121" s="275">
        <v>1456.1166666666668</v>
      </c>
      <c r="J121" s="275">
        <v>1468.583333333333</v>
      </c>
      <c r="K121" s="273">
        <v>1443.65</v>
      </c>
      <c r="L121" s="273">
        <v>1422.25</v>
      </c>
      <c r="M121" s="273">
        <v>8.2310700000000008</v>
      </c>
    </row>
    <row r="122" spans="1:13">
      <c r="A122" s="297">
        <v>113</v>
      </c>
      <c r="B122" s="273" t="s">
        <v>120</v>
      </c>
      <c r="C122" s="273">
        <v>533.65</v>
      </c>
      <c r="D122" s="275">
        <v>535.5</v>
      </c>
      <c r="E122" s="275">
        <v>524.15</v>
      </c>
      <c r="F122" s="275">
        <v>514.65</v>
      </c>
      <c r="G122" s="275">
        <v>503.29999999999995</v>
      </c>
      <c r="H122" s="275">
        <v>545</v>
      </c>
      <c r="I122" s="275">
        <v>556.34999999999991</v>
      </c>
      <c r="J122" s="275">
        <v>565.85</v>
      </c>
      <c r="K122" s="273">
        <v>546.85</v>
      </c>
      <c r="L122" s="273">
        <v>526</v>
      </c>
      <c r="M122" s="273">
        <v>26.602509999999999</v>
      </c>
    </row>
    <row r="123" spans="1:13">
      <c r="A123" s="297">
        <v>114</v>
      </c>
      <c r="B123" s="273" t="s">
        <v>838</v>
      </c>
      <c r="C123" s="273">
        <v>238.35</v>
      </c>
      <c r="D123" s="275">
        <v>240.36666666666667</v>
      </c>
      <c r="E123" s="275">
        <v>233.48333333333335</v>
      </c>
      <c r="F123" s="275">
        <v>228.61666666666667</v>
      </c>
      <c r="G123" s="275">
        <v>221.73333333333335</v>
      </c>
      <c r="H123" s="275">
        <v>245.23333333333335</v>
      </c>
      <c r="I123" s="275">
        <v>252.11666666666667</v>
      </c>
      <c r="J123" s="275">
        <v>256.98333333333335</v>
      </c>
      <c r="K123" s="273">
        <v>247.25</v>
      </c>
      <c r="L123" s="273">
        <v>235.5</v>
      </c>
      <c r="M123" s="273">
        <v>50.610599999999998</v>
      </c>
    </row>
    <row r="124" spans="1:13">
      <c r="A124" s="297">
        <v>115</v>
      </c>
      <c r="B124" s="273" t="s">
        <v>122</v>
      </c>
      <c r="C124" s="273">
        <v>820.15</v>
      </c>
      <c r="D124" s="275">
        <v>828.98333333333323</v>
      </c>
      <c r="E124" s="275">
        <v>797.16666666666652</v>
      </c>
      <c r="F124" s="275">
        <v>774.18333333333328</v>
      </c>
      <c r="G124" s="275">
        <v>742.36666666666656</v>
      </c>
      <c r="H124" s="275">
        <v>851.96666666666647</v>
      </c>
      <c r="I124" s="275">
        <v>883.7833333333333</v>
      </c>
      <c r="J124" s="275">
        <v>906.76666666666642</v>
      </c>
      <c r="K124" s="273">
        <v>860.8</v>
      </c>
      <c r="L124" s="273">
        <v>806</v>
      </c>
      <c r="M124" s="273">
        <v>158.10173</v>
      </c>
    </row>
    <row r="125" spans="1:13">
      <c r="A125" s="297">
        <v>116</v>
      </c>
      <c r="B125" s="273" t="s">
        <v>257</v>
      </c>
      <c r="C125" s="273">
        <v>4707.6499999999996</v>
      </c>
      <c r="D125" s="275">
        <v>4836.8166666666666</v>
      </c>
      <c r="E125" s="275">
        <v>4547.833333333333</v>
      </c>
      <c r="F125" s="275">
        <v>4388.0166666666664</v>
      </c>
      <c r="G125" s="275">
        <v>4099.0333333333328</v>
      </c>
      <c r="H125" s="275">
        <v>4996.6333333333332</v>
      </c>
      <c r="I125" s="275">
        <v>5285.6166666666668</v>
      </c>
      <c r="J125" s="275">
        <v>5445.4333333333334</v>
      </c>
      <c r="K125" s="273">
        <v>5125.8</v>
      </c>
      <c r="L125" s="273">
        <v>4677</v>
      </c>
      <c r="M125" s="273">
        <v>15.325670000000001</v>
      </c>
    </row>
    <row r="126" spans="1:13">
      <c r="A126" s="297">
        <v>117</v>
      </c>
      <c r="B126" s="273" t="s">
        <v>124</v>
      </c>
      <c r="C126" s="273">
        <v>1301</v>
      </c>
      <c r="D126" s="275">
        <v>1304.55</v>
      </c>
      <c r="E126" s="275">
        <v>1281.55</v>
      </c>
      <c r="F126" s="275">
        <v>1262.0999999999999</v>
      </c>
      <c r="G126" s="275">
        <v>1239.0999999999999</v>
      </c>
      <c r="H126" s="275">
        <v>1324</v>
      </c>
      <c r="I126" s="275">
        <v>1347</v>
      </c>
      <c r="J126" s="275">
        <v>1366.45</v>
      </c>
      <c r="K126" s="273">
        <v>1327.55</v>
      </c>
      <c r="L126" s="273">
        <v>1285.0999999999999</v>
      </c>
      <c r="M126" s="273">
        <v>81.336650000000006</v>
      </c>
    </row>
    <row r="127" spans="1:13">
      <c r="A127" s="297">
        <v>118</v>
      </c>
      <c r="B127" s="273" t="s">
        <v>121</v>
      </c>
      <c r="C127" s="273">
        <v>1590.15</v>
      </c>
      <c r="D127" s="275">
        <v>1597.4166666666667</v>
      </c>
      <c r="E127" s="275">
        <v>1567.3833333333334</v>
      </c>
      <c r="F127" s="275">
        <v>1544.6166666666668</v>
      </c>
      <c r="G127" s="275">
        <v>1514.5833333333335</v>
      </c>
      <c r="H127" s="275">
        <v>1620.1833333333334</v>
      </c>
      <c r="I127" s="275">
        <v>1650.2166666666667</v>
      </c>
      <c r="J127" s="275">
        <v>1672.9833333333333</v>
      </c>
      <c r="K127" s="273">
        <v>1627.45</v>
      </c>
      <c r="L127" s="273">
        <v>1574.65</v>
      </c>
      <c r="M127" s="273">
        <v>12.831899999999999</v>
      </c>
    </row>
    <row r="128" spans="1:13">
      <c r="A128" s="297">
        <v>119</v>
      </c>
      <c r="B128" s="273" t="s">
        <v>258</v>
      </c>
      <c r="C128" s="273">
        <v>1942.75</v>
      </c>
      <c r="D128" s="275">
        <v>1948.3666666666668</v>
      </c>
      <c r="E128" s="275">
        <v>1920.4833333333336</v>
      </c>
      <c r="F128" s="275">
        <v>1898.2166666666667</v>
      </c>
      <c r="G128" s="275">
        <v>1870.3333333333335</v>
      </c>
      <c r="H128" s="275">
        <v>1970.6333333333337</v>
      </c>
      <c r="I128" s="275">
        <v>1998.5166666666669</v>
      </c>
      <c r="J128" s="275">
        <v>2020.7833333333338</v>
      </c>
      <c r="K128" s="273">
        <v>1976.25</v>
      </c>
      <c r="L128" s="273">
        <v>1926.1</v>
      </c>
      <c r="M128" s="273">
        <v>3.6462300000000001</v>
      </c>
    </row>
    <row r="129" spans="1:13">
      <c r="A129" s="297">
        <v>120</v>
      </c>
      <c r="B129" s="273" t="s">
        <v>259</v>
      </c>
      <c r="C129" s="273">
        <v>74.2</v>
      </c>
      <c r="D129" s="275">
        <v>73.583333333333329</v>
      </c>
      <c r="E129" s="275">
        <v>72.216666666666654</v>
      </c>
      <c r="F129" s="275">
        <v>70.23333333333332</v>
      </c>
      <c r="G129" s="275">
        <v>68.866666666666646</v>
      </c>
      <c r="H129" s="275">
        <v>75.566666666666663</v>
      </c>
      <c r="I129" s="275">
        <v>76.933333333333337</v>
      </c>
      <c r="J129" s="275">
        <v>78.916666666666671</v>
      </c>
      <c r="K129" s="273">
        <v>74.95</v>
      </c>
      <c r="L129" s="273">
        <v>71.599999999999994</v>
      </c>
      <c r="M129" s="273">
        <v>20.025369999999999</v>
      </c>
    </row>
    <row r="130" spans="1:13">
      <c r="A130" s="297">
        <v>121</v>
      </c>
      <c r="B130" s="273" t="s">
        <v>128</v>
      </c>
      <c r="C130" s="273">
        <v>376.25</v>
      </c>
      <c r="D130" s="275">
        <v>376.59999999999997</v>
      </c>
      <c r="E130" s="275">
        <v>371.19999999999993</v>
      </c>
      <c r="F130" s="275">
        <v>366.15</v>
      </c>
      <c r="G130" s="275">
        <v>360.74999999999994</v>
      </c>
      <c r="H130" s="275">
        <v>381.64999999999992</v>
      </c>
      <c r="I130" s="275">
        <v>387.0499999999999</v>
      </c>
      <c r="J130" s="275">
        <v>392.09999999999991</v>
      </c>
      <c r="K130" s="273">
        <v>382</v>
      </c>
      <c r="L130" s="273">
        <v>371.55</v>
      </c>
      <c r="M130" s="273">
        <v>85.763260000000002</v>
      </c>
    </row>
    <row r="131" spans="1:13">
      <c r="A131" s="297">
        <v>122</v>
      </c>
      <c r="B131" s="273" t="s">
        <v>127</v>
      </c>
      <c r="C131" s="273">
        <v>272.05</v>
      </c>
      <c r="D131" s="275">
        <v>272.81666666666666</v>
      </c>
      <c r="E131" s="275">
        <v>265.23333333333335</v>
      </c>
      <c r="F131" s="275">
        <v>258.41666666666669</v>
      </c>
      <c r="G131" s="275">
        <v>250.83333333333337</v>
      </c>
      <c r="H131" s="275">
        <v>279.63333333333333</v>
      </c>
      <c r="I131" s="275">
        <v>287.2166666666667</v>
      </c>
      <c r="J131" s="275">
        <v>294.0333333333333</v>
      </c>
      <c r="K131" s="273">
        <v>280.39999999999998</v>
      </c>
      <c r="L131" s="273">
        <v>266</v>
      </c>
      <c r="M131" s="273">
        <v>116.03788</v>
      </c>
    </row>
    <row r="132" spans="1:13">
      <c r="A132" s="297">
        <v>123</v>
      </c>
      <c r="B132" s="273" t="s">
        <v>129</v>
      </c>
      <c r="C132" s="273">
        <v>2638.15</v>
      </c>
      <c r="D132" s="275">
        <v>2663.8666666666668</v>
      </c>
      <c r="E132" s="275">
        <v>2600.8333333333335</v>
      </c>
      <c r="F132" s="275">
        <v>2563.5166666666669</v>
      </c>
      <c r="G132" s="275">
        <v>2500.4833333333336</v>
      </c>
      <c r="H132" s="275">
        <v>2701.1833333333334</v>
      </c>
      <c r="I132" s="275">
        <v>2764.2166666666662</v>
      </c>
      <c r="J132" s="275">
        <v>2801.5333333333333</v>
      </c>
      <c r="K132" s="273">
        <v>2726.9</v>
      </c>
      <c r="L132" s="273">
        <v>2626.55</v>
      </c>
      <c r="M132" s="273">
        <v>4.8958000000000004</v>
      </c>
    </row>
    <row r="133" spans="1:13">
      <c r="A133" s="297">
        <v>124</v>
      </c>
      <c r="B133" s="273" t="s">
        <v>131</v>
      </c>
      <c r="C133" s="273">
        <v>1764.7</v>
      </c>
      <c r="D133" s="275">
        <v>1778.1666666666667</v>
      </c>
      <c r="E133" s="275">
        <v>1732.8833333333334</v>
      </c>
      <c r="F133" s="275">
        <v>1701.0666666666666</v>
      </c>
      <c r="G133" s="275">
        <v>1655.7833333333333</v>
      </c>
      <c r="H133" s="275">
        <v>1809.9833333333336</v>
      </c>
      <c r="I133" s="275">
        <v>1855.2666666666669</v>
      </c>
      <c r="J133" s="275">
        <v>1887.0833333333337</v>
      </c>
      <c r="K133" s="273">
        <v>1823.45</v>
      </c>
      <c r="L133" s="273">
        <v>1746.35</v>
      </c>
      <c r="M133" s="273">
        <v>78.923190000000005</v>
      </c>
    </row>
    <row r="134" spans="1:13">
      <c r="A134" s="297">
        <v>125</v>
      </c>
      <c r="B134" s="273" t="s">
        <v>132</v>
      </c>
      <c r="C134" s="273">
        <v>87.6</v>
      </c>
      <c r="D134" s="275">
        <v>88.45</v>
      </c>
      <c r="E134" s="275">
        <v>86.2</v>
      </c>
      <c r="F134" s="275">
        <v>84.8</v>
      </c>
      <c r="G134" s="275">
        <v>82.55</v>
      </c>
      <c r="H134" s="275">
        <v>89.850000000000009</v>
      </c>
      <c r="I134" s="275">
        <v>92.100000000000009</v>
      </c>
      <c r="J134" s="275">
        <v>93.500000000000014</v>
      </c>
      <c r="K134" s="273">
        <v>90.7</v>
      </c>
      <c r="L134" s="273">
        <v>87.05</v>
      </c>
      <c r="M134" s="273">
        <v>196.46619000000001</v>
      </c>
    </row>
    <row r="135" spans="1:13">
      <c r="A135" s="297">
        <v>126</v>
      </c>
      <c r="B135" s="273" t="s">
        <v>260</v>
      </c>
      <c r="C135" s="273">
        <v>2471.6999999999998</v>
      </c>
      <c r="D135" s="275">
        <v>2459.35</v>
      </c>
      <c r="E135" s="275">
        <v>2368.6999999999998</v>
      </c>
      <c r="F135" s="275">
        <v>2265.6999999999998</v>
      </c>
      <c r="G135" s="275">
        <v>2175.0499999999997</v>
      </c>
      <c r="H135" s="275">
        <v>2562.35</v>
      </c>
      <c r="I135" s="275">
        <v>2653.0000000000005</v>
      </c>
      <c r="J135" s="275">
        <v>2756</v>
      </c>
      <c r="K135" s="273">
        <v>2550</v>
      </c>
      <c r="L135" s="273">
        <v>2356.35</v>
      </c>
      <c r="M135" s="273">
        <v>7.0557100000000004</v>
      </c>
    </row>
    <row r="136" spans="1:13">
      <c r="A136" s="297">
        <v>127</v>
      </c>
      <c r="B136" s="273" t="s">
        <v>133</v>
      </c>
      <c r="C136" s="273">
        <v>395</v>
      </c>
      <c r="D136" s="275">
        <v>400.91666666666669</v>
      </c>
      <c r="E136" s="275">
        <v>386.48333333333335</v>
      </c>
      <c r="F136" s="275">
        <v>377.96666666666664</v>
      </c>
      <c r="G136" s="275">
        <v>363.5333333333333</v>
      </c>
      <c r="H136" s="275">
        <v>409.43333333333339</v>
      </c>
      <c r="I136" s="275">
        <v>423.86666666666667</v>
      </c>
      <c r="J136" s="275">
        <v>432.38333333333344</v>
      </c>
      <c r="K136" s="273">
        <v>415.35</v>
      </c>
      <c r="L136" s="273">
        <v>392.4</v>
      </c>
      <c r="M136" s="273">
        <v>77.913340000000005</v>
      </c>
    </row>
    <row r="137" spans="1:13">
      <c r="A137" s="297">
        <v>128</v>
      </c>
      <c r="B137" s="273" t="s">
        <v>261</v>
      </c>
      <c r="C137" s="273">
        <v>4025.8</v>
      </c>
      <c r="D137" s="275">
        <v>3996.9333333333329</v>
      </c>
      <c r="E137" s="275">
        <v>3878.8666666666659</v>
      </c>
      <c r="F137" s="275">
        <v>3731.9333333333329</v>
      </c>
      <c r="G137" s="275">
        <v>3613.8666666666659</v>
      </c>
      <c r="H137" s="275">
        <v>4143.8666666666659</v>
      </c>
      <c r="I137" s="275">
        <v>4261.9333333333325</v>
      </c>
      <c r="J137" s="275">
        <v>4408.8666666666659</v>
      </c>
      <c r="K137" s="273">
        <v>4115</v>
      </c>
      <c r="L137" s="273">
        <v>3850</v>
      </c>
      <c r="M137" s="273">
        <v>3.4926300000000001</v>
      </c>
    </row>
    <row r="138" spans="1:13">
      <c r="A138" s="297">
        <v>129</v>
      </c>
      <c r="B138" s="273" t="s">
        <v>134</v>
      </c>
      <c r="C138" s="273">
        <v>1359.85</v>
      </c>
      <c r="D138" s="275">
        <v>1360.8833333333334</v>
      </c>
      <c r="E138" s="275">
        <v>1329.0666666666668</v>
      </c>
      <c r="F138" s="275">
        <v>1298.2833333333333</v>
      </c>
      <c r="G138" s="275">
        <v>1266.4666666666667</v>
      </c>
      <c r="H138" s="275">
        <v>1391.666666666667</v>
      </c>
      <c r="I138" s="275">
        <v>1423.4833333333336</v>
      </c>
      <c r="J138" s="275">
        <v>1454.2666666666671</v>
      </c>
      <c r="K138" s="273">
        <v>1392.7</v>
      </c>
      <c r="L138" s="273">
        <v>1330.1</v>
      </c>
      <c r="M138" s="273">
        <v>88.962109999999996</v>
      </c>
    </row>
    <row r="139" spans="1:13">
      <c r="A139" s="297">
        <v>130</v>
      </c>
      <c r="B139" s="273" t="s">
        <v>135</v>
      </c>
      <c r="C139" s="273">
        <v>1072.3</v>
      </c>
      <c r="D139" s="275">
        <v>1075.2</v>
      </c>
      <c r="E139" s="275">
        <v>1058.4000000000001</v>
      </c>
      <c r="F139" s="275">
        <v>1044.5</v>
      </c>
      <c r="G139" s="275">
        <v>1027.7</v>
      </c>
      <c r="H139" s="275">
        <v>1089.1000000000001</v>
      </c>
      <c r="I139" s="275">
        <v>1105.8999999999999</v>
      </c>
      <c r="J139" s="275">
        <v>1119.8000000000002</v>
      </c>
      <c r="K139" s="273">
        <v>1092</v>
      </c>
      <c r="L139" s="273">
        <v>1061.3</v>
      </c>
      <c r="M139" s="273">
        <v>26.162389999999998</v>
      </c>
    </row>
    <row r="140" spans="1:13">
      <c r="A140" s="297">
        <v>131</v>
      </c>
      <c r="B140" s="273" t="s">
        <v>146</v>
      </c>
      <c r="C140" s="273">
        <v>88577.75</v>
      </c>
      <c r="D140" s="275">
        <v>88755</v>
      </c>
      <c r="E140" s="275">
        <v>87332.75</v>
      </c>
      <c r="F140" s="275">
        <v>86087.75</v>
      </c>
      <c r="G140" s="275">
        <v>84665.5</v>
      </c>
      <c r="H140" s="275">
        <v>90000</v>
      </c>
      <c r="I140" s="275">
        <v>91422.25</v>
      </c>
      <c r="J140" s="275">
        <v>92667.25</v>
      </c>
      <c r="K140" s="273">
        <v>90177.25</v>
      </c>
      <c r="L140" s="273">
        <v>87510</v>
      </c>
      <c r="M140" s="273">
        <v>0.58528000000000002</v>
      </c>
    </row>
    <row r="141" spans="1:13">
      <c r="A141" s="297">
        <v>132</v>
      </c>
      <c r="B141" s="273" t="s">
        <v>143</v>
      </c>
      <c r="C141" s="273">
        <v>1043.5999999999999</v>
      </c>
      <c r="D141" s="275">
        <v>1052.8833333333332</v>
      </c>
      <c r="E141" s="275">
        <v>1025.7666666666664</v>
      </c>
      <c r="F141" s="275">
        <v>1007.9333333333332</v>
      </c>
      <c r="G141" s="275">
        <v>980.81666666666638</v>
      </c>
      <c r="H141" s="275">
        <v>1070.7166666666665</v>
      </c>
      <c r="I141" s="275">
        <v>1097.8333333333333</v>
      </c>
      <c r="J141" s="275">
        <v>1115.6666666666665</v>
      </c>
      <c r="K141" s="273">
        <v>1080</v>
      </c>
      <c r="L141" s="273">
        <v>1035.05</v>
      </c>
      <c r="M141" s="273">
        <v>12.64231</v>
      </c>
    </row>
    <row r="142" spans="1:13">
      <c r="A142" s="297">
        <v>133</v>
      </c>
      <c r="B142" s="273" t="s">
        <v>137</v>
      </c>
      <c r="C142" s="273">
        <v>171.85</v>
      </c>
      <c r="D142" s="275">
        <v>173.85</v>
      </c>
      <c r="E142" s="275">
        <v>169</v>
      </c>
      <c r="F142" s="275">
        <v>166.15</v>
      </c>
      <c r="G142" s="275">
        <v>161.30000000000001</v>
      </c>
      <c r="H142" s="275">
        <v>176.7</v>
      </c>
      <c r="I142" s="275">
        <v>181.54999999999995</v>
      </c>
      <c r="J142" s="275">
        <v>184.39999999999998</v>
      </c>
      <c r="K142" s="273">
        <v>178.7</v>
      </c>
      <c r="L142" s="273">
        <v>171</v>
      </c>
      <c r="M142" s="273">
        <v>61.081800000000001</v>
      </c>
    </row>
    <row r="143" spans="1:13">
      <c r="A143" s="297">
        <v>134</v>
      </c>
      <c r="B143" s="273" t="s">
        <v>136</v>
      </c>
      <c r="C143" s="273">
        <v>769.95</v>
      </c>
      <c r="D143" s="275">
        <v>783.44999999999993</v>
      </c>
      <c r="E143" s="275">
        <v>749.89999999999986</v>
      </c>
      <c r="F143" s="275">
        <v>729.84999999999991</v>
      </c>
      <c r="G143" s="275">
        <v>696.29999999999984</v>
      </c>
      <c r="H143" s="275">
        <v>803.49999999999989</v>
      </c>
      <c r="I143" s="275">
        <v>837.04999999999984</v>
      </c>
      <c r="J143" s="275">
        <v>857.09999999999991</v>
      </c>
      <c r="K143" s="273">
        <v>817</v>
      </c>
      <c r="L143" s="273">
        <v>763.4</v>
      </c>
      <c r="M143" s="273">
        <v>65.851020000000005</v>
      </c>
    </row>
    <row r="144" spans="1:13">
      <c r="A144" s="297">
        <v>135</v>
      </c>
      <c r="B144" s="273" t="s">
        <v>138</v>
      </c>
      <c r="C144" s="273">
        <v>154.44999999999999</v>
      </c>
      <c r="D144" s="275">
        <v>156.4</v>
      </c>
      <c r="E144" s="275">
        <v>150.80000000000001</v>
      </c>
      <c r="F144" s="275">
        <v>147.15</v>
      </c>
      <c r="G144" s="275">
        <v>141.55000000000001</v>
      </c>
      <c r="H144" s="275">
        <v>160.05000000000001</v>
      </c>
      <c r="I144" s="275">
        <v>165.64999999999998</v>
      </c>
      <c r="J144" s="275">
        <v>169.3</v>
      </c>
      <c r="K144" s="273">
        <v>162</v>
      </c>
      <c r="L144" s="273">
        <v>152.75</v>
      </c>
      <c r="M144" s="273">
        <v>64.236620000000002</v>
      </c>
    </row>
    <row r="145" spans="1:13">
      <c r="A145" s="297">
        <v>136</v>
      </c>
      <c r="B145" s="273" t="s">
        <v>139</v>
      </c>
      <c r="C145" s="273">
        <v>412.45</v>
      </c>
      <c r="D145" s="275">
        <v>410.76666666666665</v>
      </c>
      <c r="E145" s="275">
        <v>403.93333333333328</v>
      </c>
      <c r="F145" s="275">
        <v>395.41666666666663</v>
      </c>
      <c r="G145" s="275">
        <v>388.58333333333326</v>
      </c>
      <c r="H145" s="275">
        <v>419.2833333333333</v>
      </c>
      <c r="I145" s="275">
        <v>426.11666666666667</v>
      </c>
      <c r="J145" s="275">
        <v>434.63333333333333</v>
      </c>
      <c r="K145" s="273">
        <v>417.6</v>
      </c>
      <c r="L145" s="273">
        <v>402.25</v>
      </c>
      <c r="M145" s="273">
        <v>46.841169999999998</v>
      </c>
    </row>
    <row r="146" spans="1:13">
      <c r="A146" s="297">
        <v>137</v>
      </c>
      <c r="B146" s="273" t="s">
        <v>140</v>
      </c>
      <c r="C146" s="273">
        <v>7870.9</v>
      </c>
      <c r="D146" s="275">
        <v>7927.1333333333341</v>
      </c>
      <c r="E146" s="275">
        <v>7764.2666666666682</v>
      </c>
      <c r="F146" s="275">
        <v>7657.6333333333341</v>
      </c>
      <c r="G146" s="275">
        <v>7494.7666666666682</v>
      </c>
      <c r="H146" s="275">
        <v>8033.7666666666682</v>
      </c>
      <c r="I146" s="275">
        <v>8196.633333333335</v>
      </c>
      <c r="J146" s="275">
        <v>8303.2666666666682</v>
      </c>
      <c r="K146" s="273">
        <v>8090</v>
      </c>
      <c r="L146" s="273">
        <v>7820.5</v>
      </c>
      <c r="M146" s="273">
        <v>10.80785</v>
      </c>
    </row>
    <row r="147" spans="1:13">
      <c r="A147" s="297">
        <v>138</v>
      </c>
      <c r="B147" s="273" t="s">
        <v>142</v>
      </c>
      <c r="C147" s="273">
        <v>682.1</v>
      </c>
      <c r="D147" s="275">
        <v>685.96666666666658</v>
      </c>
      <c r="E147" s="275">
        <v>669.43333333333317</v>
      </c>
      <c r="F147" s="275">
        <v>656.76666666666654</v>
      </c>
      <c r="G147" s="275">
        <v>640.23333333333312</v>
      </c>
      <c r="H147" s="275">
        <v>698.63333333333321</v>
      </c>
      <c r="I147" s="275">
        <v>715.16666666666674</v>
      </c>
      <c r="J147" s="275">
        <v>727.83333333333326</v>
      </c>
      <c r="K147" s="273">
        <v>702.5</v>
      </c>
      <c r="L147" s="273">
        <v>673.3</v>
      </c>
      <c r="M147" s="273">
        <v>14.77397</v>
      </c>
    </row>
    <row r="148" spans="1:13">
      <c r="A148" s="297">
        <v>139</v>
      </c>
      <c r="B148" s="273" t="s">
        <v>144</v>
      </c>
      <c r="C148" s="273">
        <v>1702.75</v>
      </c>
      <c r="D148" s="275">
        <v>1717.3833333333332</v>
      </c>
      <c r="E148" s="275">
        <v>1677.3666666666663</v>
      </c>
      <c r="F148" s="275">
        <v>1651.9833333333331</v>
      </c>
      <c r="G148" s="275">
        <v>1611.9666666666662</v>
      </c>
      <c r="H148" s="275">
        <v>1742.7666666666664</v>
      </c>
      <c r="I148" s="275">
        <v>1782.7833333333333</v>
      </c>
      <c r="J148" s="275">
        <v>1808.1666666666665</v>
      </c>
      <c r="K148" s="273">
        <v>1757.4</v>
      </c>
      <c r="L148" s="273">
        <v>1692</v>
      </c>
      <c r="M148" s="273">
        <v>9.3277900000000002</v>
      </c>
    </row>
    <row r="149" spans="1:13">
      <c r="A149" s="297">
        <v>140</v>
      </c>
      <c r="B149" s="273" t="s">
        <v>145</v>
      </c>
      <c r="C149" s="273">
        <v>151.1</v>
      </c>
      <c r="D149" s="275">
        <v>150.71666666666667</v>
      </c>
      <c r="E149" s="275">
        <v>147.63333333333333</v>
      </c>
      <c r="F149" s="275">
        <v>144.16666666666666</v>
      </c>
      <c r="G149" s="275">
        <v>141.08333333333331</v>
      </c>
      <c r="H149" s="275">
        <v>154.18333333333334</v>
      </c>
      <c r="I149" s="275">
        <v>157.26666666666665</v>
      </c>
      <c r="J149" s="275">
        <v>160.73333333333335</v>
      </c>
      <c r="K149" s="273">
        <v>153.80000000000001</v>
      </c>
      <c r="L149" s="273">
        <v>147.25</v>
      </c>
      <c r="M149" s="273">
        <v>96.461579999999998</v>
      </c>
    </row>
    <row r="150" spans="1:13">
      <c r="A150" s="297">
        <v>141</v>
      </c>
      <c r="B150" s="273" t="s">
        <v>263</v>
      </c>
      <c r="C150" s="273">
        <v>1585.8</v>
      </c>
      <c r="D150" s="275">
        <v>1578.6500000000003</v>
      </c>
      <c r="E150" s="275">
        <v>1552.3000000000006</v>
      </c>
      <c r="F150" s="275">
        <v>1518.8000000000004</v>
      </c>
      <c r="G150" s="275">
        <v>1492.4500000000007</v>
      </c>
      <c r="H150" s="275">
        <v>1612.1500000000005</v>
      </c>
      <c r="I150" s="275">
        <v>1638.5000000000005</v>
      </c>
      <c r="J150" s="275">
        <v>1672.0000000000005</v>
      </c>
      <c r="K150" s="273">
        <v>1605</v>
      </c>
      <c r="L150" s="273">
        <v>1545.15</v>
      </c>
      <c r="M150" s="273">
        <v>3.49539</v>
      </c>
    </row>
    <row r="151" spans="1:13">
      <c r="A151" s="297">
        <v>142</v>
      </c>
      <c r="B151" s="273" t="s">
        <v>147</v>
      </c>
      <c r="C151" s="273">
        <v>1131.9000000000001</v>
      </c>
      <c r="D151" s="275">
        <v>1144.8999999999999</v>
      </c>
      <c r="E151" s="275">
        <v>1116.9999999999998</v>
      </c>
      <c r="F151" s="275">
        <v>1102.0999999999999</v>
      </c>
      <c r="G151" s="275">
        <v>1074.1999999999998</v>
      </c>
      <c r="H151" s="275">
        <v>1159.7999999999997</v>
      </c>
      <c r="I151" s="275">
        <v>1187.6999999999998</v>
      </c>
      <c r="J151" s="275">
        <v>1202.5999999999997</v>
      </c>
      <c r="K151" s="273">
        <v>1172.8</v>
      </c>
      <c r="L151" s="273">
        <v>1130</v>
      </c>
      <c r="M151" s="273">
        <v>14.577780000000001</v>
      </c>
    </row>
    <row r="152" spans="1:13">
      <c r="A152" s="297">
        <v>143</v>
      </c>
      <c r="B152" s="273" t="s">
        <v>264</v>
      </c>
      <c r="C152" s="273">
        <v>884.5</v>
      </c>
      <c r="D152" s="275">
        <v>889.83333333333337</v>
      </c>
      <c r="E152" s="275">
        <v>876.7166666666667</v>
      </c>
      <c r="F152" s="275">
        <v>868.93333333333328</v>
      </c>
      <c r="G152" s="275">
        <v>855.81666666666661</v>
      </c>
      <c r="H152" s="275">
        <v>897.61666666666679</v>
      </c>
      <c r="I152" s="275">
        <v>910.73333333333335</v>
      </c>
      <c r="J152" s="275">
        <v>918.51666666666688</v>
      </c>
      <c r="K152" s="273">
        <v>902.95</v>
      </c>
      <c r="L152" s="273">
        <v>882.05</v>
      </c>
      <c r="M152" s="273">
        <v>1.78033</v>
      </c>
    </row>
    <row r="153" spans="1:13">
      <c r="A153" s="297">
        <v>144</v>
      </c>
      <c r="B153" s="273" t="s">
        <v>152</v>
      </c>
      <c r="C153" s="273">
        <v>106.8</v>
      </c>
      <c r="D153" s="275">
        <v>108.03333333333335</v>
      </c>
      <c r="E153" s="275">
        <v>104.86666666666669</v>
      </c>
      <c r="F153" s="275">
        <v>102.93333333333334</v>
      </c>
      <c r="G153" s="275">
        <v>99.76666666666668</v>
      </c>
      <c r="H153" s="275">
        <v>109.9666666666667</v>
      </c>
      <c r="I153" s="275">
        <v>113.13333333333335</v>
      </c>
      <c r="J153" s="275">
        <v>115.06666666666671</v>
      </c>
      <c r="K153" s="273">
        <v>111.2</v>
      </c>
      <c r="L153" s="273">
        <v>106.1</v>
      </c>
      <c r="M153" s="273">
        <v>61.222320000000003</v>
      </c>
    </row>
    <row r="154" spans="1:13">
      <c r="A154" s="297">
        <v>145</v>
      </c>
      <c r="B154" s="273" t="s">
        <v>153</v>
      </c>
      <c r="C154" s="273">
        <v>91.3</v>
      </c>
      <c r="D154" s="275">
        <v>91.733333333333334</v>
      </c>
      <c r="E154" s="275">
        <v>90.366666666666674</v>
      </c>
      <c r="F154" s="275">
        <v>89.433333333333337</v>
      </c>
      <c r="G154" s="275">
        <v>88.066666666666677</v>
      </c>
      <c r="H154" s="275">
        <v>92.666666666666671</v>
      </c>
      <c r="I154" s="275">
        <v>94.033333333333317</v>
      </c>
      <c r="J154" s="275">
        <v>94.966666666666669</v>
      </c>
      <c r="K154" s="273">
        <v>93.1</v>
      </c>
      <c r="L154" s="273">
        <v>90.8</v>
      </c>
      <c r="M154" s="273">
        <v>228.12859</v>
      </c>
    </row>
    <row r="155" spans="1:13">
      <c r="A155" s="297">
        <v>146</v>
      </c>
      <c r="B155" s="273" t="s">
        <v>148</v>
      </c>
      <c r="C155" s="273">
        <v>47.9</v>
      </c>
      <c r="D155" s="275">
        <v>47.133333333333326</v>
      </c>
      <c r="E155" s="275">
        <v>46.066666666666649</v>
      </c>
      <c r="F155" s="275">
        <v>44.23333333333332</v>
      </c>
      <c r="G155" s="275">
        <v>43.166666666666643</v>
      </c>
      <c r="H155" s="275">
        <v>48.966666666666654</v>
      </c>
      <c r="I155" s="275">
        <v>50.033333333333331</v>
      </c>
      <c r="J155" s="275">
        <v>51.86666666666666</v>
      </c>
      <c r="K155" s="273">
        <v>48.2</v>
      </c>
      <c r="L155" s="273">
        <v>45.3</v>
      </c>
      <c r="M155" s="273">
        <v>491.02494999999999</v>
      </c>
    </row>
    <row r="156" spans="1:13">
      <c r="A156" s="297">
        <v>147</v>
      </c>
      <c r="B156" s="273" t="s">
        <v>451</v>
      </c>
      <c r="C156" s="273">
        <v>2471.5</v>
      </c>
      <c r="D156" s="275">
        <v>2508.65</v>
      </c>
      <c r="E156" s="275">
        <v>2422.8500000000004</v>
      </c>
      <c r="F156" s="275">
        <v>2374.2000000000003</v>
      </c>
      <c r="G156" s="275">
        <v>2288.4000000000005</v>
      </c>
      <c r="H156" s="275">
        <v>2557.3000000000002</v>
      </c>
      <c r="I156" s="275">
        <v>2643.1000000000004</v>
      </c>
      <c r="J156" s="275">
        <v>2691.75</v>
      </c>
      <c r="K156" s="273">
        <v>2594.4499999999998</v>
      </c>
      <c r="L156" s="273">
        <v>2460</v>
      </c>
      <c r="M156" s="273">
        <v>1.71549</v>
      </c>
    </row>
    <row r="157" spans="1:13">
      <c r="A157" s="297">
        <v>148</v>
      </c>
      <c r="B157" s="273" t="s">
        <v>151</v>
      </c>
      <c r="C157" s="273">
        <v>17538.099999999999</v>
      </c>
      <c r="D157" s="275">
        <v>17492.016666666666</v>
      </c>
      <c r="E157" s="275">
        <v>17386.333333333332</v>
      </c>
      <c r="F157" s="275">
        <v>17234.566666666666</v>
      </c>
      <c r="G157" s="275">
        <v>17128.883333333331</v>
      </c>
      <c r="H157" s="275">
        <v>17643.783333333333</v>
      </c>
      <c r="I157" s="275">
        <v>17749.466666666667</v>
      </c>
      <c r="J157" s="275">
        <v>17901.233333333334</v>
      </c>
      <c r="K157" s="273">
        <v>17597.7</v>
      </c>
      <c r="L157" s="273">
        <v>17340.25</v>
      </c>
      <c r="M157" s="273">
        <v>0.66402000000000005</v>
      </c>
    </row>
    <row r="158" spans="1:13">
      <c r="A158" s="297">
        <v>149</v>
      </c>
      <c r="B158" s="273" t="s">
        <v>794</v>
      </c>
      <c r="C158" s="273">
        <v>317.64999999999998</v>
      </c>
      <c r="D158" s="275">
        <v>317.81666666666666</v>
      </c>
      <c r="E158" s="275">
        <v>308.83333333333331</v>
      </c>
      <c r="F158" s="275">
        <v>300.01666666666665</v>
      </c>
      <c r="G158" s="275">
        <v>291.0333333333333</v>
      </c>
      <c r="H158" s="275">
        <v>326.63333333333333</v>
      </c>
      <c r="I158" s="275">
        <v>335.61666666666667</v>
      </c>
      <c r="J158" s="275">
        <v>344.43333333333334</v>
      </c>
      <c r="K158" s="273">
        <v>326.8</v>
      </c>
      <c r="L158" s="273">
        <v>309</v>
      </c>
      <c r="M158" s="273">
        <v>7.9530700000000003</v>
      </c>
    </row>
    <row r="159" spans="1:13">
      <c r="A159" s="297">
        <v>150</v>
      </c>
      <c r="B159" s="273" t="s">
        <v>266</v>
      </c>
      <c r="C159" s="273">
        <v>536.70000000000005</v>
      </c>
      <c r="D159" s="275">
        <v>540.7833333333333</v>
      </c>
      <c r="E159" s="275">
        <v>526.56666666666661</v>
      </c>
      <c r="F159" s="275">
        <v>516.43333333333328</v>
      </c>
      <c r="G159" s="275">
        <v>502.21666666666658</v>
      </c>
      <c r="H159" s="275">
        <v>550.91666666666663</v>
      </c>
      <c r="I159" s="275">
        <v>565.13333333333333</v>
      </c>
      <c r="J159" s="275">
        <v>575.26666666666665</v>
      </c>
      <c r="K159" s="273">
        <v>555</v>
      </c>
      <c r="L159" s="273">
        <v>530.65</v>
      </c>
      <c r="M159" s="273">
        <v>5.2171700000000003</v>
      </c>
    </row>
    <row r="160" spans="1:13">
      <c r="A160" s="297">
        <v>151</v>
      </c>
      <c r="B160" s="273" t="s">
        <v>155</v>
      </c>
      <c r="C160" s="273">
        <v>89.7</v>
      </c>
      <c r="D160" s="275">
        <v>90.116666666666674</v>
      </c>
      <c r="E160" s="275">
        <v>88.483333333333348</v>
      </c>
      <c r="F160" s="275">
        <v>87.26666666666668</v>
      </c>
      <c r="G160" s="275">
        <v>85.633333333333354</v>
      </c>
      <c r="H160" s="275">
        <v>91.333333333333343</v>
      </c>
      <c r="I160" s="275">
        <v>92.966666666666669</v>
      </c>
      <c r="J160" s="275">
        <v>94.183333333333337</v>
      </c>
      <c r="K160" s="273">
        <v>91.75</v>
      </c>
      <c r="L160" s="273">
        <v>88.9</v>
      </c>
      <c r="M160" s="273">
        <v>340.22620999999998</v>
      </c>
    </row>
    <row r="161" spans="1:13">
      <c r="A161" s="297">
        <v>152</v>
      </c>
      <c r="B161" s="273" t="s">
        <v>154</v>
      </c>
      <c r="C161" s="273">
        <v>111.85</v>
      </c>
      <c r="D161" s="275">
        <v>111.33333333333333</v>
      </c>
      <c r="E161" s="275">
        <v>109.86666666666666</v>
      </c>
      <c r="F161" s="275">
        <v>107.88333333333333</v>
      </c>
      <c r="G161" s="275">
        <v>106.41666666666666</v>
      </c>
      <c r="H161" s="275">
        <v>113.31666666666666</v>
      </c>
      <c r="I161" s="275">
        <v>114.78333333333333</v>
      </c>
      <c r="J161" s="275">
        <v>116.76666666666667</v>
      </c>
      <c r="K161" s="273">
        <v>112.8</v>
      </c>
      <c r="L161" s="273">
        <v>109.35</v>
      </c>
      <c r="M161" s="273">
        <v>9.9427800000000008</v>
      </c>
    </row>
    <row r="162" spans="1:13">
      <c r="A162" s="297">
        <v>153</v>
      </c>
      <c r="B162" s="273" t="s">
        <v>267</v>
      </c>
      <c r="C162" s="273">
        <v>3253.85</v>
      </c>
      <c r="D162" s="275">
        <v>3268.1333333333332</v>
      </c>
      <c r="E162" s="275">
        <v>3195.7166666666662</v>
      </c>
      <c r="F162" s="275">
        <v>3137.583333333333</v>
      </c>
      <c r="G162" s="275">
        <v>3065.1666666666661</v>
      </c>
      <c r="H162" s="275">
        <v>3326.2666666666664</v>
      </c>
      <c r="I162" s="275">
        <v>3398.6833333333334</v>
      </c>
      <c r="J162" s="275">
        <v>3456.8166666666666</v>
      </c>
      <c r="K162" s="273">
        <v>3340.55</v>
      </c>
      <c r="L162" s="273">
        <v>3210</v>
      </c>
      <c r="M162" s="273">
        <v>0.76931000000000005</v>
      </c>
    </row>
    <row r="163" spans="1:13">
      <c r="A163" s="297">
        <v>154</v>
      </c>
      <c r="B163" s="273" t="s">
        <v>268</v>
      </c>
      <c r="C163" s="273">
        <v>2093.4</v>
      </c>
      <c r="D163" s="275">
        <v>2103.8833333333332</v>
      </c>
      <c r="E163" s="275">
        <v>2057.5166666666664</v>
      </c>
      <c r="F163" s="275">
        <v>2021.6333333333332</v>
      </c>
      <c r="G163" s="275">
        <v>1975.2666666666664</v>
      </c>
      <c r="H163" s="275">
        <v>2139.7666666666664</v>
      </c>
      <c r="I163" s="275">
        <v>2186.1333333333332</v>
      </c>
      <c r="J163" s="275">
        <v>2222.0166666666664</v>
      </c>
      <c r="K163" s="273">
        <v>2150.25</v>
      </c>
      <c r="L163" s="273">
        <v>2068</v>
      </c>
      <c r="M163" s="273">
        <v>2.0492499999999998</v>
      </c>
    </row>
    <row r="164" spans="1:13">
      <c r="A164" s="297">
        <v>155</v>
      </c>
      <c r="B164" s="273" t="s">
        <v>156</v>
      </c>
      <c r="C164" s="273">
        <v>28883.05</v>
      </c>
      <c r="D164" s="275">
        <v>29065.45</v>
      </c>
      <c r="E164" s="275">
        <v>28531.9</v>
      </c>
      <c r="F164" s="275">
        <v>28180.75</v>
      </c>
      <c r="G164" s="275">
        <v>27647.200000000001</v>
      </c>
      <c r="H164" s="275">
        <v>29416.600000000002</v>
      </c>
      <c r="I164" s="275">
        <v>29950.149999999998</v>
      </c>
      <c r="J164" s="275">
        <v>30301.300000000003</v>
      </c>
      <c r="K164" s="273">
        <v>29599</v>
      </c>
      <c r="L164" s="273">
        <v>28714.3</v>
      </c>
      <c r="M164" s="273">
        <v>0.29437000000000002</v>
      </c>
    </row>
    <row r="165" spans="1:13">
      <c r="A165" s="297">
        <v>156</v>
      </c>
      <c r="B165" s="273" t="s">
        <v>158</v>
      </c>
      <c r="C165" s="273">
        <v>237.8</v>
      </c>
      <c r="D165" s="275">
        <v>239.48333333333335</v>
      </c>
      <c r="E165" s="275">
        <v>234.51666666666671</v>
      </c>
      <c r="F165" s="275">
        <v>231.23333333333335</v>
      </c>
      <c r="G165" s="275">
        <v>226.26666666666671</v>
      </c>
      <c r="H165" s="275">
        <v>242.76666666666671</v>
      </c>
      <c r="I165" s="275">
        <v>247.73333333333335</v>
      </c>
      <c r="J165" s="275">
        <v>251.01666666666671</v>
      </c>
      <c r="K165" s="273">
        <v>244.45</v>
      </c>
      <c r="L165" s="273">
        <v>236.2</v>
      </c>
      <c r="M165" s="273">
        <v>55.769179999999999</v>
      </c>
    </row>
    <row r="166" spans="1:13">
      <c r="A166" s="297">
        <v>157</v>
      </c>
      <c r="B166" s="273" t="s">
        <v>270</v>
      </c>
      <c r="C166" s="273">
        <v>4707.1499999999996</v>
      </c>
      <c r="D166" s="275">
        <v>4697.55</v>
      </c>
      <c r="E166" s="275">
        <v>4675.1000000000004</v>
      </c>
      <c r="F166" s="275">
        <v>4643.05</v>
      </c>
      <c r="G166" s="275">
        <v>4620.6000000000004</v>
      </c>
      <c r="H166" s="275">
        <v>4729.6000000000004</v>
      </c>
      <c r="I166" s="275">
        <v>4752.0499999999993</v>
      </c>
      <c r="J166" s="275">
        <v>4784.1000000000004</v>
      </c>
      <c r="K166" s="273">
        <v>4720</v>
      </c>
      <c r="L166" s="273">
        <v>4665.5</v>
      </c>
      <c r="M166" s="273">
        <v>0.42454999999999998</v>
      </c>
    </row>
    <row r="167" spans="1:13">
      <c r="A167" s="297">
        <v>158</v>
      </c>
      <c r="B167" s="273" t="s">
        <v>160</v>
      </c>
      <c r="C167" s="273">
        <v>1711.9</v>
      </c>
      <c r="D167" s="275">
        <v>1727.8666666666668</v>
      </c>
      <c r="E167" s="275">
        <v>1679.0833333333335</v>
      </c>
      <c r="F167" s="275">
        <v>1646.2666666666667</v>
      </c>
      <c r="G167" s="275">
        <v>1597.4833333333333</v>
      </c>
      <c r="H167" s="275">
        <v>1760.6833333333336</v>
      </c>
      <c r="I167" s="275">
        <v>1809.4666666666669</v>
      </c>
      <c r="J167" s="275">
        <v>1842.2833333333338</v>
      </c>
      <c r="K167" s="273">
        <v>1776.65</v>
      </c>
      <c r="L167" s="273">
        <v>1695.05</v>
      </c>
      <c r="M167" s="273">
        <v>7.6959299999999997</v>
      </c>
    </row>
    <row r="168" spans="1:13">
      <c r="A168" s="297">
        <v>159</v>
      </c>
      <c r="B168" s="273" t="s">
        <v>157</v>
      </c>
      <c r="C168" s="273">
        <v>1421.15</v>
      </c>
      <c r="D168" s="275">
        <v>1443.5166666666667</v>
      </c>
      <c r="E168" s="275">
        <v>1389.4333333333334</v>
      </c>
      <c r="F168" s="275">
        <v>1357.7166666666667</v>
      </c>
      <c r="G168" s="275">
        <v>1303.6333333333334</v>
      </c>
      <c r="H168" s="275">
        <v>1475.2333333333333</v>
      </c>
      <c r="I168" s="275">
        <v>1529.3166666666668</v>
      </c>
      <c r="J168" s="275">
        <v>1561.0333333333333</v>
      </c>
      <c r="K168" s="273">
        <v>1497.6</v>
      </c>
      <c r="L168" s="273">
        <v>1411.8</v>
      </c>
      <c r="M168" s="273">
        <v>14.14828</v>
      </c>
    </row>
    <row r="169" spans="1:13">
      <c r="A169" s="297">
        <v>160</v>
      </c>
      <c r="B169" s="273" t="s">
        <v>462</v>
      </c>
      <c r="C169" s="273">
        <v>1182.7</v>
      </c>
      <c r="D169" s="275">
        <v>1191.2</v>
      </c>
      <c r="E169" s="275">
        <v>1161.1500000000001</v>
      </c>
      <c r="F169" s="275">
        <v>1139.6000000000001</v>
      </c>
      <c r="G169" s="275">
        <v>1109.5500000000002</v>
      </c>
      <c r="H169" s="275">
        <v>1212.75</v>
      </c>
      <c r="I169" s="275">
        <v>1242.7999999999997</v>
      </c>
      <c r="J169" s="275">
        <v>1264.3499999999999</v>
      </c>
      <c r="K169" s="273">
        <v>1221.25</v>
      </c>
      <c r="L169" s="273">
        <v>1169.6500000000001</v>
      </c>
      <c r="M169" s="273">
        <v>5.2100499999999998</v>
      </c>
    </row>
    <row r="170" spans="1:13">
      <c r="A170" s="297">
        <v>161</v>
      </c>
      <c r="B170" s="273" t="s">
        <v>159</v>
      </c>
      <c r="C170" s="273">
        <v>111.55</v>
      </c>
      <c r="D170" s="275">
        <v>112.26666666666667</v>
      </c>
      <c r="E170" s="275">
        <v>110.28333333333333</v>
      </c>
      <c r="F170" s="275">
        <v>109.01666666666667</v>
      </c>
      <c r="G170" s="275">
        <v>107.03333333333333</v>
      </c>
      <c r="H170" s="275">
        <v>113.53333333333333</v>
      </c>
      <c r="I170" s="275">
        <v>115.51666666666665</v>
      </c>
      <c r="J170" s="275">
        <v>116.78333333333333</v>
      </c>
      <c r="K170" s="273">
        <v>114.25</v>
      </c>
      <c r="L170" s="273">
        <v>111</v>
      </c>
      <c r="M170" s="273">
        <v>51.014919999999996</v>
      </c>
    </row>
    <row r="171" spans="1:13">
      <c r="A171" s="297">
        <v>162</v>
      </c>
      <c r="B171" s="273" t="s">
        <v>162</v>
      </c>
      <c r="C171" s="273">
        <v>192.35</v>
      </c>
      <c r="D171" s="275">
        <v>192</v>
      </c>
      <c r="E171" s="275">
        <v>189.65</v>
      </c>
      <c r="F171" s="275">
        <v>186.95000000000002</v>
      </c>
      <c r="G171" s="275">
        <v>184.60000000000002</v>
      </c>
      <c r="H171" s="275">
        <v>194.7</v>
      </c>
      <c r="I171" s="275">
        <v>197.05</v>
      </c>
      <c r="J171" s="275">
        <v>199.74999999999997</v>
      </c>
      <c r="K171" s="273">
        <v>194.35</v>
      </c>
      <c r="L171" s="273">
        <v>189.3</v>
      </c>
      <c r="M171" s="273">
        <v>106.17143</v>
      </c>
    </row>
    <row r="172" spans="1:13">
      <c r="A172" s="297">
        <v>163</v>
      </c>
      <c r="B172" s="273" t="s">
        <v>271</v>
      </c>
      <c r="C172" s="273">
        <v>280.7</v>
      </c>
      <c r="D172" s="275">
        <v>279.73333333333335</v>
      </c>
      <c r="E172" s="275">
        <v>276.4666666666667</v>
      </c>
      <c r="F172" s="275">
        <v>272.23333333333335</v>
      </c>
      <c r="G172" s="275">
        <v>268.9666666666667</v>
      </c>
      <c r="H172" s="275">
        <v>283.9666666666667</v>
      </c>
      <c r="I172" s="275">
        <v>287.23333333333335</v>
      </c>
      <c r="J172" s="275">
        <v>291.4666666666667</v>
      </c>
      <c r="K172" s="273">
        <v>283</v>
      </c>
      <c r="L172" s="273">
        <v>275.5</v>
      </c>
      <c r="M172" s="273">
        <v>3.01322</v>
      </c>
    </row>
    <row r="173" spans="1:13">
      <c r="A173" s="297">
        <v>164</v>
      </c>
      <c r="B173" s="273" t="s">
        <v>272</v>
      </c>
      <c r="C173" s="273">
        <v>11229.25</v>
      </c>
      <c r="D173" s="275">
        <v>11243.316666666666</v>
      </c>
      <c r="E173" s="275">
        <v>11137.683333333331</v>
      </c>
      <c r="F173" s="275">
        <v>11046.116666666665</v>
      </c>
      <c r="G173" s="275">
        <v>10940.48333333333</v>
      </c>
      <c r="H173" s="275">
        <v>11334.883333333331</v>
      </c>
      <c r="I173" s="275">
        <v>11440.516666666666</v>
      </c>
      <c r="J173" s="275">
        <v>11532.083333333332</v>
      </c>
      <c r="K173" s="273">
        <v>11348.95</v>
      </c>
      <c r="L173" s="273">
        <v>11151.75</v>
      </c>
      <c r="M173" s="273">
        <v>5.9229999999999998E-2</v>
      </c>
    </row>
    <row r="174" spans="1:13">
      <c r="A174" s="297">
        <v>165</v>
      </c>
      <c r="B174" s="273" t="s">
        <v>161</v>
      </c>
      <c r="C174" s="273">
        <v>33.35</v>
      </c>
      <c r="D174" s="275">
        <v>33.549999999999997</v>
      </c>
      <c r="E174" s="275">
        <v>32.849999999999994</v>
      </c>
      <c r="F174" s="275">
        <v>32.349999999999994</v>
      </c>
      <c r="G174" s="275">
        <v>31.649999999999991</v>
      </c>
      <c r="H174" s="275">
        <v>34.049999999999997</v>
      </c>
      <c r="I174" s="275">
        <v>34.75</v>
      </c>
      <c r="J174" s="275">
        <v>35.25</v>
      </c>
      <c r="K174" s="273">
        <v>34.25</v>
      </c>
      <c r="L174" s="273">
        <v>33.049999999999997</v>
      </c>
      <c r="M174" s="273">
        <v>697.80205999999998</v>
      </c>
    </row>
    <row r="175" spans="1:13">
      <c r="A175" s="297">
        <v>166</v>
      </c>
      <c r="B175" s="273" t="s">
        <v>165</v>
      </c>
      <c r="C175" s="273">
        <v>218.65</v>
      </c>
      <c r="D175" s="275">
        <v>221.03333333333333</v>
      </c>
      <c r="E175" s="275">
        <v>214.96666666666667</v>
      </c>
      <c r="F175" s="275">
        <v>211.28333333333333</v>
      </c>
      <c r="G175" s="275">
        <v>205.21666666666667</v>
      </c>
      <c r="H175" s="275">
        <v>224.71666666666667</v>
      </c>
      <c r="I175" s="275">
        <v>230.78333333333333</v>
      </c>
      <c r="J175" s="275">
        <v>234.46666666666667</v>
      </c>
      <c r="K175" s="273">
        <v>227.1</v>
      </c>
      <c r="L175" s="273">
        <v>217.35</v>
      </c>
      <c r="M175" s="273">
        <v>200.26659000000001</v>
      </c>
    </row>
    <row r="176" spans="1:13">
      <c r="A176" s="297">
        <v>167</v>
      </c>
      <c r="B176" s="273" t="s">
        <v>166</v>
      </c>
      <c r="C176" s="273">
        <v>136.55000000000001</v>
      </c>
      <c r="D176" s="275">
        <v>136.61666666666667</v>
      </c>
      <c r="E176" s="275">
        <v>133.98333333333335</v>
      </c>
      <c r="F176" s="275">
        <v>131.41666666666669</v>
      </c>
      <c r="G176" s="275">
        <v>128.78333333333336</v>
      </c>
      <c r="H176" s="275">
        <v>139.18333333333334</v>
      </c>
      <c r="I176" s="275">
        <v>141.81666666666666</v>
      </c>
      <c r="J176" s="275">
        <v>144.38333333333333</v>
      </c>
      <c r="K176" s="273">
        <v>139.25</v>
      </c>
      <c r="L176" s="273">
        <v>134.05000000000001</v>
      </c>
      <c r="M176" s="273">
        <v>63.069319999999998</v>
      </c>
    </row>
    <row r="177" spans="1:13">
      <c r="A177" s="297">
        <v>168</v>
      </c>
      <c r="B177" s="273" t="s">
        <v>274</v>
      </c>
      <c r="C177" s="273">
        <v>482.05</v>
      </c>
      <c r="D177" s="275">
        <v>482.01666666666665</v>
      </c>
      <c r="E177" s="275">
        <v>476.33333333333331</v>
      </c>
      <c r="F177" s="275">
        <v>470.61666666666667</v>
      </c>
      <c r="G177" s="275">
        <v>464.93333333333334</v>
      </c>
      <c r="H177" s="275">
        <v>487.73333333333329</v>
      </c>
      <c r="I177" s="275">
        <v>493.41666666666669</v>
      </c>
      <c r="J177" s="275">
        <v>499.13333333333327</v>
      </c>
      <c r="K177" s="273">
        <v>487.7</v>
      </c>
      <c r="L177" s="273">
        <v>476.3</v>
      </c>
      <c r="M177" s="273">
        <v>2.3969299999999998</v>
      </c>
    </row>
    <row r="178" spans="1:13">
      <c r="A178" s="297">
        <v>169</v>
      </c>
      <c r="B178" s="273" t="s">
        <v>167</v>
      </c>
      <c r="C178" s="273">
        <v>1895</v>
      </c>
      <c r="D178" s="275">
        <v>1902.6666666666667</v>
      </c>
      <c r="E178" s="275">
        <v>1880.3333333333335</v>
      </c>
      <c r="F178" s="275">
        <v>1865.6666666666667</v>
      </c>
      <c r="G178" s="275">
        <v>1843.3333333333335</v>
      </c>
      <c r="H178" s="275">
        <v>1917.3333333333335</v>
      </c>
      <c r="I178" s="275">
        <v>1939.666666666667</v>
      </c>
      <c r="J178" s="275">
        <v>1954.3333333333335</v>
      </c>
      <c r="K178" s="273">
        <v>1925</v>
      </c>
      <c r="L178" s="273">
        <v>1888</v>
      </c>
      <c r="M178" s="273">
        <v>195.53809000000001</v>
      </c>
    </row>
    <row r="179" spans="1:13">
      <c r="A179" s="297">
        <v>170</v>
      </c>
      <c r="B179" s="273" t="s">
        <v>819</v>
      </c>
      <c r="C179" s="273">
        <v>970</v>
      </c>
      <c r="D179" s="275">
        <v>977.65</v>
      </c>
      <c r="E179" s="275">
        <v>942.34999999999991</v>
      </c>
      <c r="F179" s="275">
        <v>914.69999999999993</v>
      </c>
      <c r="G179" s="275">
        <v>879.39999999999986</v>
      </c>
      <c r="H179" s="275">
        <v>1005.3</v>
      </c>
      <c r="I179" s="275">
        <v>1040.5999999999999</v>
      </c>
      <c r="J179" s="275">
        <v>1068.25</v>
      </c>
      <c r="K179" s="273">
        <v>1012.95</v>
      </c>
      <c r="L179" s="273">
        <v>950</v>
      </c>
      <c r="M179" s="273">
        <v>22.171099999999999</v>
      </c>
    </row>
    <row r="180" spans="1:13">
      <c r="A180" s="297">
        <v>171</v>
      </c>
      <c r="B180" s="273" t="s">
        <v>275</v>
      </c>
      <c r="C180" s="273">
        <v>881.75</v>
      </c>
      <c r="D180" s="275">
        <v>875.2833333333333</v>
      </c>
      <c r="E180" s="275">
        <v>865.56666666666661</v>
      </c>
      <c r="F180" s="275">
        <v>849.38333333333333</v>
      </c>
      <c r="G180" s="275">
        <v>839.66666666666663</v>
      </c>
      <c r="H180" s="275">
        <v>891.46666666666658</v>
      </c>
      <c r="I180" s="275">
        <v>901.18333333333328</v>
      </c>
      <c r="J180" s="275">
        <v>917.36666666666656</v>
      </c>
      <c r="K180" s="273">
        <v>885</v>
      </c>
      <c r="L180" s="273">
        <v>859.1</v>
      </c>
      <c r="M180" s="273">
        <v>27.457280000000001</v>
      </c>
    </row>
    <row r="181" spans="1:13">
      <c r="A181" s="297">
        <v>172</v>
      </c>
      <c r="B181" s="273" t="s">
        <v>172</v>
      </c>
      <c r="C181" s="273">
        <v>5361.7</v>
      </c>
      <c r="D181" s="275">
        <v>5382.25</v>
      </c>
      <c r="E181" s="275">
        <v>5304.5</v>
      </c>
      <c r="F181" s="275">
        <v>5247.3</v>
      </c>
      <c r="G181" s="275">
        <v>5169.55</v>
      </c>
      <c r="H181" s="275">
        <v>5439.45</v>
      </c>
      <c r="I181" s="275">
        <v>5517.2</v>
      </c>
      <c r="J181" s="275">
        <v>5574.4</v>
      </c>
      <c r="K181" s="273">
        <v>5460</v>
      </c>
      <c r="L181" s="273">
        <v>5325.05</v>
      </c>
      <c r="M181" s="273">
        <v>2.2345199999999998</v>
      </c>
    </row>
    <row r="182" spans="1:13">
      <c r="A182" s="297">
        <v>173</v>
      </c>
      <c r="B182" s="273" t="s">
        <v>479</v>
      </c>
      <c r="C182" s="273">
        <v>7987.95</v>
      </c>
      <c r="D182" s="275">
        <v>8076.9833333333336</v>
      </c>
      <c r="E182" s="275">
        <v>7863.9666666666672</v>
      </c>
      <c r="F182" s="275">
        <v>7739.9833333333336</v>
      </c>
      <c r="G182" s="275">
        <v>7526.9666666666672</v>
      </c>
      <c r="H182" s="275">
        <v>8200.9666666666672</v>
      </c>
      <c r="I182" s="275">
        <v>8413.9833333333336</v>
      </c>
      <c r="J182" s="275">
        <v>8537.9666666666672</v>
      </c>
      <c r="K182" s="273">
        <v>8290</v>
      </c>
      <c r="L182" s="273">
        <v>7953</v>
      </c>
      <c r="M182" s="273">
        <v>0.34290999999999999</v>
      </c>
    </row>
    <row r="183" spans="1:13">
      <c r="A183" s="297">
        <v>174</v>
      </c>
      <c r="B183" s="273" t="s">
        <v>170</v>
      </c>
      <c r="C183" s="273">
        <v>22820.2</v>
      </c>
      <c r="D183" s="275">
        <v>22988.316666666666</v>
      </c>
      <c r="E183" s="275">
        <v>22577.083333333332</v>
      </c>
      <c r="F183" s="275">
        <v>22333.966666666667</v>
      </c>
      <c r="G183" s="275">
        <v>21922.733333333334</v>
      </c>
      <c r="H183" s="275">
        <v>23231.433333333331</v>
      </c>
      <c r="I183" s="275">
        <v>23642.666666666668</v>
      </c>
      <c r="J183" s="275">
        <v>23885.783333333329</v>
      </c>
      <c r="K183" s="273">
        <v>23399.55</v>
      </c>
      <c r="L183" s="273">
        <v>22745.200000000001</v>
      </c>
      <c r="M183" s="273">
        <v>0.62619999999999998</v>
      </c>
    </row>
    <row r="184" spans="1:13">
      <c r="A184" s="297">
        <v>175</v>
      </c>
      <c r="B184" s="273" t="s">
        <v>173</v>
      </c>
      <c r="C184" s="273">
        <v>1151.05</v>
      </c>
      <c r="D184" s="275">
        <v>1154.3500000000001</v>
      </c>
      <c r="E184" s="275">
        <v>1128.7000000000003</v>
      </c>
      <c r="F184" s="275">
        <v>1106.3500000000001</v>
      </c>
      <c r="G184" s="275">
        <v>1080.7000000000003</v>
      </c>
      <c r="H184" s="275">
        <v>1176.7000000000003</v>
      </c>
      <c r="I184" s="275">
        <v>1202.3500000000004</v>
      </c>
      <c r="J184" s="275">
        <v>1224.7000000000003</v>
      </c>
      <c r="K184" s="273">
        <v>1180</v>
      </c>
      <c r="L184" s="273">
        <v>1132</v>
      </c>
      <c r="M184" s="273">
        <v>39.197719999999997</v>
      </c>
    </row>
    <row r="185" spans="1:13">
      <c r="A185" s="297">
        <v>176</v>
      </c>
      <c r="B185" s="273" t="s">
        <v>171</v>
      </c>
      <c r="C185" s="273">
        <v>1622.2</v>
      </c>
      <c r="D185" s="275">
        <v>1633.7166666666669</v>
      </c>
      <c r="E185" s="275">
        <v>1596.0333333333338</v>
      </c>
      <c r="F185" s="275">
        <v>1569.8666666666668</v>
      </c>
      <c r="G185" s="275">
        <v>1532.1833333333336</v>
      </c>
      <c r="H185" s="275">
        <v>1659.8833333333339</v>
      </c>
      <c r="I185" s="275">
        <v>1697.5666666666668</v>
      </c>
      <c r="J185" s="275">
        <v>1723.733333333334</v>
      </c>
      <c r="K185" s="273">
        <v>1671.4</v>
      </c>
      <c r="L185" s="273">
        <v>1607.55</v>
      </c>
      <c r="M185" s="273">
        <v>3.27718</v>
      </c>
    </row>
    <row r="186" spans="1:13">
      <c r="A186" s="297">
        <v>177</v>
      </c>
      <c r="B186" s="273" t="s">
        <v>169</v>
      </c>
      <c r="C186" s="273">
        <v>275.64999999999998</v>
      </c>
      <c r="D186" s="275">
        <v>277.73333333333335</v>
      </c>
      <c r="E186" s="275">
        <v>270.61666666666667</v>
      </c>
      <c r="F186" s="275">
        <v>265.58333333333331</v>
      </c>
      <c r="G186" s="275">
        <v>258.46666666666664</v>
      </c>
      <c r="H186" s="275">
        <v>282.76666666666671</v>
      </c>
      <c r="I186" s="275">
        <v>289.88333333333338</v>
      </c>
      <c r="J186" s="275">
        <v>294.91666666666674</v>
      </c>
      <c r="K186" s="273">
        <v>284.85000000000002</v>
      </c>
      <c r="L186" s="273">
        <v>272.7</v>
      </c>
      <c r="M186" s="273">
        <v>392.11106999999998</v>
      </c>
    </row>
    <row r="187" spans="1:13">
      <c r="A187" s="297">
        <v>178</v>
      </c>
      <c r="B187" s="273" t="s">
        <v>168</v>
      </c>
      <c r="C187" s="273">
        <v>57.3</v>
      </c>
      <c r="D187" s="275">
        <v>58.016666666666673</v>
      </c>
      <c r="E187" s="275">
        <v>56.033333333333346</v>
      </c>
      <c r="F187" s="275">
        <v>54.766666666666673</v>
      </c>
      <c r="G187" s="275">
        <v>52.783333333333346</v>
      </c>
      <c r="H187" s="275">
        <v>59.283333333333346</v>
      </c>
      <c r="I187" s="275">
        <v>61.26666666666668</v>
      </c>
      <c r="J187" s="275">
        <v>62.533333333333346</v>
      </c>
      <c r="K187" s="273">
        <v>60</v>
      </c>
      <c r="L187" s="273">
        <v>56.75</v>
      </c>
      <c r="M187" s="273">
        <v>644.28824999999995</v>
      </c>
    </row>
    <row r="188" spans="1:13">
      <c r="A188" s="297">
        <v>179</v>
      </c>
      <c r="B188" s="273" t="s">
        <v>175</v>
      </c>
      <c r="C188" s="273">
        <v>569.79999999999995</v>
      </c>
      <c r="D188" s="275">
        <v>573.15</v>
      </c>
      <c r="E188" s="275">
        <v>560.4</v>
      </c>
      <c r="F188" s="275">
        <v>551</v>
      </c>
      <c r="G188" s="275">
        <v>538.25</v>
      </c>
      <c r="H188" s="275">
        <v>582.54999999999995</v>
      </c>
      <c r="I188" s="275">
        <v>595.29999999999995</v>
      </c>
      <c r="J188" s="275">
        <v>604.69999999999993</v>
      </c>
      <c r="K188" s="273">
        <v>585.9</v>
      </c>
      <c r="L188" s="273">
        <v>563.75</v>
      </c>
      <c r="M188" s="273">
        <v>85.340469999999996</v>
      </c>
    </row>
    <row r="189" spans="1:13">
      <c r="A189" s="297">
        <v>180</v>
      </c>
      <c r="B189" s="273" t="s">
        <v>176</v>
      </c>
      <c r="C189" s="273">
        <v>487.65</v>
      </c>
      <c r="D189" s="275">
        <v>488.90000000000003</v>
      </c>
      <c r="E189" s="275">
        <v>479.30000000000007</v>
      </c>
      <c r="F189" s="275">
        <v>470.95000000000005</v>
      </c>
      <c r="G189" s="275">
        <v>461.35000000000008</v>
      </c>
      <c r="H189" s="275">
        <v>497.25000000000006</v>
      </c>
      <c r="I189" s="275">
        <v>506.85000000000008</v>
      </c>
      <c r="J189" s="275">
        <v>515.20000000000005</v>
      </c>
      <c r="K189" s="273">
        <v>498.5</v>
      </c>
      <c r="L189" s="273">
        <v>480.55</v>
      </c>
      <c r="M189" s="273">
        <v>17.100930000000002</v>
      </c>
    </row>
    <row r="190" spans="1:13">
      <c r="A190" s="297">
        <v>181</v>
      </c>
      <c r="B190" s="273" t="s">
        <v>276</v>
      </c>
      <c r="C190" s="273">
        <v>588.5</v>
      </c>
      <c r="D190" s="275">
        <v>584.31666666666672</v>
      </c>
      <c r="E190" s="275">
        <v>574.23333333333346</v>
      </c>
      <c r="F190" s="275">
        <v>559.9666666666667</v>
      </c>
      <c r="G190" s="275">
        <v>549.88333333333344</v>
      </c>
      <c r="H190" s="275">
        <v>598.58333333333348</v>
      </c>
      <c r="I190" s="275">
        <v>608.66666666666674</v>
      </c>
      <c r="J190" s="275">
        <v>622.93333333333351</v>
      </c>
      <c r="K190" s="273">
        <v>594.4</v>
      </c>
      <c r="L190" s="273">
        <v>570.04999999999995</v>
      </c>
      <c r="M190" s="273">
        <v>4.4662300000000004</v>
      </c>
    </row>
    <row r="191" spans="1:13">
      <c r="A191" s="297">
        <v>182</v>
      </c>
      <c r="B191" s="273" t="s">
        <v>189</v>
      </c>
      <c r="C191" s="273">
        <v>531.5</v>
      </c>
      <c r="D191" s="275">
        <v>537.94999999999993</v>
      </c>
      <c r="E191" s="275">
        <v>520.34999999999991</v>
      </c>
      <c r="F191" s="275">
        <v>509.19999999999993</v>
      </c>
      <c r="G191" s="275">
        <v>491.59999999999991</v>
      </c>
      <c r="H191" s="275">
        <v>549.09999999999991</v>
      </c>
      <c r="I191" s="275">
        <v>566.70000000000005</v>
      </c>
      <c r="J191" s="275">
        <v>577.84999999999991</v>
      </c>
      <c r="K191" s="273">
        <v>555.54999999999995</v>
      </c>
      <c r="L191" s="273">
        <v>526.79999999999995</v>
      </c>
      <c r="M191" s="273">
        <v>95.760819999999995</v>
      </c>
    </row>
    <row r="192" spans="1:13">
      <c r="A192" s="297">
        <v>183</v>
      </c>
      <c r="B192" s="273" t="s">
        <v>178</v>
      </c>
      <c r="C192" s="273">
        <v>492.85</v>
      </c>
      <c r="D192" s="275">
        <v>498.98333333333335</v>
      </c>
      <c r="E192" s="275">
        <v>483.06666666666672</v>
      </c>
      <c r="F192" s="275">
        <v>473.28333333333336</v>
      </c>
      <c r="G192" s="275">
        <v>457.36666666666673</v>
      </c>
      <c r="H192" s="275">
        <v>508.76666666666671</v>
      </c>
      <c r="I192" s="275">
        <v>524.68333333333339</v>
      </c>
      <c r="J192" s="275">
        <v>534.4666666666667</v>
      </c>
      <c r="K192" s="273">
        <v>514.9</v>
      </c>
      <c r="L192" s="273">
        <v>489.2</v>
      </c>
      <c r="M192" s="273">
        <v>54.312539999999998</v>
      </c>
    </row>
    <row r="193" spans="1:13">
      <c r="A193" s="297">
        <v>184</v>
      </c>
      <c r="B193" s="273" t="s">
        <v>184</v>
      </c>
      <c r="C193" s="273">
        <v>3261.05</v>
      </c>
      <c r="D193" s="275">
        <v>3264.8333333333335</v>
      </c>
      <c r="E193" s="275">
        <v>3223.2166666666672</v>
      </c>
      <c r="F193" s="275">
        <v>3185.3833333333337</v>
      </c>
      <c r="G193" s="275">
        <v>3143.7666666666673</v>
      </c>
      <c r="H193" s="275">
        <v>3302.666666666667</v>
      </c>
      <c r="I193" s="275">
        <v>3344.2833333333328</v>
      </c>
      <c r="J193" s="275">
        <v>3382.1166666666668</v>
      </c>
      <c r="K193" s="273">
        <v>3306.45</v>
      </c>
      <c r="L193" s="273">
        <v>3227</v>
      </c>
      <c r="M193" s="273">
        <v>27.866620000000001</v>
      </c>
    </row>
    <row r="194" spans="1:13">
      <c r="A194" s="297">
        <v>185</v>
      </c>
      <c r="B194" s="273" t="s">
        <v>808</v>
      </c>
      <c r="C194" s="273">
        <v>572.65</v>
      </c>
      <c r="D194" s="275">
        <v>575.91666666666663</v>
      </c>
      <c r="E194" s="275">
        <v>563.2833333333333</v>
      </c>
      <c r="F194" s="275">
        <v>553.91666666666663</v>
      </c>
      <c r="G194" s="275">
        <v>541.2833333333333</v>
      </c>
      <c r="H194" s="275">
        <v>585.2833333333333</v>
      </c>
      <c r="I194" s="275">
        <v>597.91666666666674</v>
      </c>
      <c r="J194" s="275">
        <v>607.2833333333333</v>
      </c>
      <c r="K194" s="273">
        <v>588.54999999999995</v>
      </c>
      <c r="L194" s="273">
        <v>566.54999999999995</v>
      </c>
      <c r="M194" s="273">
        <v>36.624549999999999</v>
      </c>
    </row>
    <row r="195" spans="1:13">
      <c r="A195" s="297">
        <v>186</v>
      </c>
      <c r="B195" s="273" t="s">
        <v>180</v>
      </c>
      <c r="C195" s="273">
        <v>267.5</v>
      </c>
      <c r="D195" s="275">
        <v>269.40000000000003</v>
      </c>
      <c r="E195" s="275">
        <v>263.80000000000007</v>
      </c>
      <c r="F195" s="275">
        <v>260.10000000000002</v>
      </c>
      <c r="G195" s="275">
        <v>254.50000000000006</v>
      </c>
      <c r="H195" s="275">
        <v>273.10000000000008</v>
      </c>
      <c r="I195" s="275">
        <v>278.7000000000001</v>
      </c>
      <c r="J195" s="275">
        <v>282.40000000000009</v>
      </c>
      <c r="K195" s="273">
        <v>275</v>
      </c>
      <c r="L195" s="273">
        <v>265.7</v>
      </c>
      <c r="M195" s="273">
        <v>1265.86833</v>
      </c>
    </row>
    <row r="196" spans="1:13">
      <c r="A196" s="297">
        <v>187</v>
      </c>
      <c r="B196" s="264" t="s">
        <v>182</v>
      </c>
      <c r="C196" s="264">
        <v>75.95</v>
      </c>
      <c r="D196" s="304">
        <v>77.13333333333334</v>
      </c>
      <c r="E196" s="304">
        <v>74.466666666666683</v>
      </c>
      <c r="F196" s="304">
        <v>72.983333333333348</v>
      </c>
      <c r="G196" s="304">
        <v>70.316666666666691</v>
      </c>
      <c r="H196" s="304">
        <v>78.616666666666674</v>
      </c>
      <c r="I196" s="304">
        <v>81.283333333333331</v>
      </c>
      <c r="J196" s="304">
        <v>82.766666666666666</v>
      </c>
      <c r="K196" s="264">
        <v>79.8</v>
      </c>
      <c r="L196" s="264">
        <v>75.650000000000006</v>
      </c>
      <c r="M196" s="264">
        <v>470.62542999999999</v>
      </c>
    </row>
    <row r="197" spans="1:13">
      <c r="A197" s="297">
        <v>188</v>
      </c>
      <c r="B197" s="264" t="s">
        <v>183</v>
      </c>
      <c r="C197" s="264">
        <v>626</v>
      </c>
      <c r="D197" s="304">
        <v>633.65</v>
      </c>
      <c r="E197" s="304">
        <v>616.15</v>
      </c>
      <c r="F197" s="304">
        <v>606.29999999999995</v>
      </c>
      <c r="G197" s="304">
        <v>588.79999999999995</v>
      </c>
      <c r="H197" s="304">
        <v>643.5</v>
      </c>
      <c r="I197" s="304">
        <v>661</v>
      </c>
      <c r="J197" s="304">
        <v>670.85</v>
      </c>
      <c r="K197" s="264">
        <v>651.15</v>
      </c>
      <c r="L197" s="264">
        <v>623.79999999999995</v>
      </c>
      <c r="M197" s="264">
        <v>149.18083999999999</v>
      </c>
    </row>
    <row r="198" spans="1:13">
      <c r="A198" s="297">
        <v>189</v>
      </c>
      <c r="B198" s="264" t="s">
        <v>185</v>
      </c>
      <c r="C198" s="264">
        <v>997.1</v>
      </c>
      <c r="D198" s="304">
        <v>991.88333333333333</v>
      </c>
      <c r="E198" s="304">
        <v>978.86666666666667</v>
      </c>
      <c r="F198" s="304">
        <v>960.63333333333333</v>
      </c>
      <c r="G198" s="304">
        <v>947.61666666666667</v>
      </c>
      <c r="H198" s="304">
        <v>1010.1166666666667</v>
      </c>
      <c r="I198" s="304">
        <v>1023.1333333333333</v>
      </c>
      <c r="J198" s="304">
        <v>1041.3666666666668</v>
      </c>
      <c r="K198" s="264">
        <v>1004.9</v>
      </c>
      <c r="L198" s="264">
        <v>973.65</v>
      </c>
      <c r="M198" s="264">
        <v>69.756180000000001</v>
      </c>
    </row>
    <row r="199" spans="1:13">
      <c r="A199" s="297">
        <v>190</v>
      </c>
      <c r="B199" s="264" t="s">
        <v>164</v>
      </c>
      <c r="C199" s="264">
        <v>774.95</v>
      </c>
      <c r="D199" s="304">
        <v>779.9666666666667</v>
      </c>
      <c r="E199" s="304">
        <v>766.98333333333335</v>
      </c>
      <c r="F199" s="304">
        <v>759.01666666666665</v>
      </c>
      <c r="G199" s="304">
        <v>746.0333333333333</v>
      </c>
      <c r="H199" s="304">
        <v>787.93333333333339</v>
      </c>
      <c r="I199" s="304">
        <v>800.91666666666674</v>
      </c>
      <c r="J199" s="304">
        <v>808.88333333333344</v>
      </c>
      <c r="K199" s="264">
        <v>792.95</v>
      </c>
      <c r="L199" s="264">
        <v>772</v>
      </c>
      <c r="M199" s="264">
        <v>3.9155099999999998</v>
      </c>
    </row>
    <row r="200" spans="1:13">
      <c r="A200" s="297">
        <v>191</v>
      </c>
      <c r="B200" s="264" t="s">
        <v>186</v>
      </c>
      <c r="C200" s="264">
        <v>1440.7</v>
      </c>
      <c r="D200" s="304">
        <v>1459.2333333333333</v>
      </c>
      <c r="E200" s="304">
        <v>1413.4666666666667</v>
      </c>
      <c r="F200" s="304">
        <v>1386.2333333333333</v>
      </c>
      <c r="G200" s="304">
        <v>1340.4666666666667</v>
      </c>
      <c r="H200" s="304">
        <v>1486.4666666666667</v>
      </c>
      <c r="I200" s="304">
        <v>1532.2333333333336</v>
      </c>
      <c r="J200" s="304">
        <v>1559.4666666666667</v>
      </c>
      <c r="K200" s="264">
        <v>1505</v>
      </c>
      <c r="L200" s="264">
        <v>1432</v>
      </c>
      <c r="M200" s="264">
        <v>20.217469999999999</v>
      </c>
    </row>
    <row r="201" spans="1:13">
      <c r="A201" s="297">
        <v>192</v>
      </c>
      <c r="B201" s="264" t="s">
        <v>187</v>
      </c>
      <c r="C201" s="264">
        <v>2648.15</v>
      </c>
      <c r="D201" s="304">
        <v>2635.9833333333336</v>
      </c>
      <c r="E201" s="304">
        <v>2614.666666666667</v>
      </c>
      <c r="F201" s="304">
        <v>2581.1833333333334</v>
      </c>
      <c r="G201" s="304">
        <v>2559.8666666666668</v>
      </c>
      <c r="H201" s="304">
        <v>2669.4666666666672</v>
      </c>
      <c r="I201" s="304">
        <v>2690.7833333333338</v>
      </c>
      <c r="J201" s="304">
        <v>2724.2666666666673</v>
      </c>
      <c r="K201" s="264">
        <v>2657.3</v>
      </c>
      <c r="L201" s="264">
        <v>2602.5</v>
      </c>
      <c r="M201" s="264">
        <v>4.4354199999999997</v>
      </c>
    </row>
    <row r="202" spans="1:13">
      <c r="A202" s="297">
        <v>193</v>
      </c>
      <c r="B202" s="264" t="s">
        <v>188</v>
      </c>
      <c r="C202" s="264">
        <v>305.10000000000002</v>
      </c>
      <c r="D202" s="304">
        <v>307.63333333333333</v>
      </c>
      <c r="E202" s="304">
        <v>301.06666666666666</v>
      </c>
      <c r="F202" s="304">
        <v>297.03333333333336</v>
      </c>
      <c r="G202" s="304">
        <v>290.4666666666667</v>
      </c>
      <c r="H202" s="304">
        <v>311.66666666666663</v>
      </c>
      <c r="I202" s="304">
        <v>318.23333333333323</v>
      </c>
      <c r="J202" s="304">
        <v>322.26666666666659</v>
      </c>
      <c r="K202" s="264">
        <v>314.2</v>
      </c>
      <c r="L202" s="264">
        <v>303.60000000000002</v>
      </c>
      <c r="M202" s="264">
        <v>12.947889999999999</v>
      </c>
    </row>
    <row r="203" spans="1:13">
      <c r="A203" s="297">
        <v>194</v>
      </c>
      <c r="B203" s="264" t="s">
        <v>511</v>
      </c>
      <c r="C203" s="264">
        <v>659.2</v>
      </c>
      <c r="D203" s="304">
        <v>661.7833333333333</v>
      </c>
      <c r="E203" s="304">
        <v>650.81666666666661</v>
      </c>
      <c r="F203" s="304">
        <v>642.43333333333328</v>
      </c>
      <c r="G203" s="304">
        <v>631.46666666666658</v>
      </c>
      <c r="H203" s="304">
        <v>670.16666666666663</v>
      </c>
      <c r="I203" s="304">
        <v>681.13333333333333</v>
      </c>
      <c r="J203" s="304">
        <v>689.51666666666665</v>
      </c>
      <c r="K203" s="264">
        <v>672.75</v>
      </c>
      <c r="L203" s="264">
        <v>653.4</v>
      </c>
      <c r="M203" s="264">
        <v>3.9050600000000002</v>
      </c>
    </row>
    <row r="204" spans="1:13">
      <c r="A204" s="297">
        <v>195</v>
      </c>
      <c r="B204" s="264" t="s">
        <v>194</v>
      </c>
      <c r="C204" s="264">
        <v>574.25</v>
      </c>
      <c r="D204" s="304">
        <v>581.4666666666667</v>
      </c>
      <c r="E204" s="304">
        <v>561.78333333333342</v>
      </c>
      <c r="F204" s="304">
        <v>549.31666666666672</v>
      </c>
      <c r="G204" s="304">
        <v>529.63333333333344</v>
      </c>
      <c r="H204" s="304">
        <v>593.93333333333339</v>
      </c>
      <c r="I204" s="304">
        <v>613.61666666666679</v>
      </c>
      <c r="J204" s="304">
        <v>626.08333333333337</v>
      </c>
      <c r="K204" s="264">
        <v>601.15</v>
      </c>
      <c r="L204" s="264">
        <v>569</v>
      </c>
      <c r="M204" s="264">
        <v>154.63820999999999</v>
      </c>
    </row>
    <row r="205" spans="1:13">
      <c r="A205" s="297">
        <v>196</v>
      </c>
      <c r="B205" s="264" t="s">
        <v>192</v>
      </c>
      <c r="C205" s="264">
        <v>5404.85</v>
      </c>
      <c r="D205" s="304">
        <v>5418.3666666666668</v>
      </c>
      <c r="E205" s="304">
        <v>5316.8333333333339</v>
      </c>
      <c r="F205" s="304">
        <v>5228.8166666666675</v>
      </c>
      <c r="G205" s="304">
        <v>5127.2833333333347</v>
      </c>
      <c r="H205" s="304">
        <v>5506.3833333333332</v>
      </c>
      <c r="I205" s="304">
        <v>5607.9166666666661</v>
      </c>
      <c r="J205" s="304">
        <v>5695.9333333333325</v>
      </c>
      <c r="K205" s="264">
        <v>5519.9</v>
      </c>
      <c r="L205" s="264">
        <v>5330.35</v>
      </c>
      <c r="M205" s="264">
        <v>12.12604</v>
      </c>
    </row>
    <row r="206" spans="1:13">
      <c r="A206" s="297">
        <v>197</v>
      </c>
      <c r="B206" s="264" t="s">
        <v>193</v>
      </c>
      <c r="C206" s="264">
        <v>30.05</v>
      </c>
      <c r="D206" s="304">
        <v>30.116666666666664</v>
      </c>
      <c r="E206" s="304">
        <v>29.733333333333327</v>
      </c>
      <c r="F206" s="304">
        <v>29.416666666666664</v>
      </c>
      <c r="G206" s="304">
        <v>29.033333333333328</v>
      </c>
      <c r="H206" s="304">
        <v>30.433333333333326</v>
      </c>
      <c r="I206" s="304">
        <v>30.816666666666659</v>
      </c>
      <c r="J206" s="304">
        <v>31.133333333333326</v>
      </c>
      <c r="K206" s="264">
        <v>30.5</v>
      </c>
      <c r="L206" s="264">
        <v>29.8</v>
      </c>
      <c r="M206" s="264">
        <v>54.0501</v>
      </c>
    </row>
    <row r="207" spans="1:13">
      <c r="A207" s="297">
        <v>198</v>
      </c>
      <c r="B207" s="264" t="s">
        <v>190</v>
      </c>
      <c r="C207" s="264">
        <v>1301.3</v>
      </c>
      <c r="D207" s="304">
        <v>1286</v>
      </c>
      <c r="E207" s="304">
        <v>1261.8499999999999</v>
      </c>
      <c r="F207" s="304">
        <v>1222.3999999999999</v>
      </c>
      <c r="G207" s="304">
        <v>1198.2499999999998</v>
      </c>
      <c r="H207" s="304">
        <v>1325.45</v>
      </c>
      <c r="I207" s="304">
        <v>1349.6000000000001</v>
      </c>
      <c r="J207" s="304">
        <v>1389.0500000000002</v>
      </c>
      <c r="K207" s="264">
        <v>1310.1500000000001</v>
      </c>
      <c r="L207" s="264">
        <v>1246.55</v>
      </c>
      <c r="M207" s="264">
        <v>14.171430000000001</v>
      </c>
    </row>
    <row r="208" spans="1:13">
      <c r="A208" s="297">
        <v>199</v>
      </c>
      <c r="B208" s="264" t="s">
        <v>141</v>
      </c>
      <c r="C208" s="264">
        <v>644.9</v>
      </c>
      <c r="D208" s="304">
        <v>641.4</v>
      </c>
      <c r="E208" s="304">
        <v>633.09999999999991</v>
      </c>
      <c r="F208" s="304">
        <v>621.29999999999995</v>
      </c>
      <c r="G208" s="304">
        <v>612.99999999999989</v>
      </c>
      <c r="H208" s="304">
        <v>653.19999999999993</v>
      </c>
      <c r="I208" s="304">
        <v>661.49999999999989</v>
      </c>
      <c r="J208" s="304">
        <v>673.3</v>
      </c>
      <c r="K208" s="264">
        <v>649.70000000000005</v>
      </c>
      <c r="L208" s="264">
        <v>629.6</v>
      </c>
      <c r="M208" s="264">
        <v>36.175809999999998</v>
      </c>
    </row>
    <row r="209" spans="1:13">
      <c r="A209" s="297">
        <v>200</v>
      </c>
      <c r="B209" s="264" t="s">
        <v>278</v>
      </c>
      <c r="C209" s="264">
        <v>226.25</v>
      </c>
      <c r="D209" s="304">
        <v>227.71666666666667</v>
      </c>
      <c r="E209" s="304">
        <v>221.63333333333333</v>
      </c>
      <c r="F209" s="304">
        <v>217.01666666666665</v>
      </c>
      <c r="G209" s="304">
        <v>210.93333333333331</v>
      </c>
      <c r="H209" s="304">
        <v>232.33333333333334</v>
      </c>
      <c r="I209" s="304">
        <v>238.41666666666666</v>
      </c>
      <c r="J209" s="304">
        <v>243.03333333333336</v>
      </c>
      <c r="K209" s="264">
        <v>233.8</v>
      </c>
      <c r="L209" s="264">
        <v>223.1</v>
      </c>
      <c r="M209" s="264">
        <v>8.3190200000000001</v>
      </c>
    </row>
    <row r="210" spans="1:13">
      <c r="A210" s="297">
        <v>201</v>
      </c>
      <c r="B210" s="264" t="s">
        <v>523</v>
      </c>
      <c r="C210" s="264">
        <v>900.6</v>
      </c>
      <c r="D210" s="304">
        <v>904.5333333333333</v>
      </c>
      <c r="E210" s="304">
        <v>886.06666666666661</v>
      </c>
      <c r="F210" s="304">
        <v>871.5333333333333</v>
      </c>
      <c r="G210" s="304">
        <v>853.06666666666661</v>
      </c>
      <c r="H210" s="304">
        <v>919.06666666666661</v>
      </c>
      <c r="I210" s="304">
        <v>937.5333333333333</v>
      </c>
      <c r="J210" s="304">
        <v>952.06666666666661</v>
      </c>
      <c r="K210" s="264">
        <v>923</v>
      </c>
      <c r="L210" s="264">
        <v>890</v>
      </c>
      <c r="M210" s="264">
        <v>3.0958899999999998</v>
      </c>
    </row>
    <row r="211" spans="1:13">
      <c r="A211" s="297">
        <v>202</v>
      </c>
      <c r="B211" s="264" t="s">
        <v>118</v>
      </c>
      <c r="C211" s="264">
        <v>11.6</v>
      </c>
      <c r="D211" s="304">
        <v>11.65</v>
      </c>
      <c r="E211" s="304">
        <v>11.3</v>
      </c>
      <c r="F211" s="304">
        <v>11</v>
      </c>
      <c r="G211" s="304">
        <v>10.65</v>
      </c>
      <c r="H211" s="304">
        <v>11.950000000000001</v>
      </c>
      <c r="I211" s="304">
        <v>12.299999999999999</v>
      </c>
      <c r="J211" s="304">
        <v>12.600000000000001</v>
      </c>
      <c r="K211" s="264">
        <v>12</v>
      </c>
      <c r="L211" s="264">
        <v>11.35</v>
      </c>
      <c r="M211" s="264">
        <v>4259.1167599999999</v>
      </c>
    </row>
    <row r="212" spans="1:13">
      <c r="A212" s="297">
        <v>203</v>
      </c>
      <c r="B212" s="264" t="s">
        <v>196</v>
      </c>
      <c r="C212" s="264">
        <v>913.5</v>
      </c>
      <c r="D212" s="304">
        <v>921.9666666666667</v>
      </c>
      <c r="E212" s="304">
        <v>899.43333333333339</v>
      </c>
      <c r="F212" s="304">
        <v>885.36666666666667</v>
      </c>
      <c r="G212" s="304">
        <v>862.83333333333337</v>
      </c>
      <c r="H212" s="304">
        <v>936.03333333333342</v>
      </c>
      <c r="I212" s="304">
        <v>958.56666666666672</v>
      </c>
      <c r="J212" s="304">
        <v>972.63333333333344</v>
      </c>
      <c r="K212" s="264">
        <v>944.5</v>
      </c>
      <c r="L212" s="264">
        <v>907.9</v>
      </c>
      <c r="M212" s="264">
        <v>20.909279999999999</v>
      </c>
    </row>
    <row r="213" spans="1:13">
      <c r="A213" s="297">
        <v>204</v>
      </c>
      <c r="B213" s="264" t="s">
        <v>529</v>
      </c>
      <c r="C213" s="264">
        <v>2537.4499999999998</v>
      </c>
      <c r="D213" s="304">
        <v>2570.8666666666663</v>
      </c>
      <c r="E213" s="304">
        <v>2456.7833333333328</v>
      </c>
      <c r="F213" s="304">
        <v>2376.1166666666663</v>
      </c>
      <c r="G213" s="304">
        <v>2262.0333333333328</v>
      </c>
      <c r="H213" s="304">
        <v>2651.5333333333328</v>
      </c>
      <c r="I213" s="304">
        <v>2765.6166666666659</v>
      </c>
      <c r="J213" s="304">
        <v>2846.2833333333328</v>
      </c>
      <c r="K213" s="264">
        <v>2684.95</v>
      </c>
      <c r="L213" s="264">
        <v>2490.1999999999998</v>
      </c>
      <c r="M213" s="264">
        <v>2.3903300000000001</v>
      </c>
    </row>
    <row r="214" spans="1:13">
      <c r="A214" s="297">
        <v>205</v>
      </c>
      <c r="B214" s="264" t="s">
        <v>197</v>
      </c>
      <c r="C214" s="304">
        <v>446.45</v>
      </c>
      <c r="D214" s="304">
        <v>446.15000000000003</v>
      </c>
      <c r="E214" s="304">
        <v>437.55000000000007</v>
      </c>
      <c r="F214" s="304">
        <v>428.65000000000003</v>
      </c>
      <c r="G214" s="304">
        <v>420.05000000000007</v>
      </c>
      <c r="H214" s="304">
        <v>455.05000000000007</v>
      </c>
      <c r="I214" s="304">
        <v>463.65000000000009</v>
      </c>
      <c r="J214" s="304">
        <v>472.55000000000007</v>
      </c>
      <c r="K214" s="304">
        <v>454.75</v>
      </c>
      <c r="L214" s="304">
        <v>437.25</v>
      </c>
      <c r="M214" s="304">
        <v>295.90210000000002</v>
      </c>
    </row>
    <row r="215" spans="1:13">
      <c r="A215" s="297">
        <v>206</v>
      </c>
      <c r="B215" s="264" t="s">
        <v>198</v>
      </c>
      <c r="C215" s="304">
        <v>15.75</v>
      </c>
      <c r="D215" s="304">
        <v>15.883333333333333</v>
      </c>
      <c r="E215" s="304">
        <v>15.566666666666666</v>
      </c>
      <c r="F215" s="304">
        <v>15.383333333333333</v>
      </c>
      <c r="G215" s="304">
        <v>15.066666666666666</v>
      </c>
      <c r="H215" s="304">
        <v>16.066666666666666</v>
      </c>
      <c r="I215" s="304">
        <v>16.383333333333329</v>
      </c>
      <c r="J215" s="304">
        <v>16.566666666666666</v>
      </c>
      <c r="K215" s="304">
        <v>16.2</v>
      </c>
      <c r="L215" s="304">
        <v>15.7</v>
      </c>
      <c r="M215" s="304">
        <v>2248.3615</v>
      </c>
    </row>
    <row r="216" spans="1:13">
      <c r="A216" s="297">
        <v>207</v>
      </c>
      <c r="B216" s="264" t="s">
        <v>199</v>
      </c>
      <c r="C216" s="304">
        <v>221.1</v>
      </c>
      <c r="D216" s="304">
        <v>221.36666666666667</v>
      </c>
      <c r="E216" s="304">
        <v>217.98333333333335</v>
      </c>
      <c r="F216" s="304">
        <v>214.86666666666667</v>
      </c>
      <c r="G216" s="304">
        <v>211.48333333333335</v>
      </c>
      <c r="H216" s="304">
        <v>224.48333333333335</v>
      </c>
      <c r="I216" s="304">
        <v>227.86666666666667</v>
      </c>
      <c r="J216" s="304">
        <v>230.98333333333335</v>
      </c>
      <c r="K216" s="304">
        <v>224.75</v>
      </c>
      <c r="L216" s="304">
        <v>218.25</v>
      </c>
      <c r="M216" s="304">
        <v>102.0154</v>
      </c>
    </row>
    <row r="217" spans="1:13">
      <c r="A217" s="297"/>
      <c r="B217" s="264"/>
      <c r="C217" s="304"/>
      <c r="D217" s="304"/>
      <c r="E217" s="304"/>
      <c r="F217" s="304"/>
      <c r="G217" s="304"/>
      <c r="H217" s="304"/>
      <c r="I217" s="304"/>
      <c r="J217" s="304"/>
      <c r="K217" s="304"/>
      <c r="L217" s="304"/>
      <c r="M217" s="304"/>
    </row>
    <row r="218" spans="1:13">
      <c r="A218" s="38"/>
      <c r="B218" s="288"/>
      <c r="C218" s="287"/>
      <c r="D218" s="287"/>
      <c r="E218" s="287"/>
      <c r="F218" s="287"/>
      <c r="G218" s="287"/>
      <c r="H218" s="287"/>
      <c r="I218" s="287"/>
      <c r="J218" s="287"/>
      <c r="K218" s="287"/>
      <c r="L218" s="308"/>
      <c r="M218" s="13"/>
    </row>
    <row r="219" spans="1:13">
      <c r="A219" s="38"/>
      <c r="B219" s="13"/>
      <c r="C219" s="287"/>
      <c r="D219" s="287"/>
      <c r="E219" s="287"/>
      <c r="F219" s="287"/>
      <c r="G219" s="287"/>
      <c r="H219" s="287"/>
      <c r="I219" s="287"/>
      <c r="J219" s="287"/>
      <c r="K219" s="287"/>
      <c r="L219" s="308"/>
      <c r="M219" s="13"/>
    </row>
    <row r="220" spans="1:13">
      <c r="A220" s="38"/>
      <c r="B220" s="13"/>
      <c r="C220" s="287"/>
      <c r="D220" s="287"/>
      <c r="E220" s="287"/>
      <c r="F220" s="287"/>
      <c r="G220" s="287"/>
      <c r="H220" s="287"/>
      <c r="I220" s="287"/>
      <c r="J220" s="287"/>
      <c r="K220" s="287"/>
      <c r="L220" s="308"/>
      <c r="M220" s="13"/>
    </row>
    <row r="221" spans="1:13">
      <c r="A221" s="305" t="s">
        <v>280</v>
      </c>
      <c r="B221" s="13"/>
      <c r="C221" s="287"/>
      <c r="D221" s="287"/>
      <c r="E221" s="287"/>
      <c r="F221" s="287"/>
      <c r="G221" s="287"/>
      <c r="H221" s="287"/>
      <c r="I221" s="287"/>
      <c r="J221" s="287"/>
      <c r="K221" s="287"/>
      <c r="L221" s="308"/>
      <c r="M221" s="13"/>
    </row>
    <row r="222" spans="1:13">
      <c r="B222" s="13"/>
      <c r="C222" s="287"/>
      <c r="D222" s="287"/>
      <c r="E222" s="287"/>
      <c r="F222" s="287"/>
      <c r="G222" s="287"/>
      <c r="H222" s="287"/>
      <c r="I222" s="287"/>
      <c r="J222" s="287"/>
      <c r="K222" s="287"/>
      <c r="L222" s="308"/>
      <c r="M222" s="13"/>
    </row>
    <row r="223" spans="1:13">
      <c r="B223" s="13"/>
      <c r="C223" s="287"/>
      <c r="D223" s="287"/>
      <c r="E223" s="287"/>
      <c r="F223" s="287"/>
      <c r="G223" s="287"/>
      <c r="H223" s="287"/>
      <c r="I223" s="287"/>
      <c r="J223" s="287"/>
      <c r="K223" s="287"/>
      <c r="L223" s="308"/>
      <c r="M223" s="13"/>
    </row>
    <row r="224" spans="1:13">
      <c r="A224" s="306" t="s">
        <v>281</v>
      </c>
      <c r="B224" s="13"/>
      <c r="C224" s="287"/>
      <c r="D224" s="287"/>
      <c r="E224" s="287"/>
      <c r="F224" s="287"/>
      <c r="G224" s="287"/>
      <c r="H224" s="287"/>
      <c r="I224" s="287"/>
      <c r="J224" s="287"/>
      <c r="K224" s="287"/>
      <c r="L224" s="308"/>
      <c r="M224" s="13"/>
    </row>
    <row r="225" spans="1:15">
      <c r="A225" s="307"/>
      <c r="B225" s="13"/>
      <c r="C225" s="287"/>
      <c r="D225" s="287"/>
      <c r="E225" s="287"/>
      <c r="F225" s="287"/>
      <c r="G225" s="287"/>
      <c r="H225" s="287"/>
      <c r="I225" s="287"/>
      <c r="J225" s="287"/>
      <c r="K225" s="287"/>
      <c r="L225" s="308"/>
      <c r="M225" s="13"/>
    </row>
    <row r="226" spans="1:15">
      <c r="A226" s="291" t="s">
        <v>282</v>
      </c>
      <c r="B226" s="13"/>
      <c r="C226" s="287"/>
      <c r="D226" s="287"/>
      <c r="E226" s="287"/>
      <c r="F226" s="287"/>
      <c r="G226" s="287"/>
      <c r="H226" s="287"/>
      <c r="I226" s="287"/>
      <c r="J226" s="287"/>
      <c r="K226" s="287"/>
      <c r="L226" s="308"/>
      <c r="M226" s="13"/>
    </row>
    <row r="227" spans="1:15">
      <c r="A227" s="292" t="s">
        <v>200</v>
      </c>
      <c r="B227" s="13"/>
      <c r="C227" s="287"/>
      <c r="D227" s="287"/>
      <c r="E227" s="287"/>
      <c r="F227" s="287"/>
      <c r="G227" s="287"/>
      <c r="H227" s="287"/>
      <c r="I227" s="287"/>
      <c r="J227" s="287"/>
      <c r="K227" s="287"/>
      <c r="L227" s="308"/>
      <c r="M227" s="13"/>
      <c r="N227" s="13"/>
      <c r="O227" s="13"/>
    </row>
    <row r="228" spans="1:15">
      <c r="A228" s="292" t="s">
        <v>201</v>
      </c>
      <c r="B228" s="13"/>
      <c r="C228" s="287"/>
      <c r="D228" s="287"/>
      <c r="E228" s="287"/>
      <c r="F228" s="287"/>
      <c r="G228" s="287"/>
      <c r="H228" s="287"/>
      <c r="I228" s="287"/>
      <c r="J228" s="287"/>
      <c r="K228" s="287"/>
      <c r="L228" s="308"/>
      <c r="M228" s="13"/>
      <c r="N228" s="13"/>
      <c r="O228" s="13"/>
    </row>
    <row r="229" spans="1:15">
      <c r="A229" s="292" t="s">
        <v>202</v>
      </c>
      <c r="B229" s="13"/>
      <c r="C229" s="289"/>
      <c r="D229" s="289"/>
      <c r="E229" s="289"/>
      <c r="F229" s="289"/>
      <c r="G229" s="289"/>
      <c r="H229" s="289"/>
      <c r="I229" s="289"/>
      <c r="J229" s="289"/>
      <c r="K229" s="289"/>
      <c r="L229" s="308"/>
      <c r="M229" s="13"/>
      <c r="N229" s="13"/>
      <c r="O229" s="13"/>
    </row>
    <row r="230" spans="1:15">
      <c r="A230" s="292" t="s">
        <v>203</v>
      </c>
      <c r="B230" s="13"/>
      <c r="C230" s="287"/>
      <c r="D230" s="287"/>
      <c r="E230" s="287"/>
      <c r="F230" s="287"/>
      <c r="G230" s="287"/>
      <c r="H230" s="287"/>
      <c r="I230" s="287"/>
      <c r="J230" s="287"/>
      <c r="K230" s="287"/>
      <c r="L230" s="308"/>
      <c r="M230" s="13"/>
      <c r="N230" s="13"/>
      <c r="O230" s="13"/>
    </row>
    <row r="231" spans="1:15">
      <c r="A231" s="292" t="s">
        <v>204</v>
      </c>
      <c r="B231" s="13"/>
      <c r="C231" s="287"/>
      <c r="D231" s="287"/>
      <c r="E231" s="287"/>
      <c r="F231" s="287"/>
      <c r="G231" s="287"/>
      <c r="H231" s="287"/>
      <c r="I231" s="287"/>
      <c r="J231" s="287"/>
      <c r="K231" s="287"/>
      <c r="L231" s="308"/>
      <c r="M231" s="13"/>
      <c r="N231" s="13"/>
      <c r="O231" s="13"/>
    </row>
    <row r="232" spans="1:15">
      <c r="A232" s="293"/>
      <c r="B232" s="13"/>
      <c r="C232" s="287"/>
      <c r="D232" s="287"/>
      <c r="E232" s="287"/>
      <c r="F232" s="287"/>
      <c r="G232" s="287"/>
      <c r="H232" s="287"/>
      <c r="I232" s="287"/>
      <c r="J232" s="287"/>
      <c r="K232" s="287"/>
      <c r="L232" s="308"/>
      <c r="M232" s="13"/>
      <c r="N232" s="13"/>
      <c r="O232" s="13"/>
    </row>
    <row r="233" spans="1:15">
      <c r="A233" s="13"/>
      <c r="B233" s="13"/>
      <c r="C233" s="287"/>
      <c r="D233" s="287"/>
      <c r="E233" s="287"/>
      <c r="F233" s="287"/>
      <c r="G233" s="287"/>
      <c r="H233" s="287"/>
      <c r="I233" s="287"/>
      <c r="J233" s="287"/>
      <c r="K233" s="287"/>
      <c r="L233" s="308"/>
      <c r="M233" s="13"/>
      <c r="N233" s="13"/>
      <c r="O233" s="13"/>
    </row>
    <row r="234" spans="1:15">
      <c r="A234" s="13"/>
      <c r="B234" s="13"/>
      <c r="C234" s="287"/>
      <c r="D234" s="287"/>
      <c r="E234" s="287"/>
      <c r="F234" s="287"/>
      <c r="G234" s="287"/>
      <c r="H234" s="287"/>
      <c r="I234" s="287"/>
      <c r="J234" s="287"/>
      <c r="K234" s="287"/>
      <c r="L234" s="308"/>
      <c r="M234" s="13"/>
      <c r="N234" s="13"/>
      <c r="O234" s="13"/>
    </row>
    <row r="235" spans="1:15">
      <c r="A235" s="13"/>
      <c r="B235" s="13"/>
      <c r="C235" s="287"/>
      <c r="D235" s="287"/>
      <c r="E235" s="287"/>
      <c r="F235" s="287"/>
      <c r="G235" s="287"/>
      <c r="H235" s="287"/>
      <c r="I235" s="287"/>
      <c r="J235" s="287"/>
      <c r="K235" s="287"/>
      <c r="L235" s="308"/>
      <c r="M235" s="13"/>
      <c r="N235" s="13"/>
      <c r="O235" s="13"/>
    </row>
    <row r="236" spans="1:15">
      <c r="A236" s="13"/>
      <c r="B236" s="13"/>
      <c r="C236" s="287"/>
      <c r="D236" s="287"/>
      <c r="E236" s="287"/>
      <c r="F236" s="287"/>
      <c r="G236" s="287"/>
      <c r="H236" s="287"/>
      <c r="I236" s="287"/>
      <c r="J236" s="287"/>
      <c r="K236" s="287"/>
      <c r="L236" s="308"/>
      <c r="M236" s="13"/>
      <c r="N236" s="13"/>
      <c r="O236" s="13"/>
    </row>
    <row r="237" spans="1:15">
      <c r="A237" s="267" t="s">
        <v>205</v>
      </c>
      <c r="B237" s="13"/>
      <c r="C237" s="287"/>
      <c r="D237" s="287"/>
      <c r="E237" s="287"/>
      <c r="F237" s="287"/>
      <c r="G237" s="287"/>
      <c r="H237" s="287"/>
      <c r="I237" s="287"/>
      <c r="J237" s="287"/>
      <c r="K237" s="287"/>
      <c r="L237" s="308"/>
      <c r="M237" s="13"/>
      <c r="N237" s="13"/>
      <c r="O237" s="13"/>
    </row>
    <row r="238" spans="1:15">
      <c r="A238" s="290" t="s">
        <v>206</v>
      </c>
      <c r="B238" s="13"/>
      <c r="C238" s="287"/>
      <c r="D238" s="287"/>
      <c r="E238" s="287"/>
      <c r="F238" s="287"/>
      <c r="G238" s="287"/>
      <c r="H238" s="287"/>
      <c r="I238" s="287"/>
      <c r="J238" s="287"/>
      <c r="K238" s="287"/>
      <c r="L238" s="308"/>
      <c r="M238" s="13"/>
    </row>
    <row r="239" spans="1:15">
      <c r="A239" s="290" t="s">
        <v>207</v>
      </c>
      <c r="B239" s="13"/>
      <c r="C239" s="287"/>
      <c r="D239" s="287"/>
      <c r="E239" s="287"/>
      <c r="F239" s="287"/>
      <c r="G239" s="287"/>
      <c r="H239" s="287"/>
      <c r="I239" s="287"/>
      <c r="J239" s="287"/>
      <c r="K239" s="287"/>
      <c r="L239" s="308"/>
      <c r="M239" s="13"/>
    </row>
    <row r="240" spans="1:15">
      <c r="A240" s="290" t="s">
        <v>208</v>
      </c>
      <c r="B240" s="13"/>
      <c r="C240" s="287"/>
      <c r="D240" s="287"/>
      <c r="E240" s="287"/>
      <c r="F240" s="287"/>
      <c r="G240" s="287"/>
      <c r="H240" s="287"/>
      <c r="I240" s="287"/>
      <c r="J240" s="287"/>
      <c r="K240" s="287"/>
      <c r="L240" s="308"/>
      <c r="M240" s="13"/>
    </row>
    <row r="241" spans="1:13">
      <c r="A241" s="294" t="s">
        <v>209</v>
      </c>
      <c r="B241" s="13"/>
      <c r="C241" s="287"/>
      <c r="D241" s="287"/>
      <c r="E241" s="287"/>
      <c r="F241" s="287"/>
      <c r="G241" s="287"/>
      <c r="H241" s="287"/>
      <c r="I241" s="287"/>
      <c r="J241" s="287"/>
      <c r="K241" s="287"/>
      <c r="L241" s="308"/>
      <c r="M241" s="13"/>
    </row>
    <row r="242" spans="1:13">
      <c r="A242" s="294" t="s">
        <v>210</v>
      </c>
      <c r="B242" s="13"/>
      <c r="C242" s="287"/>
      <c r="D242" s="287"/>
      <c r="E242" s="287"/>
      <c r="F242" s="287"/>
      <c r="G242" s="287"/>
      <c r="H242" s="287"/>
      <c r="I242" s="287"/>
      <c r="J242" s="287"/>
      <c r="K242" s="287"/>
      <c r="L242" s="308"/>
      <c r="M242" s="13"/>
    </row>
    <row r="243" spans="1:13">
      <c r="A243" s="294" t="s">
        <v>211</v>
      </c>
      <c r="B243" s="13"/>
      <c r="C243" s="287"/>
      <c r="D243" s="287"/>
      <c r="E243" s="287"/>
      <c r="F243" s="287"/>
      <c r="G243" s="287"/>
      <c r="H243" s="287"/>
      <c r="I243" s="287"/>
      <c r="J243" s="287"/>
      <c r="K243" s="287"/>
      <c r="L243" s="308"/>
      <c r="M243" s="13"/>
    </row>
    <row r="244" spans="1:13">
      <c r="A244" s="294" t="s">
        <v>212</v>
      </c>
      <c r="B244" s="13"/>
      <c r="C244" s="287"/>
      <c r="D244" s="287"/>
      <c r="E244" s="287"/>
      <c r="F244" s="287"/>
      <c r="G244" s="287"/>
      <c r="H244" s="287"/>
      <c r="I244" s="287"/>
      <c r="J244" s="287"/>
      <c r="K244" s="287"/>
      <c r="L244" s="308"/>
      <c r="M244" s="13"/>
    </row>
    <row r="245" spans="1:13">
      <c r="A245" s="294" t="s">
        <v>213</v>
      </c>
      <c r="B245" s="13"/>
      <c r="C245" s="287"/>
      <c r="D245" s="287"/>
      <c r="E245" s="287"/>
      <c r="F245" s="287"/>
      <c r="G245" s="287"/>
      <c r="H245" s="287"/>
      <c r="I245" s="287"/>
      <c r="J245" s="287"/>
      <c r="K245" s="287"/>
      <c r="L245" s="308"/>
      <c r="M245" s="13"/>
    </row>
    <row r="246" spans="1:13">
      <c r="A246" s="294" t="s">
        <v>214</v>
      </c>
      <c r="B246" s="13"/>
      <c r="C246" s="289"/>
      <c r="D246" s="289"/>
      <c r="E246" s="289"/>
      <c r="F246" s="289"/>
      <c r="G246" s="289"/>
      <c r="H246" s="289"/>
      <c r="I246" s="289"/>
      <c r="J246" s="289"/>
      <c r="K246" s="289"/>
      <c r="L246" s="308"/>
      <c r="M246" s="13"/>
    </row>
    <row r="247" spans="1:13">
      <c r="B247" s="13"/>
      <c r="C247" s="287"/>
      <c r="D247" s="287"/>
      <c r="E247" s="287"/>
      <c r="F247" s="287"/>
      <c r="G247" s="287"/>
      <c r="H247" s="287"/>
      <c r="I247" s="287"/>
      <c r="J247" s="287"/>
      <c r="K247" s="287"/>
      <c r="L247" s="308"/>
      <c r="M247" s="13"/>
    </row>
    <row r="248" spans="1:13">
      <c r="B248" s="13"/>
      <c r="C248" s="287"/>
      <c r="D248" s="287"/>
      <c r="E248" s="287"/>
      <c r="F248" s="287"/>
      <c r="G248" s="287"/>
      <c r="H248" s="287"/>
      <c r="I248" s="287"/>
      <c r="J248" s="287"/>
      <c r="K248" s="287"/>
      <c r="L248" s="308"/>
      <c r="M248" s="13"/>
    </row>
    <row r="249" spans="1:13">
      <c r="B249" s="13"/>
      <c r="C249" s="287"/>
      <c r="D249" s="287"/>
      <c r="E249" s="287"/>
      <c r="F249" s="287"/>
      <c r="G249" s="287"/>
      <c r="H249" s="287"/>
      <c r="I249" s="287"/>
      <c r="J249" s="287"/>
      <c r="K249" s="287"/>
      <c r="L249" s="308"/>
      <c r="M249" s="13"/>
    </row>
    <row r="250" spans="1:13">
      <c r="B250" s="13"/>
      <c r="C250" s="287"/>
      <c r="D250" s="287"/>
      <c r="E250" s="287"/>
      <c r="F250" s="287"/>
      <c r="G250" s="287"/>
      <c r="H250" s="287"/>
      <c r="I250" s="287"/>
      <c r="J250" s="287"/>
      <c r="K250" s="287"/>
      <c r="L250" s="308"/>
      <c r="M250" s="13"/>
    </row>
    <row r="251" spans="1:13">
      <c r="B251" s="13"/>
      <c r="C251" s="287"/>
      <c r="D251" s="287"/>
      <c r="E251" s="287"/>
      <c r="F251" s="287"/>
      <c r="G251" s="287"/>
      <c r="H251" s="287"/>
      <c r="I251" s="287"/>
      <c r="J251" s="287"/>
      <c r="K251" s="287"/>
      <c r="L251" s="308"/>
      <c r="M251" s="13"/>
    </row>
    <row r="252" spans="1:13">
      <c r="B252" s="13"/>
      <c r="C252" s="287"/>
      <c r="D252" s="287"/>
      <c r="E252" s="287"/>
      <c r="F252" s="287"/>
      <c r="G252" s="287"/>
      <c r="H252" s="287"/>
      <c r="I252" s="287"/>
      <c r="J252" s="287"/>
      <c r="K252" s="287"/>
      <c r="L252" s="308"/>
      <c r="M252" s="13"/>
    </row>
    <row r="253" spans="1:13">
      <c r="B253" s="13"/>
      <c r="C253" s="287"/>
      <c r="D253" s="287"/>
      <c r="E253" s="287"/>
      <c r="F253" s="287"/>
      <c r="G253" s="287"/>
      <c r="H253" s="287"/>
      <c r="I253" s="287"/>
      <c r="J253" s="287"/>
      <c r="K253" s="287"/>
      <c r="L253" s="308"/>
      <c r="M253" s="13"/>
    </row>
    <row r="254" spans="1:13">
      <c r="B254" s="13"/>
      <c r="C254" s="287"/>
      <c r="D254" s="287"/>
      <c r="E254" s="287"/>
      <c r="F254" s="287"/>
      <c r="G254" s="287"/>
      <c r="H254" s="287"/>
      <c r="I254" s="287"/>
      <c r="J254" s="287"/>
      <c r="K254" s="287"/>
      <c r="L254" s="308"/>
      <c r="M254" s="13"/>
    </row>
    <row r="255" spans="1:13">
      <c r="B255" s="13"/>
      <c r="C255" s="287"/>
      <c r="D255" s="287"/>
      <c r="E255" s="287"/>
      <c r="F255" s="287"/>
      <c r="G255" s="287"/>
      <c r="H255" s="287"/>
      <c r="I255" s="287"/>
      <c r="J255" s="287"/>
      <c r="K255" s="287"/>
      <c r="L255" s="308"/>
      <c r="M255" s="13"/>
    </row>
    <row r="256" spans="1:13">
      <c r="B256" s="13"/>
      <c r="C256" s="287"/>
      <c r="D256" s="287"/>
      <c r="E256" s="287"/>
      <c r="F256" s="287"/>
      <c r="G256" s="287"/>
      <c r="H256" s="287"/>
      <c r="I256" s="287"/>
      <c r="J256" s="287"/>
      <c r="K256" s="287"/>
      <c r="L256" s="308"/>
      <c r="M256" s="13"/>
    </row>
    <row r="257" spans="2:13">
      <c r="B257" s="13"/>
      <c r="C257" s="287"/>
      <c r="D257" s="287"/>
      <c r="E257" s="287"/>
      <c r="F257" s="287"/>
      <c r="G257" s="287"/>
      <c r="H257" s="287"/>
      <c r="I257" s="287"/>
      <c r="J257" s="287"/>
      <c r="K257" s="287"/>
      <c r="L257" s="308"/>
      <c r="M257" s="13"/>
    </row>
    <row r="258" spans="2:13">
      <c r="B258" s="13"/>
      <c r="C258" s="287"/>
      <c r="D258" s="287"/>
      <c r="E258" s="287"/>
      <c r="F258" s="287"/>
      <c r="G258" s="287"/>
      <c r="H258" s="287"/>
      <c r="I258" s="287"/>
      <c r="J258" s="287"/>
      <c r="K258" s="287"/>
      <c r="L258" s="308"/>
      <c r="M258" s="13"/>
    </row>
    <row r="259" spans="2:13">
      <c r="B259" s="13"/>
      <c r="C259" s="287"/>
      <c r="D259" s="287"/>
      <c r="E259" s="287"/>
      <c r="F259" s="287"/>
      <c r="G259" s="287"/>
      <c r="H259" s="287"/>
      <c r="I259" s="287"/>
      <c r="J259" s="287"/>
      <c r="K259" s="287"/>
      <c r="L259" s="308"/>
      <c r="M259" s="13"/>
    </row>
    <row r="260" spans="2:13">
      <c r="B260" s="13"/>
      <c r="C260" s="287"/>
      <c r="D260" s="287"/>
      <c r="E260" s="287"/>
      <c r="F260" s="287"/>
      <c r="G260" s="287"/>
      <c r="H260" s="287"/>
      <c r="I260" s="287"/>
      <c r="J260" s="287"/>
      <c r="K260" s="287"/>
      <c r="L260" s="308"/>
      <c r="M260" s="13"/>
    </row>
    <row r="261" spans="2:13">
      <c r="B261" s="13"/>
      <c r="C261" s="287"/>
      <c r="D261" s="287"/>
      <c r="E261" s="287"/>
      <c r="F261" s="287"/>
      <c r="G261" s="287"/>
      <c r="H261" s="287"/>
      <c r="I261" s="287"/>
      <c r="J261" s="287"/>
      <c r="K261" s="287"/>
      <c r="L261" s="308"/>
      <c r="M261" s="13"/>
    </row>
    <row r="262" spans="2:13">
      <c r="B262" s="13"/>
      <c r="C262" s="287"/>
      <c r="D262" s="287"/>
      <c r="E262" s="287"/>
      <c r="F262" s="287"/>
      <c r="G262" s="287"/>
      <c r="H262" s="287"/>
      <c r="I262" s="287"/>
      <c r="J262" s="287"/>
      <c r="K262" s="287"/>
      <c r="L262" s="308"/>
      <c r="M262" s="13"/>
    </row>
    <row r="263" spans="2:13">
      <c r="B263" s="13"/>
      <c r="C263" s="287"/>
      <c r="D263" s="287"/>
      <c r="E263" s="287"/>
      <c r="F263" s="287"/>
      <c r="G263" s="287"/>
      <c r="H263" s="287"/>
      <c r="I263" s="287"/>
      <c r="J263" s="287"/>
      <c r="K263" s="287"/>
      <c r="L263" s="308"/>
      <c r="M263" s="13"/>
    </row>
    <row r="264" spans="2:13">
      <c r="B264" s="13"/>
      <c r="C264" s="287"/>
      <c r="D264" s="287"/>
      <c r="E264" s="287"/>
      <c r="F264" s="287"/>
      <c r="G264" s="287"/>
      <c r="H264" s="287"/>
      <c r="I264" s="287"/>
      <c r="J264" s="287"/>
      <c r="K264" s="287"/>
      <c r="L264" s="308"/>
      <c r="M264" s="13"/>
    </row>
    <row r="265" spans="2:13">
      <c r="B265" s="13"/>
      <c r="C265" s="287"/>
      <c r="D265" s="287"/>
      <c r="E265" s="287"/>
      <c r="F265" s="287"/>
      <c r="G265" s="287"/>
      <c r="H265" s="287"/>
      <c r="I265" s="287"/>
      <c r="J265" s="287"/>
      <c r="K265" s="287"/>
      <c r="L265" s="308"/>
      <c r="M265" s="13"/>
    </row>
    <row r="266" spans="2:13">
      <c r="B266" s="13"/>
      <c r="C266" s="287"/>
      <c r="D266" s="287"/>
      <c r="E266" s="287"/>
      <c r="F266" s="287"/>
      <c r="G266" s="287"/>
      <c r="H266" s="287"/>
      <c r="I266" s="287"/>
      <c r="J266" s="287"/>
      <c r="K266" s="287"/>
      <c r="L266" s="308"/>
      <c r="M266" s="13"/>
    </row>
    <row r="267" spans="2:13">
      <c r="B267" s="13"/>
      <c r="C267" s="287"/>
      <c r="D267" s="287"/>
      <c r="E267" s="287"/>
      <c r="F267" s="287"/>
      <c r="G267" s="287"/>
      <c r="H267" s="287"/>
      <c r="I267" s="287"/>
      <c r="J267" s="287"/>
      <c r="K267" s="287"/>
      <c r="L267" s="308"/>
      <c r="M267" s="13"/>
    </row>
    <row r="268" spans="2:13">
      <c r="B268" s="13"/>
      <c r="C268" s="287"/>
      <c r="D268" s="287"/>
      <c r="E268" s="287"/>
      <c r="F268" s="287"/>
      <c r="G268" s="287"/>
      <c r="H268" s="287"/>
      <c r="I268" s="287"/>
      <c r="J268" s="287"/>
      <c r="K268" s="287"/>
      <c r="L268" s="308"/>
      <c r="M268" s="13"/>
    </row>
    <row r="269" spans="2:13">
      <c r="B269" s="13"/>
      <c r="C269" s="287"/>
      <c r="D269" s="287"/>
      <c r="E269" s="287"/>
      <c r="F269" s="287"/>
      <c r="G269" s="287"/>
      <c r="H269" s="287"/>
      <c r="I269" s="287"/>
      <c r="J269" s="287"/>
      <c r="K269" s="287"/>
      <c r="L269" s="308"/>
      <c r="M269" s="13"/>
    </row>
    <row r="270" spans="2:13">
      <c r="B270" s="13"/>
      <c r="C270" s="287"/>
      <c r="D270" s="287"/>
      <c r="E270" s="287"/>
      <c r="F270" s="287"/>
      <c r="G270" s="287"/>
      <c r="H270" s="287"/>
      <c r="I270" s="287"/>
      <c r="J270" s="287"/>
      <c r="K270" s="287"/>
      <c r="L270" s="308"/>
      <c r="M270" s="13"/>
    </row>
    <row r="271" spans="2:13">
      <c r="B271" s="13"/>
      <c r="C271" s="287"/>
      <c r="D271" s="287"/>
      <c r="E271" s="287"/>
      <c r="F271" s="287"/>
      <c r="G271" s="287"/>
      <c r="H271" s="287"/>
      <c r="I271" s="287"/>
      <c r="J271" s="287"/>
      <c r="K271" s="287"/>
      <c r="L271" s="308"/>
      <c r="M271" s="13"/>
    </row>
    <row r="272" spans="2:13">
      <c r="B272" s="13"/>
      <c r="C272" s="287"/>
      <c r="D272" s="287"/>
      <c r="E272" s="287"/>
      <c r="F272" s="287"/>
      <c r="G272" s="287"/>
      <c r="H272" s="287"/>
      <c r="I272" s="287"/>
      <c r="J272" s="287"/>
      <c r="K272" s="287"/>
      <c r="L272" s="308"/>
      <c r="M272" s="13"/>
    </row>
    <row r="273" spans="2:13">
      <c r="B273" s="13"/>
      <c r="C273" s="287"/>
      <c r="D273" s="287"/>
      <c r="E273" s="287"/>
      <c r="F273" s="287"/>
      <c r="G273" s="287"/>
      <c r="H273" s="287"/>
      <c r="I273" s="287"/>
      <c r="J273" s="287"/>
      <c r="K273" s="287"/>
      <c r="L273" s="308"/>
      <c r="M273" s="13"/>
    </row>
    <row r="274" spans="2:13">
      <c r="B274" s="13"/>
      <c r="C274" s="287"/>
      <c r="D274" s="287"/>
      <c r="E274" s="287"/>
      <c r="F274" s="287"/>
      <c r="G274" s="287"/>
      <c r="H274" s="287"/>
      <c r="I274" s="287"/>
      <c r="J274" s="287"/>
      <c r="K274" s="287"/>
      <c r="L274" s="308"/>
      <c r="M274" s="13"/>
    </row>
    <row r="275" spans="2:13">
      <c r="B275" s="13"/>
      <c r="C275" s="287"/>
      <c r="D275" s="287"/>
      <c r="E275" s="287"/>
      <c r="F275" s="287"/>
      <c r="G275" s="287"/>
      <c r="H275" s="287"/>
      <c r="I275" s="287"/>
      <c r="J275" s="287"/>
      <c r="K275" s="287"/>
      <c r="L275" s="308"/>
      <c r="M275" s="13"/>
    </row>
    <row r="276" spans="2:13">
      <c r="B276" s="13"/>
      <c r="C276" s="287"/>
      <c r="D276" s="287"/>
      <c r="E276" s="287"/>
      <c r="F276" s="287"/>
      <c r="G276" s="287"/>
      <c r="H276" s="287"/>
      <c r="I276" s="287"/>
      <c r="J276" s="287"/>
      <c r="K276" s="287"/>
      <c r="L276" s="308"/>
      <c r="M276" s="13"/>
    </row>
    <row r="277" spans="2:13">
      <c r="B277" s="13"/>
      <c r="C277" s="287"/>
      <c r="D277" s="287"/>
      <c r="E277" s="287"/>
      <c r="F277" s="287"/>
      <c r="G277" s="287"/>
      <c r="H277" s="287"/>
      <c r="I277" s="287"/>
      <c r="J277" s="287"/>
      <c r="K277" s="287"/>
      <c r="L277" s="308"/>
      <c r="M277" s="13"/>
    </row>
    <row r="278" spans="2:13">
      <c r="B278" s="13"/>
      <c r="C278" s="287"/>
      <c r="D278" s="287"/>
      <c r="E278" s="287"/>
      <c r="F278" s="287"/>
      <c r="G278" s="287"/>
      <c r="H278" s="287"/>
      <c r="I278" s="287"/>
      <c r="J278" s="287"/>
      <c r="K278" s="287"/>
      <c r="L278" s="308"/>
      <c r="M278" s="13"/>
    </row>
    <row r="279" spans="2:13">
      <c r="B279" s="13"/>
      <c r="C279" s="287"/>
      <c r="D279" s="287"/>
      <c r="E279" s="287"/>
      <c r="F279" s="287"/>
      <c r="G279" s="287"/>
      <c r="H279" s="287"/>
      <c r="I279" s="287"/>
      <c r="J279" s="287"/>
      <c r="K279" s="287"/>
      <c r="L279" s="308"/>
      <c r="M279" s="13"/>
    </row>
    <row r="280" spans="2:13">
      <c r="B280" s="13"/>
      <c r="C280" s="287"/>
      <c r="D280" s="287"/>
      <c r="E280" s="287"/>
      <c r="F280" s="287"/>
      <c r="G280" s="287"/>
      <c r="H280" s="287"/>
      <c r="I280" s="287"/>
      <c r="J280" s="287"/>
      <c r="K280" s="287"/>
      <c r="L280" s="308"/>
      <c r="M280" s="13"/>
    </row>
    <row r="281" spans="2:13">
      <c r="B281" s="13"/>
      <c r="C281" s="287"/>
      <c r="D281" s="287"/>
      <c r="E281" s="287"/>
      <c r="F281" s="287"/>
      <c r="G281" s="287"/>
      <c r="H281" s="287"/>
      <c r="I281" s="287"/>
      <c r="J281" s="287"/>
      <c r="K281" s="287"/>
      <c r="L281" s="308"/>
      <c r="M281" s="13"/>
    </row>
    <row r="282" spans="2:13">
      <c r="B282" s="13"/>
      <c r="C282" s="287"/>
      <c r="D282" s="287"/>
      <c r="E282" s="287"/>
      <c r="F282" s="287"/>
      <c r="G282" s="287"/>
      <c r="H282" s="287"/>
      <c r="I282" s="287"/>
      <c r="J282" s="287"/>
      <c r="K282" s="287"/>
      <c r="L282" s="308"/>
      <c r="M282" s="13"/>
    </row>
    <row r="283" spans="2:13">
      <c r="B283" s="13"/>
      <c r="C283" s="287"/>
      <c r="D283" s="287"/>
      <c r="E283" s="287"/>
      <c r="F283" s="287"/>
      <c r="G283" s="287"/>
      <c r="H283" s="287"/>
      <c r="I283" s="287"/>
      <c r="J283" s="287"/>
      <c r="K283" s="287"/>
      <c r="L283" s="308"/>
      <c r="M283" s="13"/>
    </row>
    <row r="284" spans="2:13">
      <c r="B284" s="13"/>
      <c r="C284" s="287"/>
      <c r="D284" s="287"/>
      <c r="E284" s="287"/>
      <c r="F284" s="287"/>
      <c r="G284" s="287"/>
      <c r="H284" s="287"/>
      <c r="I284" s="287"/>
      <c r="J284" s="287"/>
      <c r="K284" s="287"/>
      <c r="L284" s="308"/>
      <c r="M284" s="13"/>
    </row>
    <row r="285" spans="2:13">
      <c r="B285" s="13"/>
      <c r="C285" s="287"/>
      <c r="D285" s="287"/>
      <c r="E285" s="287"/>
      <c r="F285" s="287"/>
      <c r="G285" s="287"/>
      <c r="H285" s="287"/>
      <c r="I285" s="287"/>
      <c r="J285" s="287"/>
      <c r="K285" s="287"/>
      <c r="L285" s="308"/>
      <c r="M285" s="13"/>
    </row>
    <row r="286" spans="2:13">
      <c r="B286" s="13"/>
      <c r="C286" s="287"/>
      <c r="D286" s="287"/>
      <c r="E286" s="287"/>
      <c r="F286" s="287"/>
      <c r="G286" s="287"/>
      <c r="H286" s="287"/>
      <c r="I286" s="287"/>
      <c r="J286" s="287"/>
      <c r="K286" s="287"/>
      <c r="L286" s="308"/>
      <c r="M286" s="13"/>
    </row>
    <row r="287" spans="2:13">
      <c r="B287" s="13"/>
      <c r="C287" s="287"/>
      <c r="D287" s="287"/>
      <c r="E287" s="287"/>
      <c r="F287" s="287"/>
      <c r="G287" s="287"/>
      <c r="H287" s="287"/>
      <c r="I287" s="287"/>
      <c r="J287" s="287"/>
      <c r="K287" s="287"/>
      <c r="L287" s="308"/>
      <c r="M287" s="13"/>
    </row>
    <row r="288" spans="2:13">
      <c r="B288" s="13"/>
      <c r="C288" s="287"/>
      <c r="D288" s="287"/>
      <c r="E288" s="287"/>
      <c r="F288" s="287"/>
      <c r="G288" s="287"/>
      <c r="H288" s="287"/>
      <c r="I288" s="287"/>
      <c r="J288" s="287"/>
      <c r="K288" s="287"/>
      <c r="L288" s="308"/>
      <c r="M288" s="13"/>
    </row>
    <row r="289" spans="2:13">
      <c r="B289" s="13"/>
      <c r="C289" s="287"/>
      <c r="D289" s="287"/>
      <c r="E289" s="287"/>
      <c r="F289" s="287"/>
      <c r="G289" s="287"/>
      <c r="H289" s="287"/>
      <c r="I289" s="287"/>
      <c r="J289" s="287"/>
      <c r="K289" s="287"/>
      <c r="L289" s="308"/>
      <c r="M289" s="13"/>
    </row>
    <row r="290" spans="2:13">
      <c r="B290" s="13"/>
      <c r="C290" s="287"/>
      <c r="D290" s="287"/>
      <c r="E290" s="287"/>
      <c r="F290" s="287"/>
      <c r="G290" s="287"/>
      <c r="H290" s="287"/>
      <c r="I290" s="287"/>
      <c r="J290" s="287"/>
      <c r="K290" s="287"/>
      <c r="L290" s="308"/>
      <c r="M290" s="13"/>
    </row>
    <row r="291" spans="2:13">
      <c r="B291" s="13"/>
      <c r="C291" s="287"/>
      <c r="D291" s="287"/>
      <c r="E291" s="287"/>
      <c r="F291" s="287"/>
      <c r="G291" s="287"/>
      <c r="H291" s="287"/>
      <c r="I291" s="287"/>
      <c r="J291" s="287"/>
      <c r="K291" s="287"/>
      <c r="L291" s="308"/>
      <c r="M291" s="13"/>
    </row>
    <row r="292" spans="2:13">
      <c r="B292" s="13"/>
      <c r="C292" s="287"/>
      <c r="D292" s="287"/>
      <c r="E292" s="287"/>
      <c r="F292" s="287"/>
      <c r="G292" s="287"/>
      <c r="H292" s="287"/>
      <c r="I292" s="287"/>
      <c r="J292" s="287"/>
      <c r="K292" s="287"/>
      <c r="L292" s="308"/>
      <c r="M292" s="13"/>
    </row>
    <row r="293" spans="2:13">
      <c r="B293" s="13"/>
      <c r="C293" s="287"/>
      <c r="D293" s="287"/>
      <c r="E293" s="287"/>
      <c r="F293" s="287"/>
      <c r="G293" s="287"/>
      <c r="H293" s="287"/>
      <c r="I293" s="287"/>
      <c r="J293" s="287"/>
      <c r="K293" s="287"/>
      <c r="L293" s="308"/>
      <c r="M293" s="13"/>
    </row>
    <row r="294" spans="2:13">
      <c r="B294" s="13"/>
      <c r="C294" s="289"/>
      <c r="D294" s="289"/>
      <c r="E294" s="289"/>
      <c r="F294" s="289"/>
      <c r="G294" s="289"/>
      <c r="H294" s="289"/>
      <c r="I294" s="289"/>
      <c r="J294" s="289"/>
      <c r="K294" s="289"/>
      <c r="L294" s="308"/>
      <c r="M294" s="13"/>
    </row>
    <row r="295" spans="2:13">
      <c r="B295" s="13"/>
      <c r="C295" s="287"/>
      <c r="D295" s="287"/>
      <c r="E295" s="287"/>
      <c r="F295" s="287"/>
      <c r="G295" s="287"/>
      <c r="H295" s="287"/>
      <c r="I295" s="287"/>
      <c r="J295" s="287"/>
      <c r="K295" s="287"/>
      <c r="L295" s="308"/>
      <c r="M295" s="13"/>
    </row>
    <row r="296" spans="2:13">
      <c r="B296" s="13"/>
      <c r="C296" s="287"/>
      <c r="D296" s="287"/>
      <c r="E296" s="287"/>
      <c r="F296" s="287"/>
      <c r="G296" s="287"/>
      <c r="H296" s="287"/>
      <c r="I296" s="287"/>
      <c r="J296" s="287"/>
      <c r="K296" s="287"/>
      <c r="L296" s="308"/>
      <c r="M296" s="13"/>
    </row>
    <row r="297" spans="2:13">
      <c r="B297" s="13"/>
      <c r="C297" s="287"/>
      <c r="D297" s="287"/>
      <c r="E297" s="287"/>
      <c r="F297" s="287"/>
      <c r="G297" s="287"/>
      <c r="H297" s="287"/>
      <c r="I297" s="287"/>
      <c r="J297" s="287"/>
      <c r="K297" s="287"/>
      <c r="L297" s="308"/>
      <c r="M297" s="13"/>
    </row>
    <row r="298" spans="2:13">
      <c r="B298" s="13"/>
      <c r="C298" s="287"/>
      <c r="D298" s="287"/>
      <c r="E298" s="287"/>
      <c r="F298" s="287"/>
      <c r="G298" s="287"/>
      <c r="H298" s="287"/>
      <c r="I298" s="287"/>
      <c r="J298" s="287"/>
      <c r="K298" s="287"/>
      <c r="L298" s="308"/>
      <c r="M298" s="13"/>
    </row>
    <row r="299" spans="2:13">
      <c r="B299" s="13"/>
      <c r="C299" s="287"/>
      <c r="D299" s="287"/>
      <c r="E299" s="287"/>
      <c r="F299" s="287"/>
      <c r="G299" s="287"/>
      <c r="H299" s="287"/>
      <c r="I299" s="287"/>
      <c r="J299" s="287"/>
      <c r="K299" s="287"/>
      <c r="L299" s="308"/>
      <c r="M299" s="13"/>
    </row>
    <row r="300" spans="2:13">
      <c r="B300" s="13"/>
      <c r="C300" s="287"/>
      <c r="D300" s="287"/>
      <c r="E300" s="287"/>
      <c r="F300" s="287"/>
      <c r="G300" s="287"/>
      <c r="H300" s="287"/>
      <c r="I300" s="287"/>
      <c r="J300" s="287"/>
      <c r="K300" s="287"/>
      <c r="L300" s="308"/>
      <c r="M300" s="13"/>
    </row>
    <row r="301" spans="2:13">
      <c r="B301" s="13"/>
      <c r="C301" s="287"/>
      <c r="D301" s="287"/>
      <c r="E301" s="287"/>
      <c r="F301" s="287"/>
      <c r="G301" s="287"/>
      <c r="H301" s="287"/>
      <c r="I301" s="287"/>
      <c r="J301" s="287"/>
      <c r="K301" s="287"/>
      <c r="L301" s="308"/>
      <c r="M301" s="13"/>
    </row>
    <row r="302" spans="2:13">
      <c r="B302" s="13"/>
      <c r="C302" s="287"/>
      <c r="D302" s="287"/>
      <c r="E302" s="287"/>
      <c r="F302" s="287"/>
      <c r="G302" s="287"/>
      <c r="H302" s="287"/>
      <c r="I302" s="287"/>
      <c r="J302" s="287"/>
      <c r="K302" s="287"/>
      <c r="L302" s="308"/>
      <c r="M302" s="13"/>
    </row>
    <row r="303" spans="2:13">
      <c r="B303" s="13"/>
      <c r="C303" s="287"/>
      <c r="D303" s="287"/>
      <c r="E303" s="287"/>
      <c r="F303" s="287"/>
      <c r="G303" s="287"/>
      <c r="H303" s="287"/>
      <c r="I303" s="287"/>
      <c r="J303" s="287"/>
      <c r="K303" s="287"/>
      <c r="L303" s="308"/>
      <c r="M303" s="13"/>
    </row>
    <row r="304" spans="2:13">
      <c r="B304" s="13"/>
      <c r="C304" s="287"/>
      <c r="D304" s="287"/>
      <c r="E304" s="287"/>
      <c r="F304" s="287"/>
      <c r="G304" s="287"/>
      <c r="H304" s="287"/>
      <c r="I304" s="287"/>
      <c r="J304" s="287"/>
      <c r="K304" s="287"/>
      <c r="L304" s="308"/>
      <c r="M304" s="13"/>
    </row>
    <row r="305" spans="2:13">
      <c r="B305" s="13"/>
      <c r="C305" s="287"/>
      <c r="D305" s="287"/>
      <c r="E305" s="287"/>
      <c r="F305" s="287"/>
      <c r="G305" s="287"/>
      <c r="H305" s="287"/>
      <c r="I305" s="287"/>
      <c r="J305" s="287"/>
      <c r="K305" s="287"/>
      <c r="L305" s="308"/>
      <c r="M305" s="13"/>
    </row>
    <row r="306" spans="2:13">
      <c r="B306" s="13"/>
      <c r="C306" s="287"/>
      <c r="D306" s="287"/>
      <c r="E306" s="287"/>
      <c r="F306" s="287"/>
      <c r="G306" s="287"/>
      <c r="H306" s="287"/>
      <c r="I306" s="287"/>
      <c r="J306" s="287"/>
      <c r="K306" s="287"/>
      <c r="L306" s="308"/>
      <c r="M306" s="13"/>
    </row>
    <row r="307" spans="2:13">
      <c r="B307" s="13"/>
      <c r="C307" s="287"/>
      <c r="D307" s="287"/>
      <c r="E307" s="287"/>
      <c r="F307" s="287"/>
      <c r="G307" s="287"/>
      <c r="H307" s="287"/>
      <c r="I307" s="287"/>
      <c r="J307" s="287"/>
      <c r="K307" s="287"/>
      <c r="L307" s="308"/>
      <c r="M307" s="13"/>
    </row>
    <row r="308" spans="2:13">
      <c r="B308" s="13"/>
      <c r="C308" s="287"/>
      <c r="D308" s="287"/>
      <c r="E308" s="287"/>
      <c r="F308" s="287"/>
      <c r="G308" s="287"/>
      <c r="H308" s="287"/>
      <c r="I308" s="287"/>
      <c r="J308" s="287"/>
      <c r="K308" s="287"/>
      <c r="L308" s="308"/>
      <c r="M308" s="13"/>
    </row>
    <row r="309" spans="2:13">
      <c r="B309" s="13"/>
      <c r="C309" s="287"/>
      <c r="D309" s="287"/>
      <c r="E309" s="287"/>
      <c r="F309" s="287"/>
      <c r="G309" s="287"/>
      <c r="H309" s="287"/>
      <c r="I309" s="287"/>
      <c r="J309" s="287"/>
      <c r="K309" s="287"/>
      <c r="L309" s="308"/>
      <c r="M309" s="13"/>
    </row>
    <row r="310" spans="2:13">
      <c r="B310" s="13"/>
      <c r="C310" s="287"/>
      <c r="D310" s="287"/>
      <c r="E310" s="287"/>
      <c r="F310" s="287"/>
      <c r="G310" s="287"/>
      <c r="H310" s="287"/>
      <c r="I310" s="287"/>
      <c r="J310" s="287"/>
      <c r="K310" s="287"/>
      <c r="L310" s="308"/>
      <c r="M310" s="13"/>
    </row>
    <row r="311" spans="2:13">
      <c r="B311" s="13"/>
      <c r="C311" s="287"/>
      <c r="D311" s="287"/>
      <c r="E311" s="287"/>
      <c r="F311" s="287"/>
      <c r="G311" s="287"/>
      <c r="H311" s="287"/>
      <c r="I311" s="287"/>
      <c r="J311" s="287"/>
      <c r="K311" s="287"/>
      <c r="L311" s="308"/>
      <c r="M311" s="13"/>
    </row>
    <row r="312" spans="2:13">
      <c r="B312" s="13"/>
      <c r="C312" s="287"/>
      <c r="D312" s="287"/>
      <c r="E312" s="287"/>
      <c r="F312" s="287"/>
      <c r="G312" s="287"/>
      <c r="H312" s="287"/>
      <c r="I312" s="287"/>
      <c r="J312" s="287"/>
      <c r="K312" s="287"/>
      <c r="L312" s="308"/>
      <c r="M312" s="13"/>
    </row>
    <row r="313" spans="2:13">
      <c r="B313" s="13"/>
      <c r="C313" s="287"/>
      <c r="D313" s="287"/>
      <c r="E313" s="287"/>
      <c r="F313" s="287"/>
      <c r="G313" s="287"/>
      <c r="H313" s="287"/>
      <c r="I313" s="287"/>
      <c r="J313" s="287"/>
      <c r="K313" s="287"/>
      <c r="L313" s="308"/>
      <c r="M313" s="13"/>
    </row>
    <row r="314" spans="2:13">
      <c r="B314" s="13"/>
      <c r="C314" s="287"/>
      <c r="D314" s="287"/>
      <c r="E314" s="287"/>
      <c r="F314" s="287"/>
      <c r="G314" s="287"/>
      <c r="H314" s="287"/>
      <c r="I314" s="287"/>
      <c r="J314" s="287"/>
      <c r="K314" s="287"/>
      <c r="L314" s="308"/>
      <c r="M314" s="13"/>
    </row>
    <row r="315" spans="2:13">
      <c r="B315" s="13"/>
      <c r="C315" s="287"/>
      <c r="D315" s="287"/>
      <c r="E315" s="287"/>
      <c r="F315" s="287"/>
      <c r="G315" s="287"/>
      <c r="H315" s="287"/>
      <c r="I315" s="287"/>
      <c r="J315" s="287"/>
      <c r="K315" s="287"/>
      <c r="L315" s="308"/>
      <c r="M315" s="13"/>
    </row>
    <row r="316" spans="2:13">
      <c r="B316" s="13"/>
      <c r="C316" s="287"/>
      <c r="D316" s="287"/>
      <c r="E316" s="287"/>
      <c r="F316" s="287"/>
      <c r="G316" s="287"/>
      <c r="H316" s="287"/>
      <c r="I316" s="287"/>
      <c r="J316" s="287"/>
      <c r="K316" s="287"/>
      <c r="L316" s="308"/>
      <c r="M316" s="13"/>
    </row>
    <row r="317" spans="2:13">
      <c r="B317" s="13"/>
      <c r="C317" s="287"/>
      <c r="D317" s="287"/>
      <c r="E317" s="287"/>
      <c r="F317" s="287"/>
      <c r="G317" s="287"/>
      <c r="H317" s="287"/>
      <c r="I317" s="287"/>
      <c r="J317" s="287"/>
      <c r="K317" s="287"/>
      <c r="L317" s="308"/>
      <c r="M317" s="13"/>
    </row>
    <row r="318" spans="2:13">
      <c r="B318" s="13"/>
      <c r="C318" s="287"/>
      <c r="D318" s="287"/>
      <c r="E318" s="287"/>
      <c r="F318" s="287"/>
      <c r="G318" s="287"/>
      <c r="H318" s="287"/>
      <c r="I318" s="287"/>
      <c r="J318" s="287"/>
      <c r="K318" s="287"/>
      <c r="L318" s="308"/>
      <c r="M318" s="13"/>
    </row>
    <row r="319" spans="2:13">
      <c r="B319" s="13"/>
      <c r="C319" s="287"/>
      <c r="D319" s="287"/>
      <c r="E319" s="287"/>
      <c r="F319" s="287"/>
      <c r="G319" s="287"/>
      <c r="H319" s="287"/>
      <c r="I319" s="287"/>
      <c r="J319" s="287"/>
      <c r="K319" s="287"/>
      <c r="L319" s="308"/>
      <c r="M319" s="13"/>
    </row>
    <row r="320" spans="2:13">
      <c r="B320" s="13"/>
      <c r="C320" s="287"/>
      <c r="D320" s="287"/>
      <c r="E320" s="287"/>
      <c r="F320" s="287"/>
      <c r="G320" s="287"/>
      <c r="H320" s="287"/>
      <c r="I320" s="287"/>
      <c r="J320" s="287"/>
      <c r="K320" s="287"/>
      <c r="L320" s="308"/>
      <c r="M320" s="13"/>
    </row>
    <row r="321" spans="2:13">
      <c r="B321" s="13"/>
      <c r="C321" s="287"/>
      <c r="D321" s="287"/>
      <c r="E321" s="287"/>
      <c r="F321" s="287"/>
      <c r="G321" s="287"/>
      <c r="H321" s="287"/>
      <c r="I321" s="287"/>
      <c r="J321" s="287"/>
      <c r="K321" s="287"/>
      <c r="L321" s="308"/>
      <c r="M321" s="13"/>
    </row>
    <row r="322" spans="2:13">
      <c r="B322" s="13"/>
      <c r="C322" s="287"/>
      <c r="D322" s="287"/>
      <c r="E322" s="287"/>
      <c r="F322" s="287"/>
      <c r="G322" s="287"/>
      <c r="H322" s="287"/>
      <c r="I322" s="287"/>
      <c r="J322" s="287"/>
      <c r="K322" s="287"/>
      <c r="L322" s="308"/>
      <c r="M322" s="13"/>
    </row>
    <row r="323" spans="2:13">
      <c r="B323" s="13"/>
      <c r="C323" s="287"/>
      <c r="D323" s="287"/>
      <c r="E323" s="287"/>
      <c r="F323" s="287"/>
      <c r="G323" s="287"/>
      <c r="H323" s="287"/>
      <c r="I323" s="287"/>
      <c r="J323" s="287"/>
      <c r="K323" s="287"/>
      <c r="L323" s="308"/>
      <c r="M323" s="13"/>
    </row>
    <row r="324" spans="2:13">
      <c r="B324" s="13"/>
      <c r="C324" s="287"/>
      <c r="D324" s="287"/>
      <c r="E324" s="287"/>
      <c r="F324" s="287"/>
      <c r="G324" s="287"/>
      <c r="H324" s="287"/>
      <c r="I324" s="287"/>
      <c r="J324" s="287"/>
      <c r="K324" s="287"/>
      <c r="L324" s="308"/>
      <c r="M324" s="13"/>
    </row>
    <row r="325" spans="2:13">
      <c r="B325" s="13"/>
      <c r="C325" s="287"/>
      <c r="D325" s="287"/>
      <c r="E325" s="287"/>
      <c r="F325" s="287"/>
      <c r="G325" s="287"/>
      <c r="H325" s="287"/>
      <c r="I325" s="287"/>
      <c r="J325" s="287"/>
      <c r="K325" s="287"/>
      <c r="L325" s="308"/>
      <c r="M325" s="13"/>
    </row>
    <row r="326" spans="2:13">
      <c r="B326" s="13"/>
      <c r="C326" s="287"/>
      <c r="D326" s="287"/>
      <c r="E326" s="287"/>
      <c r="F326" s="287"/>
      <c r="G326" s="287"/>
      <c r="H326" s="287"/>
      <c r="I326" s="287"/>
      <c r="J326" s="287"/>
      <c r="K326" s="287"/>
      <c r="L326" s="308"/>
      <c r="M326" s="13"/>
    </row>
    <row r="327" spans="2:13">
      <c r="B327" s="13"/>
      <c r="C327" s="287"/>
      <c r="D327" s="287"/>
      <c r="E327" s="287"/>
      <c r="F327" s="287"/>
      <c r="G327" s="287"/>
      <c r="H327" s="287"/>
      <c r="I327" s="287"/>
      <c r="J327" s="287"/>
      <c r="K327" s="287"/>
      <c r="L327" s="308"/>
      <c r="M327" s="13"/>
    </row>
    <row r="328" spans="2:13">
      <c r="B328" s="13"/>
      <c r="C328" s="287"/>
      <c r="D328" s="287"/>
      <c r="E328" s="287"/>
      <c r="F328" s="287"/>
      <c r="G328" s="287"/>
      <c r="H328" s="287"/>
      <c r="I328" s="287"/>
      <c r="J328" s="287"/>
      <c r="K328" s="287"/>
      <c r="L328" s="308"/>
      <c r="M328" s="13"/>
    </row>
    <row r="329" spans="2:13">
      <c r="B329" s="13"/>
      <c r="C329" s="287"/>
      <c r="D329" s="287"/>
      <c r="E329" s="287"/>
      <c r="F329" s="287"/>
      <c r="G329" s="287"/>
      <c r="H329" s="287"/>
      <c r="I329" s="287"/>
      <c r="J329" s="287"/>
      <c r="K329" s="287"/>
      <c r="L329" s="308"/>
      <c r="M329" s="13"/>
    </row>
    <row r="330" spans="2:13">
      <c r="B330" s="13"/>
      <c r="C330" s="287"/>
      <c r="D330" s="287"/>
      <c r="E330" s="287"/>
      <c r="F330" s="287"/>
      <c r="G330" s="287"/>
      <c r="H330" s="287"/>
      <c r="I330" s="287"/>
      <c r="J330" s="287"/>
      <c r="K330" s="287"/>
      <c r="L330" s="308"/>
      <c r="M330" s="13"/>
    </row>
    <row r="331" spans="2:13">
      <c r="B331" s="13"/>
      <c r="C331" s="287"/>
      <c r="D331" s="287"/>
      <c r="E331" s="287"/>
      <c r="F331" s="287"/>
      <c r="G331" s="287"/>
      <c r="H331" s="287"/>
      <c r="I331" s="287"/>
      <c r="J331" s="287"/>
      <c r="K331" s="287"/>
      <c r="L331" s="308"/>
      <c r="M331" s="13"/>
    </row>
    <row r="332" spans="2:13">
      <c r="B332" s="13"/>
      <c r="C332" s="287"/>
      <c r="D332" s="287"/>
      <c r="E332" s="287"/>
      <c r="F332" s="287"/>
      <c r="G332" s="287"/>
      <c r="H332" s="287"/>
      <c r="I332" s="287"/>
      <c r="J332" s="287"/>
      <c r="K332" s="287"/>
      <c r="L332" s="308"/>
      <c r="M332" s="13"/>
    </row>
    <row r="333" spans="2:13">
      <c r="B333" s="13"/>
      <c r="C333" s="287"/>
      <c r="D333" s="287"/>
      <c r="E333" s="287"/>
      <c r="F333" s="287"/>
      <c r="G333" s="287"/>
      <c r="H333" s="287"/>
      <c r="I333" s="287"/>
      <c r="J333" s="287"/>
      <c r="K333" s="287"/>
      <c r="L333" s="308"/>
      <c r="M333" s="13"/>
    </row>
    <row r="334" spans="2:13">
      <c r="B334" s="13"/>
      <c r="C334" s="287"/>
      <c r="D334" s="287"/>
      <c r="E334" s="287"/>
      <c r="F334" s="287"/>
      <c r="G334" s="287"/>
      <c r="H334" s="287"/>
      <c r="I334" s="287"/>
      <c r="J334" s="287"/>
      <c r="K334" s="287"/>
      <c r="L334" s="308"/>
      <c r="M334" s="13"/>
    </row>
    <row r="335" spans="2:13">
      <c r="B335" s="13"/>
      <c r="C335" s="289"/>
      <c r="D335" s="289"/>
      <c r="E335" s="287"/>
      <c r="F335" s="287"/>
      <c r="G335" s="287"/>
      <c r="H335" s="289"/>
      <c r="I335" s="289"/>
      <c r="J335" s="289"/>
      <c r="K335" s="289"/>
      <c r="L335" s="308"/>
      <c r="M335" s="13"/>
    </row>
    <row r="336" spans="2:13">
      <c r="B336" s="13"/>
      <c r="C336" s="287"/>
      <c r="D336" s="287"/>
      <c r="E336" s="287"/>
      <c r="F336" s="287"/>
      <c r="G336" s="287"/>
      <c r="H336" s="287"/>
      <c r="I336" s="287"/>
      <c r="J336" s="287"/>
      <c r="K336" s="287"/>
      <c r="L336" s="308"/>
      <c r="M336" s="13"/>
    </row>
    <row r="337" spans="2:13">
      <c r="B337" s="13"/>
      <c r="C337" s="287"/>
      <c r="D337" s="287"/>
      <c r="E337" s="287"/>
      <c r="F337" s="287"/>
      <c r="G337" s="287"/>
      <c r="H337" s="287"/>
      <c r="I337" s="287"/>
      <c r="J337" s="287"/>
      <c r="K337" s="287"/>
      <c r="L337" s="308"/>
      <c r="M337" s="13"/>
    </row>
    <row r="338" spans="2:13">
      <c r="B338" s="13"/>
      <c r="C338" s="287"/>
      <c r="D338" s="287"/>
      <c r="E338" s="287"/>
      <c r="F338" s="287"/>
      <c r="G338" s="287"/>
      <c r="H338" s="287"/>
      <c r="I338" s="287"/>
      <c r="J338" s="287"/>
      <c r="K338" s="287"/>
      <c r="L338" s="308"/>
      <c r="M338" s="13"/>
    </row>
    <row r="339" spans="2:13">
      <c r="B339" s="13"/>
      <c r="C339" s="287"/>
      <c r="D339" s="287"/>
      <c r="E339" s="287"/>
      <c r="F339" s="287"/>
      <c r="G339" s="287"/>
      <c r="H339" s="287"/>
      <c r="I339" s="287"/>
      <c r="J339" s="287"/>
      <c r="K339" s="287"/>
      <c r="L339" s="308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9.140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140625" style="8"/>
  </cols>
  <sheetData>
    <row r="1" spans="1:15">
      <c r="A1" s="588"/>
      <c r="B1" s="588"/>
      <c r="C1" s="253"/>
      <c r="D1" s="253"/>
    </row>
    <row r="2" spans="1:1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</row>
    <row r="3" spans="1:15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</row>
    <row r="4" spans="1:15">
      <c r="A4" s="265"/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ht="26.25" customHeight="1">
      <c r="L5" s="256" t="s">
        <v>283</v>
      </c>
    </row>
    <row r="6" spans="1:15">
      <c r="A6" s="266" t="s">
        <v>15</v>
      </c>
      <c r="K6" s="276">
        <f>Main!B10</f>
        <v>44224</v>
      </c>
    </row>
    <row r="7" spans="1:15">
      <c r="A7"/>
      <c r="C7" s="8" t="s">
        <v>284</v>
      </c>
    </row>
    <row r="8" spans="1:15">
      <c r="A8" s="267"/>
      <c r="B8" s="268"/>
      <c r="C8" s="268"/>
      <c r="D8" s="268"/>
      <c r="E8" s="268"/>
      <c r="F8" s="268"/>
      <c r="G8" s="269"/>
      <c r="H8" s="268"/>
      <c r="I8" s="268"/>
      <c r="J8" s="268"/>
      <c r="K8" s="268"/>
      <c r="L8" s="268"/>
      <c r="M8" s="268"/>
    </row>
    <row r="9" spans="1:15" ht="13.5" customHeight="1">
      <c r="A9" s="585" t="s">
        <v>16</v>
      </c>
      <c r="B9" s="586" t="s">
        <v>18</v>
      </c>
      <c r="C9" s="584" t="s">
        <v>19</v>
      </c>
      <c r="D9" s="584" t="s">
        <v>20</v>
      </c>
      <c r="E9" s="584" t="s">
        <v>21</v>
      </c>
      <c r="F9" s="584"/>
      <c r="G9" s="584"/>
      <c r="H9" s="584" t="s">
        <v>22</v>
      </c>
      <c r="I9" s="584"/>
      <c r="J9" s="584"/>
      <c r="K9" s="270"/>
      <c r="L9" s="277"/>
      <c r="M9" s="278"/>
    </row>
    <row r="10" spans="1:15" ht="42.75" customHeight="1">
      <c r="A10" s="580"/>
      <c r="B10" s="582"/>
      <c r="C10" s="587" t="s">
        <v>23</v>
      </c>
      <c r="D10" s="587"/>
      <c r="E10" s="272" t="s">
        <v>24</v>
      </c>
      <c r="F10" s="272" t="s">
        <v>25</v>
      </c>
      <c r="G10" s="272" t="s">
        <v>26</v>
      </c>
      <c r="H10" s="272" t="s">
        <v>27</v>
      </c>
      <c r="I10" s="272" t="s">
        <v>28</v>
      </c>
      <c r="J10" s="272" t="s">
        <v>29</v>
      </c>
      <c r="K10" s="272" t="s">
        <v>30</v>
      </c>
      <c r="L10" s="279" t="s">
        <v>31</v>
      </c>
      <c r="M10" s="280" t="s">
        <v>215</v>
      </c>
    </row>
    <row r="11" spans="1:15" ht="12" customHeight="1">
      <c r="A11" s="264">
        <v>1</v>
      </c>
      <c r="B11" s="273" t="s">
        <v>285</v>
      </c>
      <c r="C11" s="274">
        <v>19845.849999999999</v>
      </c>
      <c r="D11" s="275">
        <v>19980.583333333332</v>
      </c>
      <c r="E11" s="275">
        <v>19661.266666666663</v>
      </c>
      <c r="F11" s="275">
        <v>19476.683333333331</v>
      </c>
      <c r="G11" s="275">
        <v>19157.366666666661</v>
      </c>
      <c r="H11" s="275">
        <v>20165.166666666664</v>
      </c>
      <c r="I11" s="275">
        <v>20484.483333333337</v>
      </c>
      <c r="J11" s="275">
        <v>20669.066666666666</v>
      </c>
      <c r="K11" s="273">
        <v>20299.900000000001</v>
      </c>
      <c r="L11" s="273">
        <v>19796</v>
      </c>
      <c r="M11" s="273">
        <v>9.8860000000000003E-2</v>
      </c>
    </row>
    <row r="12" spans="1:15" ht="12" customHeight="1">
      <c r="A12" s="264">
        <v>2</v>
      </c>
      <c r="B12" s="273" t="s">
        <v>789</v>
      </c>
      <c r="C12" s="274">
        <v>1388.8</v>
      </c>
      <c r="D12" s="275">
        <v>1378.2333333333333</v>
      </c>
      <c r="E12" s="275">
        <v>1356.5666666666666</v>
      </c>
      <c r="F12" s="275">
        <v>1324.3333333333333</v>
      </c>
      <c r="G12" s="275">
        <v>1302.6666666666665</v>
      </c>
      <c r="H12" s="275">
        <v>1410.4666666666667</v>
      </c>
      <c r="I12" s="275">
        <v>1432.1333333333332</v>
      </c>
      <c r="J12" s="275">
        <v>1464.3666666666668</v>
      </c>
      <c r="K12" s="273">
        <v>1399.9</v>
      </c>
      <c r="L12" s="273">
        <v>1346</v>
      </c>
      <c r="M12" s="273">
        <v>1.84995</v>
      </c>
    </row>
    <row r="13" spans="1:15" ht="12" customHeight="1">
      <c r="A13" s="264">
        <v>3</v>
      </c>
      <c r="B13" s="273" t="s">
        <v>820</v>
      </c>
      <c r="C13" s="274">
        <v>1212.75</v>
      </c>
      <c r="D13" s="275">
        <v>1213.0333333333333</v>
      </c>
      <c r="E13" s="275">
        <v>1199.7166666666667</v>
      </c>
      <c r="F13" s="275">
        <v>1186.6833333333334</v>
      </c>
      <c r="G13" s="275">
        <v>1173.3666666666668</v>
      </c>
      <c r="H13" s="275">
        <v>1226.0666666666666</v>
      </c>
      <c r="I13" s="275">
        <v>1239.3833333333332</v>
      </c>
      <c r="J13" s="275">
        <v>1252.4166666666665</v>
      </c>
      <c r="K13" s="273">
        <v>1226.3499999999999</v>
      </c>
      <c r="L13" s="273">
        <v>1200</v>
      </c>
      <c r="M13" s="273">
        <v>0.17812</v>
      </c>
    </row>
    <row r="14" spans="1:15" ht="12" customHeight="1">
      <c r="A14" s="264">
        <v>4</v>
      </c>
      <c r="B14" s="273" t="s">
        <v>38</v>
      </c>
      <c r="C14" s="274">
        <v>1637.85</v>
      </c>
      <c r="D14" s="275">
        <v>1646</v>
      </c>
      <c r="E14" s="275">
        <v>1616.05</v>
      </c>
      <c r="F14" s="275">
        <v>1594.25</v>
      </c>
      <c r="G14" s="275">
        <v>1564.3</v>
      </c>
      <c r="H14" s="275">
        <v>1667.8</v>
      </c>
      <c r="I14" s="275">
        <v>1697.7499999999998</v>
      </c>
      <c r="J14" s="275">
        <v>1719.55</v>
      </c>
      <c r="K14" s="273">
        <v>1675.95</v>
      </c>
      <c r="L14" s="273">
        <v>1624.2</v>
      </c>
      <c r="M14" s="273">
        <v>8.9165100000000006</v>
      </c>
    </row>
    <row r="15" spans="1:15" ht="12" customHeight="1">
      <c r="A15" s="264">
        <v>5</v>
      </c>
      <c r="B15" s="273" t="s">
        <v>286</v>
      </c>
      <c r="C15" s="274">
        <v>1982.65</v>
      </c>
      <c r="D15" s="275">
        <v>1979.5666666666668</v>
      </c>
      <c r="E15" s="275">
        <v>1962.2333333333336</v>
      </c>
      <c r="F15" s="275">
        <v>1941.8166666666668</v>
      </c>
      <c r="G15" s="275">
        <v>1924.4833333333336</v>
      </c>
      <c r="H15" s="275">
        <v>1999.9833333333336</v>
      </c>
      <c r="I15" s="275">
        <v>2017.3166666666671</v>
      </c>
      <c r="J15" s="275">
        <v>2037.7333333333336</v>
      </c>
      <c r="K15" s="273">
        <v>1996.9</v>
      </c>
      <c r="L15" s="273">
        <v>1959.15</v>
      </c>
      <c r="M15" s="273">
        <v>0.52890999999999999</v>
      </c>
    </row>
    <row r="16" spans="1:15" ht="12" customHeight="1">
      <c r="A16" s="264">
        <v>6</v>
      </c>
      <c r="B16" s="273" t="s">
        <v>287</v>
      </c>
      <c r="C16" s="274">
        <v>939.55</v>
      </c>
      <c r="D16" s="275">
        <v>932.86666666666667</v>
      </c>
      <c r="E16" s="275">
        <v>907.7833333333333</v>
      </c>
      <c r="F16" s="275">
        <v>876.01666666666665</v>
      </c>
      <c r="G16" s="275">
        <v>850.93333333333328</v>
      </c>
      <c r="H16" s="275">
        <v>964.63333333333333</v>
      </c>
      <c r="I16" s="275">
        <v>989.71666666666658</v>
      </c>
      <c r="J16" s="275">
        <v>1021.4833333333333</v>
      </c>
      <c r="K16" s="273">
        <v>957.95</v>
      </c>
      <c r="L16" s="273">
        <v>901.1</v>
      </c>
      <c r="M16" s="273">
        <v>3.6396700000000002</v>
      </c>
    </row>
    <row r="17" spans="1:13" ht="12" customHeight="1">
      <c r="A17" s="264">
        <v>7</v>
      </c>
      <c r="B17" s="273" t="s">
        <v>223</v>
      </c>
      <c r="C17" s="274">
        <v>852.65</v>
      </c>
      <c r="D17" s="275">
        <v>862.0333333333333</v>
      </c>
      <c r="E17" s="275">
        <v>833.11666666666656</v>
      </c>
      <c r="F17" s="275">
        <v>813.58333333333326</v>
      </c>
      <c r="G17" s="275">
        <v>784.66666666666652</v>
      </c>
      <c r="H17" s="275">
        <v>881.56666666666661</v>
      </c>
      <c r="I17" s="275">
        <v>910.48333333333335</v>
      </c>
      <c r="J17" s="275">
        <v>930.01666666666665</v>
      </c>
      <c r="K17" s="273">
        <v>890.95</v>
      </c>
      <c r="L17" s="273">
        <v>842.5</v>
      </c>
      <c r="M17" s="273">
        <v>5.6592099999999999</v>
      </c>
    </row>
    <row r="18" spans="1:13" ht="12" customHeight="1">
      <c r="A18" s="264">
        <v>8</v>
      </c>
      <c r="B18" s="273" t="s">
        <v>735</v>
      </c>
      <c r="C18" s="274">
        <v>695.9</v>
      </c>
      <c r="D18" s="275">
        <v>704.35</v>
      </c>
      <c r="E18" s="275">
        <v>683.6</v>
      </c>
      <c r="F18" s="275">
        <v>671.3</v>
      </c>
      <c r="G18" s="275">
        <v>650.54999999999995</v>
      </c>
      <c r="H18" s="275">
        <v>716.65000000000009</v>
      </c>
      <c r="I18" s="275">
        <v>737.40000000000009</v>
      </c>
      <c r="J18" s="275">
        <v>749.70000000000016</v>
      </c>
      <c r="K18" s="273">
        <v>725.1</v>
      </c>
      <c r="L18" s="273">
        <v>692.05</v>
      </c>
      <c r="M18" s="273">
        <v>5.8620000000000001</v>
      </c>
    </row>
    <row r="19" spans="1:13" ht="12" customHeight="1">
      <c r="A19" s="264">
        <v>9</v>
      </c>
      <c r="B19" s="273" t="s">
        <v>736</v>
      </c>
      <c r="C19" s="274">
        <v>1131.0999999999999</v>
      </c>
      <c r="D19" s="275">
        <v>1137.4333333333332</v>
      </c>
      <c r="E19" s="275">
        <v>1116.3166666666664</v>
      </c>
      <c r="F19" s="275">
        <v>1101.5333333333333</v>
      </c>
      <c r="G19" s="275">
        <v>1080.4166666666665</v>
      </c>
      <c r="H19" s="275">
        <v>1152.2166666666662</v>
      </c>
      <c r="I19" s="275">
        <v>1173.333333333333</v>
      </c>
      <c r="J19" s="275">
        <v>1188.1166666666661</v>
      </c>
      <c r="K19" s="273">
        <v>1158.55</v>
      </c>
      <c r="L19" s="273">
        <v>1122.6500000000001</v>
      </c>
      <c r="M19" s="273">
        <v>3.4558800000000001</v>
      </c>
    </row>
    <row r="20" spans="1:13" ht="12" customHeight="1">
      <c r="A20" s="264">
        <v>10</v>
      </c>
      <c r="B20" s="273" t="s">
        <v>288</v>
      </c>
      <c r="C20" s="274">
        <v>1853.05</v>
      </c>
      <c r="D20" s="275">
        <v>1835.0166666666667</v>
      </c>
      <c r="E20" s="275">
        <v>1795.0333333333333</v>
      </c>
      <c r="F20" s="275">
        <v>1737.0166666666667</v>
      </c>
      <c r="G20" s="275">
        <v>1697.0333333333333</v>
      </c>
      <c r="H20" s="275">
        <v>1893.0333333333333</v>
      </c>
      <c r="I20" s="275">
        <v>1933.0166666666664</v>
      </c>
      <c r="J20" s="275">
        <v>1991.0333333333333</v>
      </c>
      <c r="K20" s="273">
        <v>1875</v>
      </c>
      <c r="L20" s="273">
        <v>1777</v>
      </c>
      <c r="M20" s="273">
        <v>0.78320000000000001</v>
      </c>
    </row>
    <row r="21" spans="1:13" ht="12" customHeight="1">
      <c r="A21" s="264">
        <v>11</v>
      </c>
      <c r="B21" s="273" t="s">
        <v>289</v>
      </c>
      <c r="C21" s="274">
        <v>14527</v>
      </c>
      <c r="D21" s="275">
        <v>14532.366666666667</v>
      </c>
      <c r="E21" s="275">
        <v>14397.733333333334</v>
      </c>
      <c r="F21" s="275">
        <v>14268.466666666667</v>
      </c>
      <c r="G21" s="275">
        <v>14133.833333333334</v>
      </c>
      <c r="H21" s="275">
        <v>14661.633333333333</v>
      </c>
      <c r="I21" s="275">
        <v>14796.266666666668</v>
      </c>
      <c r="J21" s="275">
        <v>14925.533333333333</v>
      </c>
      <c r="K21" s="273">
        <v>14667</v>
      </c>
      <c r="L21" s="273">
        <v>14403.1</v>
      </c>
      <c r="M21" s="273">
        <v>0.23458000000000001</v>
      </c>
    </row>
    <row r="22" spans="1:13" ht="12" customHeight="1">
      <c r="A22" s="264">
        <v>12</v>
      </c>
      <c r="B22" s="273" t="s">
        <v>40</v>
      </c>
      <c r="C22" s="274">
        <v>512.79999999999995</v>
      </c>
      <c r="D22" s="275">
        <v>513.79999999999995</v>
      </c>
      <c r="E22" s="275">
        <v>506.04999999999995</v>
      </c>
      <c r="F22" s="275">
        <v>499.3</v>
      </c>
      <c r="G22" s="275">
        <v>491.55</v>
      </c>
      <c r="H22" s="275">
        <v>520.54999999999995</v>
      </c>
      <c r="I22" s="275">
        <v>528.29999999999995</v>
      </c>
      <c r="J22" s="275">
        <v>535.04999999999984</v>
      </c>
      <c r="K22" s="273">
        <v>521.54999999999995</v>
      </c>
      <c r="L22" s="273">
        <v>507.05</v>
      </c>
      <c r="M22" s="273">
        <v>27.920069999999999</v>
      </c>
    </row>
    <row r="23" spans="1:13">
      <c r="A23" s="264">
        <v>13</v>
      </c>
      <c r="B23" s="273" t="s">
        <v>290</v>
      </c>
      <c r="C23" s="274">
        <v>1028.55</v>
      </c>
      <c r="D23" s="275">
        <v>1033.1166666666668</v>
      </c>
      <c r="E23" s="275">
        <v>1016.2333333333336</v>
      </c>
      <c r="F23" s="275">
        <v>1003.9166666666667</v>
      </c>
      <c r="G23" s="275">
        <v>987.03333333333353</v>
      </c>
      <c r="H23" s="275">
        <v>1045.4333333333336</v>
      </c>
      <c r="I23" s="275">
        <v>1062.3166666666668</v>
      </c>
      <c r="J23" s="275">
        <v>1074.6333333333337</v>
      </c>
      <c r="K23" s="273">
        <v>1050</v>
      </c>
      <c r="L23" s="273">
        <v>1020.8</v>
      </c>
      <c r="M23" s="273">
        <v>5.10466</v>
      </c>
    </row>
    <row r="24" spans="1:13">
      <c r="A24" s="264">
        <v>14</v>
      </c>
      <c r="B24" s="273" t="s">
        <v>41</v>
      </c>
      <c r="C24" s="274">
        <v>518.85</v>
      </c>
      <c r="D24" s="275">
        <v>522.44999999999993</v>
      </c>
      <c r="E24" s="275">
        <v>508.89999999999986</v>
      </c>
      <c r="F24" s="275">
        <v>498.94999999999993</v>
      </c>
      <c r="G24" s="275">
        <v>485.39999999999986</v>
      </c>
      <c r="H24" s="275">
        <v>532.39999999999986</v>
      </c>
      <c r="I24" s="275">
        <v>545.94999999999982</v>
      </c>
      <c r="J24" s="275">
        <v>555.89999999999986</v>
      </c>
      <c r="K24" s="273">
        <v>536</v>
      </c>
      <c r="L24" s="273">
        <v>512.5</v>
      </c>
      <c r="M24" s="273">
        <v>89.200540000000004</v>
      </c>
    </row>
    <row r="25" spans="1:13">
      <c r="A25" s="264">
        <v>15</v>
      </c>
      <c r="B25" s="273" t="s">
        <v>937</v>
      </c>
      <c r="C25" s="274">
        <v>380.1</v>
      </c>
      <c r="D25" s="275">
        <v>378.95</v>
      </c>
      <c r="E25" s="275">
        <v>372.9</v>
      </c>
      <c r="F25" s="275">
        <v>365.7</v>
      </c>
      <c r="G25" s="275">
        <v>359.65</v>
      </c>
      <c r="H25" s="275">
        <v>386.15</v>
      </c>
      <c r="I25" s="275">
        <v>392.20000000000005</v>
      </c>
      <c r="J25" s="275">
        <v>399.4</v>
      </c>
      <c r="K25" s="273">
        <v>385</v>
      </c>
      <c r="L25" s="273">
        <v>371.75</v>
      </c>
      <c r="M25" s="273">
        <v>14.32418</v>
      </c>
    </row>
    <row r="26" spans="1:13">
      <c r="A26" s="264">
        <v>16</v>
      </c>
      <c r="B26" s="273" t="s">
        <v>291</v>
      </c>
      <c r="C26" s="274">
        <v>464.05</v>
      </c>
      <c r="D26" s="275">
        <v>470.83333333333331</v>
      </c>
      <c r="E26" s="275">
        <v>454.21666666666664</v>
      </c>
      <c r="F26" s="275">
        <v>444.38333333333333</v>
      </c>
      <c r="G26" s="275">
        <v>427.76666666666665</v>
      </c>
      <c r="H26" s="275">
        <v>480.66666666666663</v>
      </c>
      <c r="I26" s="275">
        <v>497.2833333333333</v>
      </c>
      <c r="J26" s="275">
        <v>507.11666666666662</v>
      </c>
      <c r="K26" s="273">
        <v>487.45</v>
      </c>
      <c r="L26" s="273">
        <v>461</v>
      </c>
      <c r="M26" s="273">
        <v>6.0067199999999996</v>
      </c>
    </row>
    <row r="27" spans="1:13">
      <c r="A27" s="264">
        <v>17</v>
      </c>
      <c r="B27" s="273" t="s">
        <v>224</v>
      </c>
      <c r="C27" s="274">
        <v>80.400000000000006</v>
      </c>
      <c r="D27" s="275">
        <v>81.600000000000009</v>
      </c>
      <c r="E27" s="275">
        <v>78.800000000000011</v>
      </c>
      <c r="F27" s="275">
        <v>77.2</v>
      </c>
      <c r="G27" s="275">
        <v>74.400000000000006</v>
      </c>
      <c r="H27" s="275">
        <v>83.200000000000017</v>
      </c>
      <c r="I27" s="275">
        <v>86</v>
      </c>
      <c r="J27" s="275">
        <v>87.600000000000023</v>
      </c>
      <c r="K27" s="273">
        <v>84.4</v>
      </c>
      <c r="L27" s="273">
        <v>80</v>
      </c>
      <c r="M27" s="273">
        <v>32.289749999999998</v>
      </c>
    </row>
    <row r="28" spans="1:13">
      <c r="A28" s="264">
        <v>18</v>
      </c>
      <c r="B28" s="273" t="s">
        <v>225</v>
      </c>
      <c r="C28" s="274">
        <v>162.1</v>
      </c>
      <c r="D28" s="275">
        <v>164.71666666666667</v>
      </c>
      <c r="E28" s="275">
        <v>158.43333333333334</v>
      </c>
      <c r="F28" s="275">
        <v>154.76666666666668</v>
      </c>
      <c r="G28" s="275">
        <v>148.48333333333335</v>
      </c>
      <c r="H28" s="275">
        <v>168.38333333333333</v>
      </c>
      <c r="I28" s="275">
        <v>174.66666666666669</v>
      </c>
      <c r="J28" s="275">
        <v>178.33333333333331</v>
      </c>
      <c r="K28" s="273">
        <v>171</v>
      </c>
      <c r="L28" s="273">
        <v>161.05000000000001</v>
      </c>
      <c r="M28" s="273">
        <v>20.417190000000002</v>
      </c>
    </row>
    <row r="29" spans="1:13">
      <c r="A29" s="264">
        <v>19</v>
      </c>
      <c r="B29" s="273" t="s">
        <v>292</v>
      </c>
      <c r="C29" s="274">
        <v>321.55</v>
      </c>
      <c r="D29" s="275">
        <v>318.93333333333334</v>
      </c>
      <c r="E29" s="275">
        <v>308.36666666666667</v>
      </c>
      <c r="F29" s="275">
        <v>295.18333333333334</v>
      </c>
      <c r="G29" s="275">
        <v>284.61666666666667</v>
      </c>
      <c r="H29" s="275">
        <v>332.11666666666667</v>
      </c>
      <c r="I29" s="275">
        <v>342.68333333333339</v>
      </c>
      <c r="J29" s="275">
        <v>355.86666666666667</v>
      </c>
      <c r="K29" s="273">
        <v>329.5</v>
      </c>
      <c r="L29" s="273">
        <v>305.75</v>
      </c>
      <c r="M29" s="273">
        <v>3.7583500000000001</v>
      </c>
    </row>
    <row r="30" spans="1:13">
      <c r="A30" s="264">
        <v>20</v>
      </c>
      <c r="B30" s="273" t="s">
        <v>293</v>
      </c>
      <c r="C30" s="274">
        <v>283.5</v>
      </c>
      <c r="D30" s="275">
        <v>282.2</v>
      </c>
      <c r="E30" s="275">
        <v>279.39999999999998</v>
      </c>
      <c r="F30" s="275">
        <v>275.3</v>
      </c>
      <c r="G30" s="275">
        <v>272.5</v>
      </c>
      <c r="H30" s="275">
        <v>286.29999999999995</v>
      </c>
      <c r="I30" s="275">
        <v>289.10000000000002</v>
      </c>
      <c r="J30" s="275">
        <v>293.19999999999993</v>
      </c>
      <c r="K30" s="273">
        <v>285</v>
      </c>
      <c r="L30" s="273">
        <v>278.10000000000002</v>
      </c>
      <c r="M30" s="273">
        <v>4.7108600000000003</v>
      </c>
    </row>
    <row r="31" spans="1:13">
      <c r="A31" s="264">
        <v>21</v>
      </c>
      <c r="B31" s="273" t="s">
        <v>737</v>
      </c>
      <c r="C31" s="274">
        <v>3723.4</v>
      </c>
      <c r="D31" s="275">
        <v>3744.7999999999997</v>
      </c>
      <c r="E31" s="275">
        <v>3678.5999999999995</v>
      </c>
      <c r="F31" s="275">
        <v>3633.7999999999997</v>
      </c>
      <c r="G31" s="275">
        <v>3567.5999999999995</v>
      </c>
      <c r="H31" s="275">
        <v>3789.5999999999995</v>
      </c>
      <c r="I31" s="275">
        <v>3855.7999999999993</v>
      </c>
      <c r="J31" s="275">
        <v>3900.5999999999995</v>
      </c>
      <c r="K31" s="273">
        <v>3811</v>
      </c>
      <c r="L31" s="273">
        <v>3700</v>
      </c>
      <c r="M31" s="273">
        <v>0.31548999999999999</v>
      </c>
    </row>
    <row r="32" spans="1:13">
      <c r="A32" s="264">
        <v>22</v>
      </c>
      <c r="B32" s="273" t="s">
        <v>226</v>
      </c>
      <c r="C32" s="274">
        <v>1731.9</v>
      </c>
      <c r="D32" s="275">
        <v>1743.6666666666667</v>
      </c>
      <c r="E32" s="275">
        <v>1709.3833333333334</v>
      </c>
      <c r="F32" s="275">
        <v>1686.8666666666668</v>
      </c>
      <c r="G32" s="275">
        <v>1652.5833333333335</v>
      </c>
      <c r="H32" s="275">
        <v>1766.1833333333334</v>
      </c>
      <c r="I32" s="275">
        <v>1800.4666666666667</v>
      </c>
      <c r="J32" s="275">
        <v>1822.9833333333333</v>
      </c>
      <c r="K32" s="273">
        <v>1777.95</v>
      </c>
      <c r="L32" s="273">
        <v>1721.15</v>
      </c>
      <c r="M32" s="273">
        <v>0.88649</v>
      </c>
    </row>
    <row r="33" spans="1:13">
      <c r="A33" s="264">
        <v>23</v>
      </c>
      <c r="B33" s="273" t="s">
        <v>294</v>
      </c>
      <c r="C33" s="274">
        <v>2297.8000000000002</v>
      </c>
      <c r="D33" s="275">
        <v>2324.2000000000003</v>
      </c>
      <c r="E33" s="275">
        <v>2235.6000000000004</v>
      </c>
      <c r="F33" s="275">
        <v>2173.4</v>
      </c>
      <c r="G33" s="275">
        <v>2084.8000000000002</v>
      </c>
      <c r="H33" s="275">
        <v>2386.4000000000005</v>
      </c>
      <c r="I33" s="275">
        <v>2475</v>
      </c>
      <c r="J33" s="275">
        <v>2537.2000000000007</v>
      </c>
      <c r="K33" s="273">
        <v>2412.8000000000002</v>
      </c>
      <c r="L33" s="273">
        <v>2262</v>
      </c>
      <c r="M33" s="273">
        <v>0.30115999999999998</v>
      </c>
    </row>
    <row r="34" spans="1:13">
      <c r="A34" s="264">
        <v>24</v>
      </c>
      <c r="B34" s="273" t="s">
        <v>738</v>
      </c>
      <c r="C34" s="274">
        <v>94</v>
      </c>
      <c r="D34" s="275">
        <v>94.683333333333337</v>
      </c>
      <c r="E34" s="275">
        <v>92.966666666666669</v>
      </c>
      <c r="F34" s="275">
        <v>91.933333333333337</v>
      </c>
      <c r="G34" s="275">
        <v>90.216666666666669</v>
      </c>
      <c r="H34" s="275">
        <v>95.716666666666669</v>
      </c>
      <c r="I34" s="275">
        <v>97.433333333333337</v>
      </c>
      <c r="J34" s="275">
        <v>98.466666666666669</v>
      </c>
      <c r="K34" s="273">
        <v>96.4</v>
      </c>
      <c r="L34" s="273">
        <v>93.65</v>
      </c>
      <c r="M34" s="273">
        <v>3.2949999999999999</v>
      </c>
    </row>
    <row r="35" spans="1:13">
      <c r="A35" s="264">
        <v>25</v>
      </c>
      <c r="B35" s="273" t="s">
        <v>295</v>
      </c>
      <c r="C35" s="274">
        <v>951.05</v>
      </c>
      <c r="D35" s="275">
        <v>954.35</v>
      </c>
      <c r="E35" s="275">
        <v>940.7</v>
      </c>
      <c r="F35" s="275">
        <v>930.35</v>
      </c>
      <c r="G35" s="275">
        <v>916.7</v>
      </c>
      <c r="H35" s="275">
        <v>964.7</v>
      </c>
      <c r="I35" s="275">
        <v>978.34999999999991</v>
      </c>
      <c r="J35" s="275">
        <v>988.7</v>
      </c>
      <c r="K35" s="273">
        <v>968</v>
      </c>
      <c r="L35" s="273">
        <v>944</v>
      </c>
      <c r="M35" s="273">
        <v>4.9562999999999997</v>
      </c>
    </row>
    <row r="36" spans="1:13">
      <c r="A36" s="264">
        <v>26</v>
      </c>
      <c r="B36" s="273" t="s">
        <v>227</v>
      </c>
      <c r="C36" s="274">
        <v>3049.6</v>
      </c>
      <c r="D36" s="275">
        <v>3066.8833333333337</v>
      </c>
      <c r="E36" s="275">
        <v>2982.2666666666673</v>
      </c>
      <c r="F36" s="275">
        <v>2914.9333333333338</v>
      </c>
      <c r="G36" s="275">
        <v>2830.3166666666675</v>
      </c>
      <c r="H36" s="275">
        <v>3134.2166666666672</v>
      </c>
      <c r="I36" s="275">
        <v>3218.833333333333</v>
      </c>
      <c r="J36" s="275">
        <v>3286.166666666667</v>
      </c>
      <c r="K36" s="273">
        <v>3151.5</v>
      </c>
      <c r="L36" s="273">
        <v>2999.55</v>
      </c>
      <c r="M36" s="273">
        <v>1.0729</v>
      </c>
    </row>
    <row r="37" spans="1:13">
      <c r="A37" s="264">
        <v>27</v>
      </c>
      <c r="B37" s="273" t="s">
        <v>739</v>
      </c>
      <c r="C37" s="274">
        <v>4707.75</v>
      </c>
      <c r="D37" s="275">
        <v>4738.8666666666668</v>
      </c>
      <c r="E37" s="275">
        <v>4663.8833333333332</v>
      </c>
      <c r="F37" s="275">
        <v>4620.0166666666664</v>
      </c>
      <c r="G37" s="275">
        <v>4545.0333333333328</v>
      </c>
      <c r="H37" s="275">
        <v>4782.7333333333336</v>
      </c>
      <c r="I37" s="275">
        <v>4857.7166666666672</v>
      </c>
      <c r="J37" s="275">
        <v>4901.5833333333339</v>
      </c>
      <c r="K37" s="273">
        <v>4813.8500000000004</v>
      </c>
      <c r="L37" s="273">
        <v>4695</v>
      </c>
      <c r="M37" s="273">
        <v>0.22112999999999999</v>
      </c>
    </row>
    <row r="38" spans="1:13">
      <c r="A38" s="264">
        <v>28</v>
      </c>
      <c r="B38" s="273" t="s">
        <v>804</v>
      </c>
      <c r="C38" s="274">
        <v>21.55</v>
      </c>
      <c r="D38" s="275">
        <v>21.5</v>
      </c>
      <c r="E38" s="275">
        <v>20.6</v>
      </c>
      <c r="F38" s="275">
        <v>19.650000000000002</v>
      </c>
      <c r="G38" s="275">
        <v>18.750000000000004</v>
      </c>
      <c r="H38" s="275">
        <v>22.45</v>
      </c>
      <c r="I38" s="275">
        <v>23.349999999999998</v>
      </c>
      <c r="J38" s="275">
        <v>24.299999999999997</v>
      </c>
      <c r="K38" s="273">
        <v>22.4</v>
      </c>
      <c r="L38" s="273">
        <v>20.55</v>
      </c>
      <c r="M38" s="273">
        <v>170.54509999999999</v>
      </c>
    </row>
    <row r="39" spans="1:13">
      <c r="A39" s="264">
        <v>29</v>
      </c>
      <c r="B39" s="273" t="s">
        <v>44</v>
      </c>
      <c r="C39" s="274">
        <v>956.25</v>
      </c>
      <c r="D39" s="275">
        <v>963.61666666666679</v>
      </c>
      <c r="E39" s="275">
        <v>945.3333333333336</v>
      </c>
      <c r="F39" s="275">
        <v>934.41666666666686</v>
      </c>
      <c r="G39" s="275">
        <v>916.13333333333367</v>
      </c>
      <c r="H39" s="275">
        <v>974.53333333333353</v>
      </c>
      <c r="I39" s="275">
        <v>992.81666666666683</v>
      </c>
      <c r="J39" s="275">
        <v>1003.7333333333335</v>
      </c>
      <c r="K39" s="273">
        <v>981.9</v>
      </c>
      <c r="L39" s="273">
        <v>952.7</v>
      </c>
      <c r="M39" s="273">
        <v>5.8275300000000003</v>
      </c>
    </row>
    <row r="40" spans="1:13">
      <c r="A40" s="264">
        <v>30</v>
      </c>
      <c r="B40" s="273" t="s">
        <v>297</v>
      </c>
      <c r="C40" s="274">
        <v>2559.6</v>
      </c>
      <c r="D40" s="275">
        <v>2545.333333333333</v>
      </c>
      <c r="E40" s="275">
        <v>2495.7166666666662</v>
      </c>
      <c r="F40" s="275">
        <v>2431.833333333333</v>
      </c>
      <c r="G40" s="275">
        <v>2382.2166666666662</v>
      </c>
      <c r="H40" s="275">
        <v>2609.2166666666662</v>
      </c>
      <c r="I40" s="275">
        <v>2658.833333333333</v>
      </c>
      <c r="J40" s="275">
        <v>2722.7166666666662</v>
      </c>
      <c r="K40" s="273">
        <v>2594.9499999999998</v>
      </c>
      <c r="L40" s="273">
        <v>2481.4499999999998</v>
      </c>
      <c r="M40" s="273">
        <v>2.2659899999999999</v>
      </c>
    </row>
    <row r="41" spans="1:13">
      <c r="A41" s="264">
        <v>31</v>
      </c>
      <c r="B41" s="273" t="s">
        <v>45</v>
      </c>
      <c r="C41" s="274">
        <v>252.5</v>
      </c>
      <c r="D41" s="275">
        <v>254.73333333333335</v>
      </c>
      <c r="E41" s="275">
        <v>248.9666666666667</v>
      </c>
      <c r="F41" s="275">
        <v>245.43333333333334</v>
      </c>
      <c r="G41" s="275">
        <v>239.66666666666669</v>
      </c>
      <c r="H41" s="275">
        <v>258.26666666666671</v>
      </c>
      <c r="I41" s="275">
        <v>264.03333333333336</v>
      </c>
      <c r="J41" s="275">
        <v>267.56666666666672</v>
      </c>
      <c r="K41" s="273">
        <v>260.5</v>
      </c>
      <c r="L41" s="273">
        <v>251.2</v>
      </c>
      <c r="M41" s="273">
        <v>91.658090000000001</v>
      </c>
    </row>
    <row r="42" spans="1:13">
      <c r="A42" s="264">
        <v>32</v>
      </c>
      <c r="B42" s="273" t="s">
        <v>46</v>
      </c>
      <c r="C42" s="274">
        <v>2600.4</v>
      </c>
      <c r="D42" s="275">
        <v>2645.7666666666669</v>
      </c>
      <c r="E42" s="275">
        <v>2541.8833333333337</v>
      </c>
      <c r="F42" s="275">
        <v>2483.3666666666668</v>
      </c>
      <c r="G42" s="275">
        <v>2379.4833333333336</v>
      </c>
      <c r="H42" s="275">
        <v>2704.2833333333338</v>
      </c>
      <c r="I42" s="275">
        <v>2808.166666666667</v>
      </c>
      <c r="J42" s="275">
        <v>2866.6833333333338</v>
      </c>
      <c r="K42" s="273">
        <v>2749.65</v>
      </c>
      <c r="L42" s="273">
        <v>2587.25</v>
      </c>
      <c r="M42" s="273">
        <v>16.658989999999999</v>
      </c>
    </row>
    <row r="43" spans="1:13">
      <c r="A43" s="264">
        <v>33</v>
      </c>
      <c r="B43" s="273" t="s">
        <v>47</v>
      </c>
      <c r="C43" s="274">
        <v>201.85</v>
      </c>
      <c r="D43" s="275">
        <v>204.28333333333333</v>
      </c>
      <c r="E43" s="275">
        <v>197.56666666666666</v>
      </c>
      <c r="F43" s="275">
        <v>193.28333333333333</v>
      </c>
      <c r="G43" s="275">
        <v>186.56666666666666</v>
      </c>
      <c r="H43" s="275">
        <v>208.56666666666666</v>
      </c>
      <c r="I43" s="275">
        <v>215.2833333333333</v>
      </c>
      <c r="J43" s="275">
        <v>219.56666666666666</v>
      </c>
      <c r="K43" s="273">
        <v>211</v>
      </c>
      <c r="L43" s="273">
        <v>200</v>
      </c>
      <c r="M43" s="273">
        <v>239.56044</v>
      </c>
    </row>
    <row r="44" spans="1:13">
      <c r="A44" s="264">
        <v>34</v>
      </c>
      <c r="B44" s="273" t="s">
        <v>48</v>
      </c>
      <c r="C44" s="274">
        <v>115.15</v>
      </c>
      <c r="D44" s="275">
        <v>113.76666666666667</v>
      </c>
      <c r="E44" s="275">
        <v>111.38333333333333</v>
      </c>
      <c r="F44" s="275">
        <v>107.61666666666666</v>
      </c>
      <c r="G44" s="275">
        <v>105.23333333333332</v>
      </c>
      <c r="H44" s="275">
        <v>117.53333333333333</v>
      </c>
      <c r="I44" s="275">
        <v>119.91666666666669</v>
      </c>
      <c r="J44" s="275">
        <v>123.68333333333334</v>
      </c>
      <c r="K44" s="273">
        <v>116.15</v>
      </c>
      <c r="L44" s="273">
        <v>110</v>
      </c>
      <c r="M44" s="273">
        <v>433.90724999999998</v>
      </c>
    </row>
    <row r="45" spans="1:13">
      <c r="A45" s="264">
        <v>35</v>
      </c>
      <c r="B45" s="273" t="s">
        <v>298</v>
      </c>
      <c r="C45" s="274">
        <v>87.85</v>
      </c>
      <c r="D45" s="275">
        <v>88.466666666666654</v>
      </c>
      <c r="E45" s="275">
        <v>86.933333333333309</v>
      </c>
      <c r="F45" s="275">
        <v>86.016666666666652</v>
      </c>
      <c r="G45" s="275">
        <v>84.483333333333306</v>
      </c>
      <c r="H45" s="275">
        <v>89.383333333333312</v>
      </c>
      <c r="I45" s="275">
        <v>90.916666666666643</v>
      </c>
      <c r="J45" s="275">
        <v>91.833333333333314</v>
      </c>
      <c r="K45" s="273">
        <v>90</v>
      </c>
      <c r="L45" s="273">
        <v>87.55</v>
      </c>
      <c r="M45" s="273">
        <v>6.7217599999999997</v>
      </c>
    </row>
    <row r="46" spans="1:13">
      <c r="A46" s="264">
        <v>36</v>
      </c>
      <c r="B46" s="273" t="s">
        <v>50</v>
      </c>
      <c r="C46" s="274">
        <v>2436.6</v>
      </c>
      <c r="D46" s="275">
        <v>2464.0500000000002</v>
      </c>
      <c r="E46" s="275">
        <v>2403.1000000000004</v>
      </c>
      <c r="F46" s="275">
        <v>2369.6000000000004</v>
      </c>
      <c r="G46" s="275">
        <v>2308.6500000000005</v>
      </c>
      <c r="H46" s="275">
        <v>2497.5500000000002</v>
      </c>
      <c r="I46" s="275">
        <v>2558.5</v>
      </c>
      <c r="J46" s="275">
        <v>2592</v>
      </c>
      <c r="K46" s="273">
        <v>2525</v>
      </c>
      <c r="L46" s="273">
        <v>2430.5500000000002</v>
      </c>
      <c r="M46" s="273">
        <v>27.004149999999999</v>
      </c>
    </row>
    <row r="47" spans="1:13">
      <c r="A47" s="264">
        <v>37</v>
      </c>
      <c r="B47" s="273" t="s">
        <v>299</v>
      </c>
      <c r="C47" s="274">
        <v>155.69999999999999</v>
      </c>
      <c r="D47" s="275">
        <v>155.03333333333333</v>
      </c>
      <c r="E47" s="275">
        <v>152.76666666666665</v>
      </c>
      <c r="F47" s="275">
        <v>149.83333333333331</v>
      </c>
      <c r="G47" s="275">
        <v>147.56666666666663</v>
      </c>
      <c r="H47" s="275">
        <v>157.96666666666667</v>
      </c>
      <c r="I47" s="275">
        <v>160.23333333333338</v>
      </c>
      <c r="J47" s="275">
        <v>163.16666666666669</v>
      </c>
      <c r="K47" s="273">
        <v>157.30000000000001</v>
      </c>
      <c r="L47" s="273">
        <v>152.1</v>
      </c>
      <c r="M47" s="273">
        <v>1.61002</v>
      </c>
    </row>
    <row r="48" spans="1:13">
      <c r="A48" s="264">
        <v>38</v>
      </c>
      <c r="B48" s="273" t="s">
        <v>300</v>
      </c>
      <c r="C48" s="274">
        <v>3757.75</v>
      </c>
      <c r="D48" s="275">
        <v>3720.25</v>
      </c>
      <c r="E48" s="275">
        <v>3577.5</v>
      </c>
      <c r="F48" s="275">
        <v>3397.25</v>
      </c>
      <c r="G48" s="275">
        <v>3254.5</v>
      </c>
      <c r="H48" s="275">
        <v>3900.5</v>
      </c>
      <c r="I48" s="275">
        <v>4043.25</v>
      </c>
      <c r="J48" s="275">
        <v>4223.5</v>
      </c>
      <c r="K48" s="273">
        <v>3863</v>
      </c>
      <c r="L48" s="273">
        <v>3540</v>
      </c>
      <c r="M48" s="273">
        <v>2.7973400000000002</v>
      </c>
    </row>
    <row r="49" spans="1:13">
      <c r="A49" s="264">
        <v>39</v>
      </c>
      <c r="B49" s="273" t="s">
        <v>301</v>
      </c>
      <c r="C49" s="274">
        <v>1657.95</v>
      </c>
      <c r="D49" s="275">
        <v>1655.9833333333333</v>
      </c>
      <c r="E49" s="275">
        <v>1626.9666666666667</v>
      </c>
      <c r="F49" s="275">
        <v>1595.9833333333333</v>
      </c>
      <c r="G49" s="275">
        <v>1566.9666666666667</v>
      </c>
      <c r="H49" s="275">
        <v>1686.9666666666667</v>
      </c>
      <c r="I49" s="275">
        <v>1715.9833333333336</v>
      </c>
      <c r="J49" s="275">
        <v>1746.9666666666667</v>
      </c>
      <c r="K49" s="273">
        <v>1685</v>
      </c>
      <c r="L49" s="273">
        <v>1625</v>
      </c>
      <c r="M49" s="273">
        <v>1.05159</v>
      </c>
    </row>
    <row r="50" spans="1:13">
      <c r="A50" s="264">
        <v>40</v>
      </c>
      <c r="B50" s="273" t="s">
        <v>302</v>
      </c>
      <c r="C50" s="274">
        <v>6375.05</v>
      </c>
      <c r="D50" s="275">
        <v>6436.6833333333334</v>
      </c>
      <c r="E50" s="275">
        <v>6303.3666666666668</v>
      </c>
      <c r="F50" s="275">
        <v>6231.6833333333334</v>
      </c>
      <c r="G50" s="275">
        <v>6098.3666666666668</v>
      </c>
      <c r="H50" s="275">
        <v>6508.3666666666668</v>
      </c>
      <c r="I50" s="275">
        <v>6641.6833333333343</v>
      </c>
      <c r="J50" s="275">
        <v>6713.3666666666668</v>
      </c>
      <c r="K50" s="273">
        <v>6570</v>
      </c>
      <c r="L50" s="273">
        <v>6365</v>
      </c>
      <c r="M50" s="273">
        <v>0.23058000000000001</v>
      </c>
    </row>
    <row r="51" spans="1:13">
      <c r="A51" s="264">
        <v>41</v>
      </c>
      <c r="B51" s="273" t="s">
        <v>52</v>
      </c>
      <c r="C51" s="274">
        <v>959.6</v>
      </c>
      <c r="D51" s="275">
        <v>969.2833333333333</v>
      </c>
      <c r="E51" s="275">
        <v>938.56666666666661</v>
      </c>
      <c r="F51" s="275">
        <v>917.5333333333333</v>
      </c>
      <c r="G51" s="275">
        <v>886.81666666666661</v>
      </c>
      <c r="H51" s="275">
        <v>990.31666666666661</v>
      </c>
      <c r="I51" s="275">
        <v>1021.0333333333333</v>
      </c>
      <c r="J51" s="275">
        <v>1042.0666666666666</v>
      </c>
      <c r="K51" s="273">
        <v>1000</v>
      </c>
      <c r="L51" s="273">
        <v>948.25</v>
      </c>
      <c r="M51" s="273">
        <v>47.05789</v>
      </c>
    </row>
    <row r="52" spans="1:13">
      <c r="A52" s="264">
        <v>42</v>
      </c>
      <c r="B52" s="273" t="s">
        <v>303</v>
      </c>
      <c r="C52" s="274">
        <v>513.15</v>
      </c>
      <c r="D52" s="275">
        <v>512.7166666666667</v>
      </c>
      <c r="E52" s="275">
        <v>500.43333333333339</v>
      </c>
      <c r="F52" s="275">
        <v>487.7166666666667</v>
      </c>
      <c r="G52" s="275">
        <v>475.43333333333339</v>
      </c>
      <c r="H52" s="275">
        <v>525.43333333333339</v>
      </c>
      <c r="I52" s="275">
        <v>537.7166666666667</v>
      </c>
      <c r="J52" s="275">
        <v>550.43333333333339</v>
      </c>
      <c r="K52" s="273">
        <v>525</v>
      </c>
      <c r="L52" s="273">
        <v>500</v>
      </c>
      <c r="M52" s="273">
        <v>6.0368399999999998</v>
      </c>
    </row>
    <row r="53" spans="1:13">
      <c r="A53" s="264">
        <v>43</v>
      </c>
      <c r="B53" s="273" t="s">
        <v>228</v>
      </c>
      <c r="C53" s="274">
        <v>2811.75</v>
      </c>
      <c r="D53" s="275">
        <v>2830.4333333333329</v>
      </c>
      <c r="E53" s="275">
        <v>2771.3166666666657</v>
      </c>
      <c r="F53" s="275">
        <v>2730.8833333333328</v>
      </c>
      <c r="G53" s="275">
        <v>2671.7666666666655</v>
      </c>
      <c r="H53" s="275">
        <v>2870.8666666666659</v>
      </c>
      <c r="I53" s="275">
        <v>2929.9833333333336</v>
      </c>
      <c r="J53" s="275">
        <v>2970.4166666666661</v>
      </c>
      <c r="K53" s="273">
        <v>2889.55</v>
      </c>
      <c r="L53" s="273">
        <v>2790</v>
      </c>
      <c r="M53" s="273">
        <v>5.5008800000000004</v>
      </c>
    </row>
    <row r="54" spans="1:13">
      <c r="A54" s="264">
        <v>44</v>
      </c>
      <c r="B54" s="273" t="s">
        <v>54</v>
      </c>
      <c r="C54" s="274">
        <v>632.1</v>
      </c>
      <c r="D54" s="275">
        <v>641.1</v>
      </c>
      <c r="E54" s="275">
        <v>618.40000000000009</v>
      </c>
      <c r="F54" s="275">
        <v>604.70000000000005</v>
      </c>
      <c r="G54" s="275">
        <v>582.00000000000011</v>
      </c>
      <c r="H54" s="275">
        <v>654.80000000000007</v>
      </c>
      <c r="I54" s="275">
        <v>677.50000000000011</v>
      </c>
      <c r="J54" s="275">
        <v>691.2</v>
      </c>
      <c r="K54" s="273">
        <v>663.8</v>
      </c>
      <c r="L54" s="273">
        <v>627.4</v>
      </c>
      <c r="M54" s="273">
        <v>244.62588</v>
      </c>
    </row>
    <row r="55" spans="1:13">
      <c r="A55" s="264">
        <v>45</v>
      </c>
      <c r="B55" s="273" t="s">
        <v>304</v>
      </c>
      <c r="C55" s="274">
        <v>1598.55</v>
      </c>
      <c r="D55" s="275">
        <v>1612.0166666666667</v>
      </c>
      <c r="E55" s="275">
        <v>1576.5333333333333</v>
      </c>
      <c r="F55" s="275">
        <v>1554.5166666666667</v>
      </c>
      <c r="G55" s="275">
        <v>1519.0333333333333</v>
      </c>
      <c r="H55" s="275">
        <v>1634.0333333333333</v>
      </c>
      <c r="I55" s="275">
        <v>1669.5166666666664</v>
      </c>
      <c r="J55" s="275">
        <v>1691.5333333333333</v>
      </c>
      <c r="K55" s="273">
        <v>1647.5</v>
      </c>
      <c r="L55" s="273">
        <v>1590</v>
      </c>
      <c r="M55" s="273">
        <v>0.17052999999999999</v>
      </c>
    </row>
    <row r="56" spans="1:13">
      <c r="A56" s="264">
        <v>46</v>
      </c>
      <c r="B56" s="273" t="s">
        <v>305</v>
      </c>
      <c r="C56" s="274">
        <v>907.35</v>
      </c>
      <c r="D56" s="275">
        <v>907.86666666666667</v>
      </c>
      <c r="E56" s="275">
        <v>890.73333333333335</v>
      </c>
      <c r="F56" s="275">
        <v>874.11666666666667</v>
      </c>
      <c r="G56" s="275">
        <v>856.98333333333335</v>
      </c>
      <c r="H56" s="275">
        <v>924.48333333333335</v>
      </c>
      <c r="I56" s="275">
        <v>941.61666666666679</v>
      </c>
      <c r="J56" s="275">
        <v>958.23333333333335</v>
      </c>
      <c r="K56" s="273">
        <v>925</v>
      </c>
      <c r="L56" s="273">
        <v>891.25</v>
      </c>
      <c r="M56" s="273">
        <v>2.9371900000000002</v>
      </c>
    </row>
    <row r="57" spans="1:13">
      <c r="A57" s="264">
        <v>47</v>
      </c>
      <c r="B57" s="273" t="s">
        <v>306</v>
      </c>
      <c r="C57" s="274">
        <v>582.79999999999995</v>
      </c>
      <c r="D57" s="275">
        <v>586.4666666666667</v>
      </c>
      <c r="E57" s="275">
        <v>576.33333333333337</v>
      </c>
      <c r="F57" s="275">
        <v>569.86666666666667</v>
      </c>
      <c r="G57" s="275">
        <v>559.73333333333335</v>
      </c>
      <c r="H57" s="275">
        <v>592.93333333333339</v>
      </c>
      <c r="I57" s="275">
        <v>603.06666666666661</v>
      </c>
      <c r="J57" s="275">
        <v>609.53333333333342</v>
      </c>
      <c r="K57" s="273">
        <v>596.6</v>
      </c>
      <c r="L57" s="273">
        <v>580</v>
      </c>
      <c r="M57" s="273">
        <v>2.5974200000000001</v>
      </c>
    </row>
    <row r="58" spans="1:13">
      <c r="A58" s="264">
        <v>48</v>
      </c>
      <c r="B58" s="273" t="s">
        <v>55</v>
      </c>
      <c r="C58" s="274">
        <v>4146.3500000000004</v>
      </c>
      <c r="D58" s="275">
        <v>4163.7</v>
      </c>
      <c r="E58" s="275">
        <v>4090.75</v>
      </c>
      <c r="F58" s="275">
        <v>4035.1500000000005</v>
      </c>
      <c r="G58" s="275">
        <v>3962.2000000000007</v>
      </c>
      <c r="H58" s="275">
        <v>4219.2999999999993</v>
      </c>
      <c r="I58" s="275">
        <v>4292.2499999999982</v>
      </c>
      <c r="J58" s="275">
        <v>4347.8499999999985</v>
      </c>
      <c r="K58" s="273">
        <v>4236.6499999999996</v>
      </c>
      <c r="L58" s="273">
        <v>4108.1000000000004</v>
      </c>
      <c r="M58" s="273">
        <v>20.62088</v>
      </c>
    </row>
    <row r="59" spans="1:13">
      <c r="A59" s="264">
        <v>49</v>
      </c>
      <c r="B59" s="273" t="s">
        <v>307</v>
      </c>
      <c r="C59" s="274">
        <v>214.5</v>
      </c>
      <c r="D59" s="275">
        <v>215.03333333333333</v>
      </c>
      <c r="E59" s="275">
        <v>209.71666666666667</v>
      </c>
      <c r="F59" s="275">
        <v>204.93333333333334</v>
      </c>
      <c r="G59" s="275">
        <v>199.61666666666667</v>
      </c>
      <c r="H59" s="275">
        <v>219.81666666666666</v>
      </c>
      <c r="I59" s="275">
        <v>225.13333333333333</v>
      </c>
      <c r="J59" s="275">
        <v>229.91666666666666</v>
      </c>
      <c r="K59" s="273">
        <v>220.35</v>
      </c>
      <c r="L59" s="273">
        <v>210.25</v>
      </c>
      <c r="M59" s="273">
        <v>4.3488499999999997</v>
      </c>
    </row>
    <row r="60" spans="1:13" ht="12" customHeight="1">
      <c r="A60" s="264">
        <v>50</v>
      </c>
      <c r="B60" s="273" t="s">
        <v>308</v>
      </c>
      <c r="C60" s="274">
        <v>730.3</v>
      </c>
      <c r="D60" s="275">
        <v>743.9666666666667</v>
      </c>
      <c r="E60" s="275">
        <v>707.93333333333339</v>
      </c>
      <c r="F60" s="275">
        <v>685.56666666666672</v>
      </c>
      <c r="G60" s="275">
        <v>649.53333333333342</v>
      </c>
      <c r="H60" s="275">
        <v>766.33333333333337</v>
      </c>
      <c r="I60" s="275">
        <v>802.36666666666667</v>
      </c>
      <c r="J60" s="275">
        <v>824.73333333333335</v>
      </c>
      <c r="K60" s="273">
        <v>780</v>
      </c>
      <c r="L60" s="273">
        <v>721.6</v>
      </c>
      <c r="M60" s="273">
        <v>2.76892</v>
      </c>
    </row>
    <row r="61" spans="1:13">
      <c r="A61" s="264">
        <v>51</v>
      </c>
      <c r="B61" s="273" t="s">
        <v>58</v>
      </c>
      <c r="C61" s="274">
        <v>4845</v>
      </c>
      <c r="D61" s="275">
        <v>4867.2</v>
      </c>
      <c r="E61" s="275">
        <v>4788.7999999999993</v>
      </c>
      <c r="F61" s="275">
        <v>4732.5999999999995</v>
      </c>
      <c r="G61" s="275">
        <v>4654.1999999999989</v>
      </c>
      <c r="H61" s="275">
        <v>4923.3999999999996</v>
      </c>
      <c r="I61" s="275">
        <v>5001.7999999999993</v>
      </c>
      <c r="J61" s="275">
        <v>5058</v>
      </c>
      <c r="K61" s="273">
        <v>4945.6000000000004</v>
      </c>
      <c r="L61" s="273">
        <v>4811</v>
      </c>
      <c r="M61" s="273">
        <v>28.004930000000002</v>
      </c>
    </row>
    <row r="62" spans="1:13">
      <c r="A62" s="264">
        <v>52</v>
      </c>
      <c r="B62" s="273" t="s">
        <v>57</v>
      </c>
      <c r="C62" s="274">
        <v>9126.1</v>
      </c>
      <c r="D62" s="275">
        <v>9151.0333333333347</v>
      </c>
      <c r="E62" s="275">
        <v>9017.1166666666686</v>
      </c>
      <c r="F62" s="275">
        <v>8908.1333333333332</v>
      </c>
      <c r="G62" s="275">
        <v>8774.2166666666672</v>
      </c>
      <c r="H62" s="275">
        <v>9260.0166666666701</v>
      </c>
      <c r="I62" s="275">
        <v>9393.9333333333379</v>
      </c>
      <c r="J62" s="275">
        <v>9502.9166666666715</v>
      </c>
      <c r="K62" s="273">
        <v>9284.9500000000007</v>
      </c>
      <c r="L62" s="273">
        <v>9042.0499999999993</v>
      </c>
      <c r="M62" s="273">
        <v>6.1663100000000002</v>
      </c>
    </row>
    <row r="63" spans="1:13">
      <c r="A63" s="264">
        <v>53</v>
      </c>
      <c r="B63" s="273" t="s">
        <v>229</v>
      </c>
      <c r="C63" s="274">
        <v>3230.35</v>
      </c>
      <c r="D63" s="275">
        <v>3245.5333333333333</v>
      </c>
      <c r="E63" s="275">
        <v>3192.8166666666666</v>
      </c>
      <c r="F63" s="275">
        <v>3155.2833333333333</v>
      </c>
      <c r="G63" s="275">
        <v>3102.5666666666666</v>
      </c>
      <c r="H63" s="275">
        <v>3283.0666666666666</v>
      </c>
      <c r="I63" s="275">
        <v>3335.7833333333328</v>
      </c>
      <c r="J63" s="275">
        <v>3373.3166666666666</v>
      </c>
      <c r="K63" s="273">
        <v>3298.25</v>
      </c>
      <c r="L63" s="273">
        <v>3208</v>
      </c>
      <c r="M63" s="273">
        <v>1.04247</v>
      </c>
    </row>
    <row r="64" spans="1:13">
      <c r="A64" s="264">
        <v>54</v>
      </c>
      <c r="B64" s="273" t="s">
        <v>59</v>
      </c>
      <c r="C64" s="274">
        <v>1664.5</v>
      </c>
      <c r="D64" s="275">
        <v>1665.2166666666665</v>
      </c>
      <c r="E64" s="275">
        <v>1643.4833333333329</v>
      </c>
      <c r="F64" s="275">
        <v>1622.4666666666665</v>
      </c>
      <c r="G64" s="275">
        <v>1600.7333333333329</v>
      </c>
      <c r="H64" s="275">
        <v>1686.2333333333329</v>
      </c>
      <c r="I64" s="275">
        <v>1707.9666666666665</v>
      </c>
      <c r="J64" s="275">
        <v>1728.9833333333329</v>
      </c>
      <c r="K64" s="273">
        <v>1686.95</v>
      </c>
      <c r="L64" s="273">
        <v>1644.2</v>
      </c>
      <c r="M64" s="273">
        <v>4.38924</v>
      </c>
    </row>
    <row r="65" spans="1:13">
      <c r="A65" s="264">
        <v>55</v>
      </c>
      <c r="B65" s="273" t="s">
        <v>309</v>
      </c>
      <c r="C65" s="274">
        <v>116.3</v>
      </c>
      <c r="D65" s="275">
        <v>115.81666666666668</v>
      </c>
      <c r="E65" s="275">
        <v>114.63333333333335</v>
      </c>
      <c r="F65" s="275">
        <v>112.96666666666668</v>
      </c>
      <c r="G65" s="275">
        <v>111.78333333333336</v>
      </c>
      <c r="H65" s="275">
        <v>117.48333333333335</v>
      </c>
      <c r="I65" s="275">
        <v>118.66666666666666</v>
      </c>
      <c r="J65" s="275">
        <v>120.33333333333334</v>
      </c>
      <c r="K65" s="273">
        <v>117</v>
      </c>
      <c r="L65" s="273">
        <v>114.15</v>
      </c>
      <c r="M65" s="273">
        <v>2.1430799999999999</v>
      </c>
    </row>
    <row r="66" spans="1:13">
      <c r="A66" s="264">
        <v>56</v>
      </c>
      <c r="B66" s="273" t="s">
        <v>310</v>
      </c>
      <c r="C66" s="274">
        <v>174.15</v>
      </c>
      <c r="D66" s="275">
        <v>174.53333333333333</v>
      </c>
      <c r="E66" s="275">
        <v>172.11666666666667</v>
      </c>
      <c r="F66" s="275">
        <v>170.08333333333334</v>
      </c>
      <c r="G66" s="275">
        <v>167.66666666666669</v>
      </c>
      <c r="H66" s="275">
        <v>176.56666666666666</v>
      </c>
      <c r="I66" s="275">
        <v>178.98333333333335</v>
      </c>
      <c r="J66" s="275">
        <v>181.01666666666665</v>
      </c>
      <c r="K66" s="273">
        <v>176.95</v>
      </c>
      <c r="L66" s="273">
        <v>172.5</v>
      </c>
      <c r="M66" s="273">
        <v>6.0789999999999997</v>
      </c>
    </row>
    <row r="67" spans="1:13">
      <c r="A67" s="264">
        <v>57</v>
      </c>
      <c r="B67" s="273" t="s">
        <v>230</v>
      </c>
      <c r="C67" s="274">
        <v>303.7</v>
      </c>
      <c r="D67" s="275">
        <v>307.06666666666666</v>
      </c>
      <c r="E67" s="275">
        <v>298.73333333333335</v>
      </c>
      <c r="F67" s="275">
        <v>293.76666666666671</v>
      </c>
      <c r="G67" s="275">
        <v>285.43333333333339</v>
      </c>
      <c r="H67" s="275">
        <v>312.0333333333333</v>
      </c>
      <c r="I67" s="275">
        <v>320.36666666666667</v>
      </c>
      <c r="J67" s="275">
        <v>325.33333333333326</v>
      </c>
      <c r="K67" s="273">
        <v>315.39999999999998</v>
      </c>
      <c r="L67" s="273">
        <v>302.10000000000002</v>
      </c>
      <c r="M67" s="273">
        <v>128.42106999999999</v>
      </c>
    </row>
    <row r="68" spans="1:13">
      <c r="A68" s="264">
        <v>58</v>
      </c>
      <c r="B68" s="273" t="s">
        <v>60</v>
      </c>
      <c r="C68" s="274">
        <v>74.05</v>
      </c>
      <c r="D68" s="275">
        <v>73.850000000000009</v>
      </c>
      <c r="E68" s="275">
        <v>72.200000000000017</v>
      </c>
      <c r="F68" s="275">
        <v>70.350000000000009</v>
      </c>
      <c r="G68" s="275">
        <v>68.700000000000017</v>
      </c>
      <c r="H68" s="275">
        <v>75.700000000000017</v>
      </c>
      <c r="I68" s="275">
        <v>77.350000000000023</v>
      </c>
      <c r="J68" s="275">
        <v>79.200000000000017</v>
      </c>
      <c r="K68" s="273">
        <v>75.5</v>
      </c>
      <c r="L68" s="273">
        <v>72</v>
      </c>
      <c r="M68" s="273">
        <v>724.80794000000003</v>
      </c>
    </row>
    <row r="69" spans="1:13">
      <c r="A69" s="264">
        <v>59</v>
      </c>
      <c r="B69" s="273" t="s">
        <v>61</v>
      </c>
      <c r="C69" s="274">
        <v>49.05</v>
      </c>
      <c r="D69" s="275">
        <v>49.466666666666669</v>
      </c>
      <c r="E69" s="275">
        <v>48.233333333333334</v>
      </c>
      <c r="F69" s="275">
        <v>47.416666666666664</v>
      </c>
      <c r="G69" s="275">
        <v>46.18333333333333</v>
      </c>
      <c r="H69" s="275">
        <v>50.283333333333339</v>
      </c>
      <c r="I69" s="275">
        <v>51.516666666666673</v>
      </c>
      <c r="J69" s="275">
        <v>52.333333333333343</v>
      </c>
      <c r="K69" s="273">
        <v>50.7</v>
      </c>
      <c r="L69" s="273">
        <v>48.65</v>
      </c>
      <c r="M69" s="273">
        <v>34.308979999999998</v>
      </c>
    </row>
    <row r="70" spans="1:13">
      <c r="A70" s="264">
        <v>60</v>
      </c>
      <c r="B70" s="273" t="s">
        <v>311</v>
      </c>
      <c r="C70" s="274">
        <v>13.95</v>
      </c>
      <c r="D70" s="275">
        <v>13.950000000000001</v>
      </c>
      <c r="E70" s="275">
        <v>13.650000000000002</v>
      </c>
      <c r="F70" s="275">
        <v>13.350000000000001</v>
      </c>
      <c r="G70" s="275">
        <v>13.050000000000002</v>
      </c>
      <c r="H70" s="275">
        <v>14.250000000000002</v>
      </c>
      <c r="I70" s="275">
        <v>14.550000000000002</v>
      </c>
      <c r="J70" s="275">
        <v>14.850000000000001</v>
      </c>
      <c r="K70" s="273">
        <v>14.25</v>
      </c>
      <c r="L70" s="273">
        <v>13.65</v>
      </c>
      <c r="M70" s="273">
        <v>41.171709999999997</v>
      </c>
    </row>
    <row r="71" spans="1:13">
      <c r="A71" s="264">
        <v>61</v>
      </c>
      <c r="B71" s="273" t="s">
        <v>62</v>
      </c>
      <c r="C71" s="274">
        <v>1513.15</v>
      </c>
      <c r="D71" s="275">
        <v>1525.1333333333332</v>
      </c>
      <c r="E71" s="275">
        <v>1494.2666666666664</v>
      </c>
      <c r="F71" s="275">
        <v>1475.3833333333332</v>
      </c>
      <c r="G71" s="275">
        <v>1444.5166666666664</v>
      </c>
      <c r="H71" s="275">
        <v>1544.0166666666664</v>
      </c>
      <c r="I71" s="275">
        <v>1574.8833333333332</v>
      </c>
      <c r="J71" s="275">
        <v>1593.7666666666664</v>
      </c>
      <c r="K71" s="273">
        <v>1556</v>
      </c>
      <c r="L71" s="273">
        <v>1506.25</v>
      </c>
      <c r="M71" s="273">
        <v>5.1531799999999999</v>
      </c>
    </row>
    <row r="72" spans="1:13">
      <c r="A72" s="264">
        <v>62</v>
      </c>
      <c r="B72" s="273" t="s">
        <v>312</v>
      </c>
      <c r="C72" s="274">
        <v>5524.2</v>
      </c>
      <c r="D72" s="275">
        <v>5535.4000000000005</v>
      </c>
      <c r="E72" s="275">
        <v>5426.8000000000011</v>
      </c>
      <c r="F72" s="275">
        <v>5329.4000000000005</v>
      </c>
      <c r="G72" s="275">
        <v>5220.8000000000011</v>
      </c>
      <c r="H72" s="275">
        <v>5632.8000000000011</v>
      </c>
      <c r="I72" s="275">
        <v>5741.4000000000015</v>
      </c>
      <c r="J72" s="275">
        <v>5838.8000000000011</v>
      </c>
      <c r="K72" s="273">
        <v>5644</v>
      </c>
      <c r="L72" s="273">
        <v>5438</v>
      </c>
      <c r="M72" s="273">
        <v>0.3337</v>
      </c>
    </row>
    <row r="73" spans="1:13">
      <c r="A73" s="264">
        <v>63</v>
      </c>
      <c r="B73" s="273" t="s">
        <v>65</v>
      </c>
      <c r="C73" s="274">
        <v>732.2</v>
      </c>
      <c r="D73" s="275">
        <v>739.05000000000007</v>
      </c>
      <c r="E73" s="275">
        <v>722.50000000000011</v>
      </c>
      <c r="F73" s="275">
        <v>712.80000000000007</v>
      </c>
      <c r="G73" s="275">
        <v>696.25000000000011</v>
      </c>
      <c r="H73" s="275">
        <v>748.75000000000011</v>
      </c>
      <c r="I73" s="275">
        <v>765.30000000000007</v>
      </c>
      <c r="J73" s="275">
        <v>775.00000000000011</v>
      </c>
      <c r="K73" s="273">
        <v>755.6</v>
      </c>
      <c r="L73" s="273">
        <v>729.35</v>
      </c>
      <c r="M73" s="273">
        <v>14.729380000000001</v>
      </c>
    </row>
    <row r="74" spans="1:13">
      <c r="A74" s="264">
        <v>64</v>
      </c>
      <c r="B74" s="273" t="s">
        <v>313</v>
      </c>
      <c r="C74" s="274">
        <v>336.6</v>
      </c>
      <c r="D74" s="275">
        <v>336.4666666666667</v>
      </c>
      <c r="E74" s="275">
        <v>332.93333333333339</v>
      </c>
      <c r="F74" s="275">
        <v>329.26666666666671</v>
      </c>
      <c r="G74" s="275">
        <v>325.73333333333341</v>
      </c>
      <c r="H74" s="275">
        <v>340.13333333333338</v>
      </c>
      <c r="I74" s="275">
        <v>343.66666666666669</v>
      </c>
      <c r="J74" s="275">
        <v>347.33333333333337</v>
      </c>
      <c r="K74" s="273">
        <v>340</v>
      </c>
      <c r="L74" s="273">
        <v>332.8</v>
      </c>
      <c r="M74" s="273">
        <v>2.2761399999999998</v>
      </c>
    </row>
    <row r="75" spans="1:13">
      <c r="A75" s="264">
        <v>65</v>
      </c>
      <c r="B75" s="273" t="s">
        <v>64</v>
      </c>
      <c r="C75" s="274">
        <v>132.69999999999999</v>
      </c>
      <c r="D75" s="275">
        <v>132.63333333333335</v>
      </c>
      <c r="E75" s="275">
        <v>130.8666666666667</v>
      </c>
      <c r="F75" s="275">
        <v>129.03333333333336</v>
      </c>
      <c r="G75" s="275">
        <v>127.26666666666671</v>
      </c>
      <c r="H75" s="275">
        <v>134.4666666666667</v>
      </c>
      <c r="I75" s="275">
        <v>136.23333333333335</v>
      </c>
      <c r="J75" s="275">
        <v>138.06666666666669</v>
      </c>
      <c r="K75" s="273">
        <v>134.4</v>
      </c>
      <c r="L75" s="273">
        <v>130.80000000000001</v>
      </c>
      <c r="M75" s="273">
        <v>186.32641000000001</v>
      </c>
    </row>
    <row r="76" spans="1:13" s="13" customFormat="1">
      <c r="A76" s="264">
        <v>66</v>
      </c>
      <c r="B76" s="273" t="s">
        <v>66</v>
      </c>
      <c r="C76" s="274">
        <v>601.79999999999995</v>
      </c>
      <c r="D76" s="275">
        <v>596.66666666666663</v>
      </c>
      <c r="E76" s="275">
        <v>585.83333333333326</v>
      </c>
      <c r="F76" s="275">
        <v>569.86666666666667</v>
      </c>
      <c r="G76" s="275">
        <v>559.0333333333333</v>
      </c>
      <c r="H76" s="275">
        <v>612.63333333333321</v>
      </c>
      <c r="I76" s="275">
        <v>623.46666666666647</v>
      </c>
      <c r="J76" s="275">
        <v>639.43333333333317</v>
      </c>
      <c r="K76" s="273">
        <v>607.5</v>
      </c>
      <c r="L76" s="273">
        <v>580.70000000000005</v>
      </c>
      <c r="M76" s="273">
        <v>34.884030000000003</v>
      </c>
    </row>
    <row r="77" spans="1:13" s="13" customFormat="1">
      <c r="A77" s="264">
        <v>67</v>
      </c>
      <c r="B77" s="273" t="s">
        <v>69</v>
      </c>
      <c r="C77" s="274">
        <v>35.700000000000003</v>
      </c>
      <c r="D77" s="275">
        <v>35.766666666666673</v>
      </c>
      <c r="E77" s="275">
        <v>35.333333333333343</v>
      </c>
      <c r="F77" s="275">
        <v>34.966666666666669</v>
      </c>
      <c r="G77" s="275">
        <v>34.533333333333339</v>
      </c>
      <c r="H77" s="275">
        <v>36.133333333333347</v>
      </c>
      <c r="I77" s="275">
        <v>36.56666666666667</v>
      </c>
      <c r="J77" s="275">
        <v>36.933333333333351</v>
      </c>
      <c r="K77" s="273">
        <v>36.200000000000003</v>
      </c>
      <c r="L77" s="273">
        <v>35.4</v>
      </c>
      <c r="M77" s="273">
        <v>387.51486999999997</v>
      </c>
    </row>
    <row r="78" spans="1:13" s="13" customFormat="1">
      <c r="A78" s="264">
        <v>68</v>
      </c>
      <c r="B78" s="273" t="s">
        <v>73</v>
      </c>
      <c r="C78" s="274">
        <v>380.6</v>
      </c>
      <c r="D78" s="275">
        <v>383.5333333333333</v>
      </c>
      <c r="E78" s="275">
        <v>376.81666666666661</v>
      </c>
      <c r="F78" s="275">
        <v>373.0333333333333</v>
      </c>
      <c r="G78" s="275">
        <v>366.31666666666661</v>
      </c>
      <c r="H78" s="275">
        <v>387.31666666666661</v>
      </c>
      <c r="I78" s="275">
        <v>394.0333333333333</v>
      </c>
      <c r="J78" s="275">
        <v>397.81666666666661</v>
      </c>
      <c r="K78" s="273">
        <v>390.25</v>
      </c>
      <c r="L78" s="273">
        <v>379.75</v>
      </c>
      <c r="M78" s="273">
        <v>60.334380000000003</v>
      </c>
    </row>
    <row r="79" spans="1:13" s="13" customFormat="1">
      <c r="A79" s="264">
        <v>69</v>
      </c>
      <c r="B79" s="273" t="s">
        <v>740</v>
      </c>
      <c r="C79" s="274">
        <v>9848.2999999999993</v>
      </c>
      <c r="D79" s="275">
        <v>9859.7666666666664</v>
      </c>
      <c r="E79" s="275">
        <v>9739.5333333333328</v>
      </c>
      <c r="F79" s="275">
        <v>9630.7666666666664</v>
      </c>
      <c r="G79" s="275">
        <v>9510.5333333333328</v>
      </c>
      <c r="H79" s="275">
        <v>9968.5333333333328</v>
      </c>
      <c r="I79" s="275">
        <v>10088.766666666666</v>
      </c>
      <c r="J79" s="275">
        <v>10197.533333333333</v>
      </c>
      <c r="K79" s="273">
        <v>9980</v>
      </c>
      <c r="L79" s="273">
        <v>9751</v>
      </c>
      <c r="M79" s="273">
        <v>2.018E-2</v>
      </c>
    </row>
    <row r="80" spans="1:13" s="13" customFormat="1">
      <c r="A80" s="264">
        <v>70</v>
      </c>
      <c r="B80" s="273" t="s">
        <v>68</v>
      </c>
      <c r="C80" s="274">
        <v>570.79999999999995</v>
      </c>
      <c r="D80" s="275">
        <v>571.63333333333333</v>
      </c>
      <c r="E80" s="275">
        <v>561.51666666666665</v>
      </c>
      <c r="F80" s="275">
        <v>552.23333333333335</v>
      </c>
      <c r="G80" s="275">
        <v>542.11666666666667</v>
      </c>
      <c r="H80" s="275">
        <v>580.91666666666663</v>
      </c>
      <c r="I80" s="275">
        <v>591.03333333333319</v>
      </c>
      <c r="J80" s="275">
        <v>600.31666666666661</v>
      </c>
      <c r="K80" s="273">
        <v>581.75</v>
      </c>
      <c r="L80" s="273">
        <v>562.35</v>
      </c>
      <c r="M80" s="273">
        <v>152.80757</v>
      </c>
    </row>
    <row r="81" spans="1:13" s="13" customFormat="1">
      <c r="A81" s="264">
        <v>71</v>
      </c>
      <c r="B81" s="273" t="s">
        <v>70</v>
      </c>
      <c r="C81" s="274">
        <v>377.55</v>
      </c>
      <c r="D81" s="275">
        <v>377.68333333333334</v>
      </c>
      <c r="E81" s="275">
        <v>368.41666666666669</v>
      </c>
      <c r="F81" s="275">
        <v>359.28333333333336</v>
      </c>
      <c r="G81" s="275">
        <v>350.01666666666671</v>
      </c>
      <c r="H81" s="275">
        <v>386.81666666666666</v>
      </c>
      <c r="I81" s="275">
        <v>396.08333333333331</v>
      </c>
      <c r="J81" s="275">
        <v>405.21666666666664</v>
      </c>
      <c r="K81" s="273">
        <v>386.95</v>
      </c>
      <c r="L81" s="273">
        <v>368.55</v>
      </c>
      <c r="M81" s="273">
        <v>104.30905</v>
      </c>
    </row>
    <row r="82" spans="1:13" s="13" customFormat="1">
      <c r="A82" s="264">
        <v>72</v>
      </c>
      <c r="B82" s="273" t="s">
        <v>314</v>
      </c>
      <c r="C82" s="274">
        <v>716.85</v>
      </c>
      <c r="D82" s="275">
        <v>718.93333333333339</v>
      </c>
      <c r="E82" s="275">
        <v>709.91666666666674</v>
      </c>
      <c r="F82" s="275">
        <v>702.98333333333335</v>
      </c>
      <c r="G82" s="275">
        <v>693.9666666666667</v>
      </c>
      <c r="H82" s="275">
        <v>725.86666666666679</v>
      </c>
      <c r="I82" s="275">
        <v>734.88333333333344</v>
      </c>
      <c r="J82" s="275">
        <v>741.81666666666683</v>
      </c>
      <c r="K82" s="273">
        <v>727.95</v>
      </c>
      <c r="L82" s="273">
        <v>712</v>
      </c>
      <c r="M82" s="273">
        <v>2.07857</v>
      </c>
    </row>
    <row r="83" spans="1:13" s="13" customFormat="1">
      <c r="A83" s="264">
        <v>73</v>
      </c>
      <c r="B83" s="273" t="s">
        <v>315</v>
      </c>
      <c r="C83" s="274">
        <v>257.89999999999998</v>
      </c>
      <c r="D83" s="275">
        <v>253.68333333333337</v>
      </c>
      <c r="E83" s="275">
        <v>245.56666666666672</v>
      </c>
      <c r="F83" s="275">
        <v>233.23333333333335</v>
      </c>
      <c r="G83" s="275">
        <v>225.1166666666667</v>
      </c>
      <c r="H83" s="275">
        <v>266.01666666666677</v>
      </c>
      <c r="I83" s="275">
        <v>274.13333333333333</v>
      </c>
      <c r="J83" s="275">
        <v>286.46666666666675</v>
      </c>
      <c r="K83" s="273">
        <v>261.8</v>
      </c>
      <c r="L83" s="273">
        <v>241.35</v>
      </c>
      <c r="M83" s="273">
        <v>10.07728</v>
      </c>
    </row>
    <row r="84" spans="1:13" s="13" customFormat="1">
      <c r="A84" s="264">
        <v>74</v>
      </c>
      <c r="B84" s="273" t="s">
        <v>316</v>
      </c>
      <c r="C84" s="274">
        <v>190.35</v>
      </c>
      <c r="D84" s="275">
        <v>191.33333333333334</v>
      </c>
      <c r="E84" s="275">
        <v>186.51666666666668</v>
      </c>
      <c r="F84" s="275">
        <v>182.68333333333334</v>
      </c>
      <c r="G84" s="275">
        <v>177.86666666666667</v>
      </c>
      <c r="H84" s="275">
        <v>195.16666666666669</v>
      </c>
      <c r="I84" s="275">
        <v>199.98333333333335</v>
      </c>
      <c r="J84" s="275">
        <v>203.81666666666669</v>
      </c>
      <c r="K84" s="273">
        <v>196.15</v>
      </c>
      <c r="L84" s="273">
        <v>187.5</v>
      </c>
      <c r="M84" s="273">
        <v>6.3667899999999999</v>
      </c>
    </row>
    <row r="85" spans="1:13" s="13" customFormat="1">
      <c r="A85" s="264">
        <v>75</v>
      </c>
      <c r="B85" s="273" t="s">
        <v>317</v>
      </c>
      <c r="C85" s="274">
        <v>4312.6000000000004</v>
      </c>
      <c r="D85" s="275">
        <v>4309.2</v>
      </c>
      <c r="E85" s="275">
        <v>4253.3999999999996</v>
      </c>
      <c r="F85" s="275">
        <v>4194.2</v>
      </c>
      <c r="G85" s="275">
        <v>4138.3999999999996</v>
      </c>
      <c r="H85" s="275">
        <v>4368.3999999999996</v>
      </c>
      <c r="I85" s="275">
        <v>4424.2000000000007</v>
      </c>
      <c r="J85" s="275">
        <v>4483.3999999999996</v>
      </c>
      <c r="K85" s="273">
        <v>4365</v>
      </c>
      <c r="L85" s="273">
        <v>4250</v>
      </c>
      <c r="M85" s="273">
        <v>0.31740000000000002</v>
      </c>
    </row>
    <row r="86" spans="1:13" s="13" customFormat="1">
      <c r="A86" s="264">
        <v>76</v>
      </c>
      <c r="B86" s="273" t="s">
        <v>318</v>
      </c>
      <c r="C86" s="274">
        <v>748.15</v>
      </c>
      <c r="D86" s="275">
        <v>755.56666666666661</v>
      </c>
      <c r="E86" s="275">
        <v>733.13333333333321</v>
      </c>
      <c r="F86" s="275">
        <v>718.11666666666656</v>
      </c>
      <c r="G86" s="275">
        <v>695.68333333333317</v>
      </c>
      <c r="H86" s="275">
        <v>770.58333333333326</v>
      </c>
      <c r="I86" s="275">
        <v>793.01666666666665</v>
      </c>
      <c r="J86" s="275">
        <v>808.0333333333333</v>
      </c>
      <c r="K86" s="273">
        <v>778</v>
      </c>
      <c r="L86" s="273">
        <v>740.55</v>
      </c>
      <c r="M86" s="273">
        <v>1.6566700000000001</v>
      </c>
    </row>
    <row r="87" spans="1:13" s="13" customFormat="1">
      <c r="A87" s="264">
        <v>77</v>
      </c>
      <c r="B87" s="273" t="s">
        <v>231</v>
      </c>
      <c r="C87" s="274">
        <v>1217.2</v>
      </c>
      <c r="D87" s="275">
        <v>1222.7333333333333</v>
      </c>
      <c r="E87" s="275">
        <v>1209.4666666666667</v>
      </c>
      <c r="F87" s="275">
        <v>1201.7333333333333</v>
      </c>
      <c r="G87" s="275">
        <v>1188.4666666666667</v>
      </c>
      <c r="H87" s="275">
        <v>1230.4666666666667</v>
      </c>
      <c r="I87" s="275">
        <v>1243.7333333333336</v>
      </c>
      <c r="J87" s="275">
        <v>1251.4666666666667</v>
      </c>
      <c r="K87" s="273">
        <v>1236</v>
      </c>
      <c r="L87" s="273">
        <v>1215</v>
      </c>
      <c r="M87" s="273">
        <v>0.24041999999999999</v>
      </c>
    </row>
    <row r="88" spans="1:13" s="13" customFormat="1">
      <c r="A88" s="264">
        <v>78</v>
      </c>
      <c r="B88" s="273" t="s">
        <v>319</v>
      </c>
      <c r="C88" s="274">
        <v>73.95</v>
      </c>
      <c r="D88" s="275">
        <v>74.149999999999991</v>
      </c>
      <c r="E88" s="275">
        <v>72.999999999999986</v>
      </c>
      <c r="F88" s="275">
        <v>72.05</v>
      </c>
      <c r="G88" s="275">
        <v>70.899999999999991</v>
      </c>
      <c r="H88" s="275">
        <v>75.09999999999998</v>
      </c>
      <c r="I88" s="275">
        <v>76.249999999999986</v>
      </c>
      <c r="J88" s="275">
        <v>77.199999999999974</v>
      </c>
      <c r="K88" s="273">
        <v>75.3</v>
      </c>
      <c r="L88" s="273">
        <v>73.2</v>
      </c>
      <c r="M88" s="273">
        <v>13.021330000000001</v>
      </c>
    </row>
    <row r="89" spans="1:13" s="13" customFormat="1">
      <c r="A89" s="264">
        <v>79</v>
      </c>
      <c r="B89" s="273" t="s">
        <v>71</v>
      </c>
      <c r="C89" s="274">
        <v>15542.55</v>
      </c>
      <c r="D89" s="275">
        <v>15619.183333333334</v>
      </c>
      <c r="E89" s="275">
        <v>15338.366666666669</v>
      </c>
      <c r="F89" s="275">
        <v>15134.183333333334</v>
      </c>
      <c r="G89" s="275">
        <v>14853.366666666669</v>
      </c>
      <c r="H89" s="275">
        <v>15823.366666666669</v>
      </c>
      <c r="I89" s="275">
        <v>16104.183333333334</v>
      </c>
      <c r="J89" s="275">
        <v>16308.366666666669</v>
      </c>
      <c r="K89" s="273">
        <v>15900</v>
      </c>
      <c r="L89" s="273">
        <v>15415</v>
      </c>
      <c r="M89" s="273">
        <v>0.61551</v>
      </c>
    </row>
    <row r="90" spans="1:13" s="13" customFormat="1">
      <c r="A90" s="264">
        <v>80</v>
      </c>
      <c r="B90" s="273" t="s">
        <v>320</v>
      </c>
      <c r="C90" s="274">
        <v>235.75</v>
      </c>
      <c r="D90" s="275">
        <v>238.98333333333335</v>
      </c>
      <c r="E90" s="275">
        <v>228.8666666666667</v>
      </c>
      <c r="F90" s="275">
        <v>221.98333333333335</v>
      </c>
      <c r="G90" s="275">
        <v>211.8666666666667</v>
      </c>
      <c r="H90" s="275">
        <v>245.8666666666667</v>
      </c>
      <c r="I90" s="275">
        <v>255.98333333333338</v>
      </c>
      <c r="J90" s="275">
        <v>262.86666666666667</v>
      </c>
      <c r="K90" s="273">
        <v>249.1</v>
      </c>
      <c r="L90" s="273">
        <v>232.1</v>
      </c>
      <c r="M90" s="273">
        <v>0.71192999999999995</v>
      </c>
    </row>
    <row r="91" spans="1:13" s="13" customFormat="1">
      <c r="A91" s="264">
        <v>81</v>
      </c>
      <c r="B91" s="273" t="s">
        <v>74</v>
      </c>
      <c r="C91" s="274">
        <v>3610.75</v>
      </c>
      <c r="D91" s="275">
        <v>3618.15</v>
      </c>
      <c r="E91" s="275">
        <v>3586.4</v>
      </c>
      <c r="F91" s="275">
        <v>3562.05</v>
      </c>
      <c r="G91" s="275">
        <v>3530.3</v>
      </c>
      <c r="H91" s="275">
        <v>3642.5</v>
      </c>
      <c r="I91" s="275">
        <v>3674.25</v>
      </c>
      <c r="J91" s="275">
        <v>3698.6</v>
      </c>
      <c r="K91" s="273">
        <v>3649.9</v>
      </c>
      <c r="L91" s="273">
        <v>3593.8</v>
      </c>
      <c r="M91" s="273">
        <v>6.4687999999999999</v>
      </c>
    </row>
    <row r="92" spans="1:13" s="13" customFormat="1">
      <c r="A92" s="264">
        <v>82</v>
      </c>
      <c r="B92" s="273" t="s">
        <v>321</v>
      </c>
      <c r="C92" s="274">
        <v>477.85</v>
      </c>
      <c r="D92" s="275">
        <v>480.7833333333333</v>
      </c>
      <c r="E92" s="275">
        <v>471.56666666666661</v>
      </c>
      <c r="F92" s="275">
        <v>465.2833333333333</v>
      </c>
      <c r="G92" s="275">
        <v>456.06666666666661</v>
      </c>
      <c r="H92" s="275">
        <v>487.06666666666661</v>
      </c>
      <c r="I92" s="275">
        <v>496.2833333333333</v>
      </c>
      <c r="J92" s="275">
        <v>502.56666666666661</v>
      </c>
      <c r="K92" s="273">
        <v>490</v>
      </c>
      <c r="L92" s="273">
        <v>474.5</v>
      </c>
      <c r="M92" s="273">
        <v>1.97231</v>
      </c>
    </row>
    <row r="93" spans="1:13" s="13" customFormat="1">
      <c r="A93" s="264">
        <v>83</v>
      </c>
      <c r="B93" s="273" t="s">
        <v>322</v>
      </c>
      <c r="C93" s="274">
        <v>243.4</v>
      </c>
      <c r="D93" s="275">
        <v>244.36666666666665</v>
      </c>
      <c r="E93" s="275">
        <v>240.73333333333329</v>
      </c>
      <c r="F93" s="275">
        <v>238.06666666666663</v>
      </c>
      <c r="G93" s="275">
        <v>234.43333333333328</v>
      </c>
      <c r="H93" s="275">
        <v>247.0333333333333</v>
      </c>
      <c r="I93" s="275">
        <v>250.66666666666669</v>
      </c>
      <c r="J93" s="275">
        <v>253.33333333333331</v>
      </c>
      <c r="K93" s="273">
        <v>248</v>
      </c>
      <c r="L93" s="273">
        <v>241.7</v>
      </c>
      <c r="M93" s="273">
        <v>1.57982</v>
      </c>
    </row>
    <row r="94" spans="1:13" s="13" customFormat="1">
      <c r="A94" s="264">
        <v>84</v>
      </c>
      <c r="B94" s="273" t="s">
        <v>80</v>
      </c>
      <c r="C94" s="274">
        <v>615.65</v>
      </c>
      <c r="D94" s="275">
        <v>622.94999999999993</v>
      </c>
      <c r="E94" s="275">
        <v>605.29999999999984</v>
      </c>
      <c r="F94" s="275">
        <v>594.94999999999993</v>
      </c>
      <c r="G94" s="275">
        <v>577.29999999999984</v>
      </c>
      <c r="H94" s="275">
        <v>633.29999999999984</v>
      </c>
      <c r="I94" s="275">
        <v>650.94999999999993</v>
      </c>
      <c r="J94" s="275">
        <v>661.29999999999984</v>
      </c>
      <c r="K94" s="273">
        <v>640.6</v>
      </c>
      <c r="L94" s="273">
        <v>612.6</v>
      </c>
      <c r="M94" s="273">
        <v>4.50265</v>
      </c>
    </row>
    <row r="95" spans="1:13" s="13" customFormat="1">
      <c r="A95" s="264">
        <v>85</v>
      </c>
      <c r="B95" s="273" t="s">
        <v>323</v>
      </c>
      <c r="C95" s="274">
        <v>1899.75</v>
      </c>
      <c r="D95" s="275">
        <v>1899.7333333333333</v>
      </c>
      <c r="E95" s="275">
        <v>1869.5166666666667</v>
      </c>
      <c r="F95" s="275">
        <v>1839.2833333333333</v>
      </c>
      <c r="G95" s="275">
        <v>1809.0666666666666</v>
      </c>
      <c r="H95" s="275">
        <v>1929.9666666666667</v>
      </c>
      <c r="I95" s="275">
        <v>1960.1833333333334</v>
      </c>
      <c r="J95" s="275">
        <v>1990.4166666666667</v>
      </c>
      <c r="K95" s="273">
        <v>1929.95</v>
      </c>
      <c r="L95" s="273">
        <v>1869.5</v>
      </c>
      <c r="M95" s="273">
        <v>0.30259999999999998</v>
      </c>
    </row>
    <row r="96" spans="1:13" s="13" customFormat="1">
      <c r="A96" s="264">
        <v>86</v>
      </c>
      <c r="B96" s="273" t="s">
        <v>787</v>
      </c>
      <c r="C96" s="274">
        <v>220.15</v>
      </c>
      <c r="D96" s="275">
        <v>218.65</v>
      </c>
      <c r="E96" s="275">
        <v>215.3</v>
      </c>
      <c r="F96" s="275">
        <v>210.45000000000002</v>
      </c>
      <c r="G96" s="275">
        <v>207.10000000000002</v>
      </c>
      <c r="H96" s="275">
        <v>223.5</v>
      </c>
      <c r="I96" s="275">
        <v>226.84999999999997</v>
      </c>
      <c r="J96" s="275">
        <v>231.7</v>
      </c>
      <c r="K96" s="273">
        <v>222</v>
      </c>
      <c r="L96" s="273">
        <v>213.8</v>
      </c>
      <c r="M96" s="273">
        <v>1.8689100000000001</v>
      </c>
    </row>
    <row r="97" spans="1:13" s="13" customFormat="1">
      <c r="A97" s="264">
        <v>87</v>
      </c>
      <c r="B97" s="273" t="s">
        <v>75</v>
      </c>
      <c r="C97" s="274">
        <v>462.05</v>
      </c>
      <c r="D97" s="275">
        <v>464.60000000000008</v>
      </c>
      <c r="E97" s="275">
        <v>456.55000000000018</v>
      </c>
      <c r="F97" s="275">
        <v>451.05000000000013</v>
      </c>
      <c r="G97" s="275">
        <v>443.00000000000023</v>
      </c>
      <c r="H97" s="275">
        <v>470.10000000000014</v>
      </c>
      <c r="I97" s="275">
        <v>478.15</v>
      </c>
      <c r="J97" s="275">
        <v>483.65000000000009</v>
      </c>
      <c r="K97" s="273">
        <v>472.65</v>
      </c>
      <c r="L97" s="273">
        <v>459.1</v>
      </c>
      <c r="M97" s="273">
        <v>28.077940000000002</v>
      </c>
    </row>
    <row r="98" spans="1:13" s="13" customFormat="1">
      <c r="A98" s="264">
        <v>88</v>
      </c>
      <c r="B98" s="273" t="s">
        <v>324</v>
      </c>
      <c r="C98" s="274">
        <v>479.1</v>
      </c>
      <c r="D98" s="275">
        <v>479.11666666666662</v>
      </c>
      <c r="E98" s="275">
        <v>455.23333333333323</v>
      </c>
      <c r="F98" s="275">
        <v>431.36666666666662</v>
      </c>
      <c r="G98" s="275">
        <v>407.48333333333323</v>
      </c>
      <c r="H98" s="275">
        <v>502.98333333333323</v>
      </c>
      <c r="I98" s="275">
        <v>526.86666666666656</v>
      </c>
      <c r="J98" s="275">
        <v>550.73333333333323</v>
      </c>
      <c r="K98" s="273">
        <v>503</v>
      </c>
      <c r="L98" s="273">
        <v>455.25</v>
      </c>
      <c r="M98" s="273">
        <v>11.09995</v>
      </c>
    </row>
    <row r="99" spans="1:13" s="13" customFormat="1">
      <c r="A99" s="264">
        <v>89</v>
      </c>
      <c r="B99" s="273" t="s">
        <v>76</v>
      </c>
      <c r="C99" s="274">
        <v>131.19999999999999</v>
      </c>
      <c r="D99" s="275">
        <v>133.35</v>
      </c>
      <c r="E99" s="275">
        <v>127.94999999999999</v>
      </c>
      <c r="F99" s="275">
        <v>124.69999999999999</v>
      </c>
      <c r="G99" s="275">
        <v>119.29999999999998</v>
      </c>
      <c r="H99" s="275">
        <v>136.6</v>
      </c>
      <c r="I99" s="275">
        <v>142.00000000000003</v>
      </c>
      <c r="J99" s="275">
        <v>145.25</v>
      </c>
      <c r="K99" s="273">
        <v>138.75</v>
      </c>
      <c r="L99" s="273">
        <v>130.1</v>
      </c>
      <c r="M99" s="273">
        <v>496.01961999999997</v>
      </c>
    </row>
    <row r="100" spans="1:13" s="13" customFormat="1">
      <c r="A100" s="264">
        <v>90</v>
      </c>
      <c r="B100" s="273" t="s">
        <v>325</v>
      </c>
      <c r="C100" s="274">
        <v>465.85</v>
      </c>
      <c r="D100" s="275">
        <v>467.26666666666665</v>
      </c>
      <c r="E100" s="275">
        <v>461.58333333333331</v>
      </c>
      <c r="F100" s="275">
        <v>457.31666666666666</v>
      </c>
      <c r="G100" s="275">
        <v>451.63333333333333</v>
      </c>
      <c r="H100" s="275">
        <v>471.5333333333333</v>
      </c>
      <c r="I100" s="275">
        <v>477.2166666666667</v>
      </c>
      <c r="J100" s="275">
        <v>481.48333333333329</v>
      </c>
      <c r="K100" s="273">
        <v>472.95</v>
      </c>
      <c r="L100" s="273">
        <v>463</v>
      </c>
      <c r="M100" s="273">
        <v>1.0719799999999999</v>
      </c>
    </row>
    <row r="101" spans="1:13">
      <c r="A101" s="264">
        <v>91</v>
      </c>
      <c r="B101" s="273" t="s">
        <v>326</v>
      </c>
      <c r="C101" s="274">
        <v>365.25</v>
      </c>
      <c r="D101" s="275">
        <v>365.91666666666669</v>
      </c>
      <c r="E101" s="275">
        <v>363.33333333333337</v>
      </c>
      <c r="F101" s="275">
        <v>361.41666666666669</v>
      </c>
      <c r="G101" s="275">
        <v>358.83333333333337</v>
      </c>
      <c r="H101" s="275">
        <v>367.83333333333337</v>
      </c>
      <c r="I101" s="275">
        <v>370.41666666666674</v>
      </c>
      <c r="J101" s="275">
        <v>372.33333333333337</v>
      </c>
      <c r="K101" s="273">
        <v>368.5</v>
      </c>
      <c r="L101" s="273">
        <v>364</v>
      </c>
      <c r="M101" s="273">
        <v>1.7234</v>
      </c>
    </row>
    <row r="102" spans="1:13">
      <c r="A102" s="264">
        <v>92</v>
      </c>
      <c r="B102" s="273" t="s">
        <v>327</v>
      </c>
      <c r="C102" s="274">
        <v>430.4</v>
      </c>
      <c r="D102" s="275">
        <v>427.33333333333331</v>
      </c>
      <c r="E102" s="275">
        <v>419.86666666666662</v>
      </c>
      <c r="F102" s="275">
        <v>409.33333333333331</v>
      </c>
      <c r="G102" s="275">
        <v>401.86666666666662</v>
      </c>
      <c r="H102" s="275">
        <v>437.86666666666662</v>
      </c>
      <c r="I102" s="275">
        <v>445.33333333333331</v>
      </c>
      <c r="J102" s="275">
        <v>455.86666666666662</v>
      </c>
      <c r="K102" s="273">
        <v>434.8</v>
      </c>
      <c r="L102" s="273">
        <v>416.8</v>
      </c>
      <c r="M102" s="273">
        <v>4.0825800000000001</v>
      </c>
    </row>
    <row r="103" spans="1:13">
      <c r="A103" s="264">
        <v>93</v>
      </c>
      <c r="B103" s="273" t="s">
        <v>77</v>
      </c>
      <c r="C103" s="274">
        <v>123.8</v>
      </c>
      <c r="D103" s="275">
        <v>124.85000000000001</v>
      </c>
      <c r="E103" s="275">
        <v>122.00000000000001</v>
      </c>
      <c r="F103" s="275">
        <v>120.2</v>
      </c>
      <c r="G103" s="275">
        <v>117.35000000000001</v>
      </c>
      <c r="H103" s="275">
        <v>126.65000000000002</v>
      </c>
      <c r="I103" s="275">
        <v>129.5</v>
      </c>
      <c r="J103" s="275">
        <v>131.30000000000001</v>
      </c>
      <c r="K103" s="273">
        <v>127.7</v>
      </c>
      <c r="L103" s="273">
        <v>123.05</v>
      </c>
      <c r="M103" s="273">
        <v>19.327999999999999</v>
      </c>
    </row>
    <row r="104" spans="1:13">
      <c r="A104" s="264">
        <v>94</v>
      </c>
      <c r="B104" s="273" t="s">
        <v>328</v>
      </c>
      <c r="C104" s="274">
        <v>1491.7</v>
      </c>
      <c r="D104" s="275">
        <v>1479.2666666666667</v>
      </c>
      <c r="E104" s="275">
        <v>1439.1333333333332</v>
      </c>
      <c r="F104" s="275">
        <v>1386.5666666666666</v>
      </c>
      <c r="G104" s="275">
        <v>1346.4333333333332</v>
      </c>
      <c r="H104" s="275">
        <v>1531.8333333333333</v>
      </c>
      <c r="I104" s="275">
        <v>1571.9666666666669</v>
      </c>
      <c r="J104" s="275">
        <v>1624.5333333333333</v>
      </c>
      <c r="K104" s="273">
        <v>1519.4</v>
      </c>
      <c r="L104" s="273">
        <v>1426.7</v>
      </c>
      <c r="M104" s="273">
        <v>6.8922600000000003</v>
      </c>
    </row>
    <row r="105" spans="1:13">
      <c r="A105" s="264">
        <v>95</v>
      </c>
      <c r="B105" s="273" t="s">
        <v>329</v>
      </c>
      <c r="C105" s="274">
        <v>12.7</v>
      </c>
      <c r="D105" s="275">
        <v>12.933333333333332</v>
      </c>
      <c r="E105" s="275">
        <v>12.416666666666664</v>
      </c>
      <c r="F105" s="275">
        <v>12.133333333333333</v>
      </c>
      <c r="G105" s="275">
        <v>11.616666666666665</v>
      </c>
      <c r="H105" s="275">
        <v>13.216666666666663</v>
      </c>
      <c r="I105" s="275">
        <v>13.733333333333333</v>
      </c>
      <c r="J105" s="275">
        <v>14.016666666666662</v>
      </c>
      <c r="K105" s="273">
        <v>13.45</v>
      </c>
      <c r="L105" s="273">
        <v>12.65</v>
      </c>
      <c r="M105" s="273">
        <v>88.577449999999999</v>
      </c>
    </row>
    <row r="106" spans="1:13">
      <c r="A106" s="264">
        <v>96</v>
      </c>
      <c r="B106" s="273" t="s">
        <v>330</v>
      </c>
      <c r="C106" s="274">
        <v>489.7</v>
      </c>
      <c r="D106" s="275">
        <v>486.35000000000008</v>
      </c>
      <c r="E106" s="275">
        <v>479.70000000000016</v>
      </c>
      <c r="F106" s="275">
        <v>469.7000000000001</v>
      </c>
      <c r="G106" s="275">
        <v>463.05000000000018</v>
      </c>
      <c r="H106" s="275">
        <v>496.35000000000014</v>
      </c>
      <c r="I106" s="275">
        <v>503.00000000000011</v>
      </c>
      <c r="J106" s="275">
        <v>513.00000000000011</v>
      </c>
      <c r="K106" s="273">
        <v>493</v>
      </c>
      <c r="L106" s="273">
        <v>476.35</v>
      </c>
      <c r="M106" s="273">
        <v>11.640919999999999</v>
      </c>
    </row>
    <row r="107" spans="1:13">
      <c r="A107" s="264">
        <v>97</v>
      </c>
      <c r="B107" s="273" t="s">
        <v>331</v>
      </c>
      <c r="C107" s="274">
        <v>265.75</v>
      </c>
      <c r="D107" s="275">
        <v>266.15000000000003</v>
      </c>
      <c r="E107" s="275">
        <v>257.90000000000009</v>
      </c>
      <c r="F107" s="275">
        <v>250.05000000000007</v>
      </c>
      <c r="G107" s="275">
        <v>241.80000000000013</v>
      </c>
      <c r="H107" s="275">
        <v>274.00000000000006</v>
      </c>
      <c r="I107" s="275">
        <v>282.24999999999994</v>
      </c>
      <c r="J107" s="275">
        <v>290.10000000000002</v>
      </c>
      <c r="K107" s="273">
        <v>274.39999999999998</v>
      </c>
      <c r="L107" s="273">
        <v>258.3</v>
      </c>
      <c r="M107" s="273">
        <v>4.08934</v>
      </c>
    </row>
    <row r="108" spans="1:13">
      <c r="A108" s="264">
        <v>98</v>
      </c>
      <c r="B108" s="281" t="s">
        <v>79</v>
      </c>
      <c r="C108" s="274">
        <v>402.9</v>
      </c>
      <c r="D108" s="275">
        <v>398.76666666666665</v>
      </c>
      <c r="E108" s="275">
        <v>390.18333333333328</v>
      </c>
      <c r="F108" s="275">
        <v>377.46666666666664</v>
      </c>
      <c r="G108" s="275">
        <v>368.88333333333327</v>
      </c>
      <c r="H108" s="275">
        <v>411.48333333333329</v>
      </c>
      <c r="I108" s="275">
        <v>420.06666666666666</v>
      </c>
      <c r="J108" s="275">
        <v>432.7833333333333</v>
      </c>
      <c r="K108" s="273">
        <v>407.35</v>
      </c>
      <c r="L108" s="273">
        <v>386.05</v>
      </c>
      <c r="M108" s="273">
        <v>7.9880699999999996</v>
      </c>
    </row>
    <row r="109" spans="1:13">
      <c r="A109" s="264">
        <v>99</v>
      </c>
      <c r="B109" s="273" t="s">
        <v>332</v>
      </c>
      <c r="C109" s="274">
        <v>3505.7</v>
      </c>
      <c r="D109" s="275">
        <v>3501.5666666666671</v>
      </c>
      <c r="E109" s="275">
        <v>3454.1333333333341</v>
      </c>
      <c r="F109" s="275">
        <v>3402.5666666666671</v>
      </c>
      <c r="G109" s="275">
        <v>3355.1333333333341</v>
      </c>
      <c r="H109" s="275">
        <v>3553.1333333333341</v>
      </c>
      <c r="I109" s="275">
        <v>3600.5666666666675</v>
      </c>
      <c r="J109" s="275">
        <v>3652.1333333333341</v>
      </c>
      <c r="K109" s="273">
        <v>3549</v>
      </c>
      <c r="L109" s="273">
        <v>3450</v>
      </c>
      <c r="M109" s="273">
        <v>9.6570000000000003E-2</v>
      </c>
    </row>
    <row r="110" spans="1:13">
      <c r="A110" s="264">
        <v>100</v>
      </c>
      <c r="B110" s="273" t="s">
        <v>333</v>
      </c>
      <c r="C110" s="274">
        <v>163.35</v>
      </c>
      <c r="D110" s="275">
        <v>163.71666666666667</v>
      </c>
      <c r="E110" s="275">
        <v>160.93333333333334</v>
      </c>
      <c r="F110" s="275">
        <v>158.51666666666668</v>
      </c>
      <c r="G110" s="275">
        <v>155.73333333333335</v>
      </c>
      <c r="H110" s="275">
        <v>166.13333333333333</v>
      </c>
      <c r="I110" s="275">
        <v>168.91666666666669</v>
      </c>
      <c r="J110" s="275">
        <v>171.33333333333331</v>
      </c>
      <c r="K110" s="273">
        <v>166.5</v>
      </c>
      <c r="L110" s="273">
        <v>161.30000000000001</v>
      </c>
      <c r="M110" s="273">
        <v>1.58378</v>
      </c>
    </row>
    <row r="111" spans="1:13">
      <c r="A111" s="264">
        <v>101</v>
      </c>
      <c r="B111" s="273" t="s">
        <v>334</v>
      </c>
      <c r="C111" s="274">
        <v>231.1</v>
      </c>
      <c r="D111" s="275">
        <v>233.56666666666669</v>
      </c>
      <c r="E111" s="275">
        <v>225.53333333333339</v>
      </c>
      <c r="F111" s="275">
        <v>219.9666666666667</v>
      </c>
      <c r="G111" s="275">
        <v>211.93333333333339</v>
      </c>
      <c r="H111" s="275">
        <v>239.13333333333338</v>
      </c>
      <c r="I111" s="275">
        <v>247.16666666666669</v>
      </c>
      <c r="J111" s="275">
        <v>252.73333333333338</v>
      </c>
      <c r="K111" s="273">
        <v>241.6</v>
      </c>
      <c r="L111" s="273">
        <v>228</v>
      </c>
      <c r="M111" s="273">
        <v>9.7961200000000002</v>
      </c>
    </row>
    <row r="112" spans="1:13">
      <c r="A112" s="264">
        <v>102</v>
      </c>
      <c r="B112" s="273" t="s">
        <v>335</v>
      </c>
      <c r="C112" s="274">
        <v>95.8</v>
      </c>
      <c r="D112" s="275">
        <v>98.233333333333334</v>
      </c>
      <c r="E112" s="275">
        <v>93.266666666666666</v>
      </c>
      <c r="F112" s="275">
        <v>90.733333333333334</v>
      </c>
      <c r="G112" s="275">
        <v>85.766666666666666</v>
      </c>
      <c r="H112" s="275">
        <v>100.76666666666667</v>
      </c>
      <c r="I112" s="275">
        <v>105.73333333333333</v>
      </c>
      <c r="J112" s="275">
        <v>108.26666666666667</v>
      </c>
      <c r="K112" s="273">
        <v>103.2</v>
      </c>
      <c r="L112" s="273">
        <v>95.7</v>
      </c>
      <c r="M112" s="273">
        <v>71.618279999999999</v>
      </c>
    </row>
    <row r="113" spans="1:13">
      <c r="A113" s="264">
        <v>103</v>
      </c>
      <c r="B113" s="273" t="s">
        <v>336</v>
      </c>
      <c r="C113" s="274">
        <v>523.1</v>
      </c>
      <c r="D113" s="275">
        <v>526.76666666666677</v>
      </c>
      <c r="E113" s="275">
        <v>511.93333333333351</v>
      </c>
      <c r="F113" s="275">
        <v>500.76666666666677</v>
      </c>
      <c r="G113" s="275">
        <v>485.93333333333351</v>
      </c>
      <c r="H113" s="275">
        <v>537.93333333333351</v>
      </c>
      <c r="I113" s="275">
        <v>552.76666666666677</v>
      </c>
      <c r="J113" s="275">
        <v>563.93333333333351</v>
      </c>
      <c r="K113" s="273">
        <v>541.6</v>
      </c>
      <c r="L113" s="273">
        <v>515.6</v>
      </c>
      <c r="M113" s="273">
        <v>3.4264800000000002</v>
      </c>
    </row>
    <row r="114" spans="1:13">
      <c r="A114" s="264">
        <v>104</v>
      </c>
      <c r="B114" s="273" t="s">
        <v>81</v>
      </c>
      <c r="C114" s="274">
        <v>410.5</v>
      </c>
      <c r="D114" s="275">
        <v>416.65000000000003</v>
      </c>
      <c r="E114" s="275">
        <v>402.55000000000007</v>
      </c>
      <c r="F114" s="275">
        <v>394.6</v>
      </c>
      <c r="G114" s="275">
        <v>380.50000000000006</v>
      </c>
      <c r="H114" s="275">
        <v>424.60000000000008</v>
      </c>
      <c r="I114" s="275">
        <v>438.7000000000001</v>
      </c>
      <c r="J114" s="275">
        <v>446.65000000000009</v>
      </c>
      <c r="K114" s="273">
        <v>430.75</v>
      </c>
      <c r="L114" s="273">
        <v>408.7</v>
      </c>
      <c r="M114" s="273">
        <v>50.844639999999998</v>
      </c>
    </row>
    <row r="115" spans="1:13">
      <c r="A115" s="264">
        <v>105</v>
      </c>
      <c r="B115" s="273" t="s">
        <v>82</v>
      </c>
      <c r="C115" s="274">
        <v>842.5</v>
      </c>
      <c r="D115" s="275">
        <v>841.38333333333333</v>
      </c>
      <c r="E115" s="275">
        <v>826.31666666666661</v>
      </c>
      <c r="F115" s="275">
        <v>810.13333333333333</v>
      </c>
      <c r="G115" s="275">
        <v>795.06666666666661</v>
      </c>
      <c r="H115" s="275">
        <v>857.56666666666661</v>
      </c>
      <c r="I115" s="275">
        <v>872.63333333333344</v>
      </c>
      <c r="J115" s="275">
        <v>888.81666666666661</v>
      </c>
      <c r="K115" s="273">
        <v>856.45</v>
      </c>
      <c r="L115" s="273">
        <v>825.2</v>
      </c>
      <c r="M115" s="273">
        <v>74.101740000000007</v>
      </c>
    </row>
    <row r="116" spans="1:13">
      <c r="A116" s="264">
        <v>106</v>
      </c>
      <c r="B116" s="273" t="s">
        <v>232</v>
      </c>
      <c r="C116" s="274">
        <v>167.3</v>
      </c>
      <c r="D116" s="275">
        <v>169.73333333333332</v>
      </c>
      <c r="E116" s="275">
        <v>163.61666666666665</v>
      </c>
      <c r="F116" s="275">
        <v>159.93333333333334</v>
      </c>
      <c r="G116" s="275">
        <v>153.81666666666666</v>
      </c>
      <c r="H116" s="275">
        <v>173.41666666666663</v>
      </c>
      <c r="I116" s="275">
        <v>179.5333333333333</v>
      </c>
      <c r="J116" s="275">
        <v>183.21666666666661</v>
      </c>
      <c r="K116" s="273">
        <v>175.85</v>
      </c>
      <c r="L116" s="273">
        <v>166.05</v>
      </c>
      <c r="M116" s="273">
        <v>33.087479999999999</v>
      </c>
    </row>
    <row r="117" spans="1:13">
      <c r="A117" s="264">
        <v>107</v>
      </c>
      <c r="B117" s="273" t="s">
        <v>83</v>
      </c>
      <c r="C117" s="274">
        <v>129.15</v>
      </c>
      <c r="D117" s="275">
        <v>130.13333333333335</v>
      </c>
      <c r="E117" s="275">
        <v>127.7166666666667</v>
      </c>
      <c r="F117" s="275">
        <v>126.28333333333333</v>
      </c>
      <c r="G117" s="275">
        <v>123.86666666666667</v>
      </c>
      <c r="H117" s="275">
        <v>131.56666666666672</v>
      </c>
      <c r="I117" s="275">
        <v>133.98333333333341</v>
      </c>
      <c r="J117" s="275">
        <v>135.41666666666674</v>
      </c>
      <c r="K117" s="273">
        <v>132.55000000000001</v>
      </c>
      <c r="L117" s="273">
        <v>128.69999999999999</v>
      </c>
      <c r="M117" s="273">
        <v>116.38766</v>
      </c>
    </row>
    <row r="118" spans="1:13">
      <c r="A118" s="264">
        <v>108</v>
      </c>
      <c r="B118" s="273" t="s">
        <v>337</v>
      </c>
      <c r="C118" s="274">
        <v>348.65</v>
      </c>
      <c r="D118" s="275">
        <v>348.55</v>
      </c>
      <c r="E118" s="275">
        <v>345.6</v>
      </c>
      <c r="F118" s="275">
        <v>342.55</v>
      </c>
      <c r="G118" s="275">
        <v>339.6</v>
      </c>
      <c r="H118" s="275">
        <v>351.6</v>
      </c>
      <c r="I118" s="275">
        <v>354.54999999999995</v>
      </c>
      <c r="J118" s="275">
        <v>357.6</v>
      </c>
      <c r="K118" s="273">
        <v>351.5</v>
      </c>
      <c r="L118" s="273">
        <v>345.5</v>
      </c>
      <c r="M118" s="273">
        <v>1.10466</v>
      </c>
    </row>
    <row r="119" spans="1:13">
      <c r="A119" s="264">
        <v>109</v>
      </c>
      <c r="B119" s="273" t="s">
        <v>827</v>
      </c>
      <c r="C119" s="274">
        <v>2448.0500000000002</v>
      </c>
      <c r="D119" s="275">
        <v>2434.7999999999997</v>
      </c>
      <c r="E119" s="275">
        <v>2384.5999999999995</v>
      </c>
      <c r="F119" s="275">
        <v>2321.1499999999996</v>
      </c>
      <c r="G119" s="275">
        <v>2270.9499999999994</v>
      </c>
      <c r="H119" s="275">
        <v>2498.2499999999995</v>
      </c>
      <c r="I119" s="275">
        <v>2548.4499999999994</v>
      </c>
      <c r="J119" s="275">
        <v>2611.8999999999996</v>
      </c>
      <c r="K119" s="273">
        <v>2485</v>
      </c>
      <c r="L119" s="273">
        <v>2371.35</v>
      </c>
      <c r="M119" s="273">
        <v>4.8002000000000002</v>
      </c>
    </row>
    <row r="120" spans="1:13">
      <c r="A120" s="264">
        <v>110</v>
      </c>
      <c r="B120" s="273" t="s">
        <v>84</v>
      </c>
      <c r="C120" s="274">
        <v>1544.95</v>
      </c>
      <c r="D120" s="275">
        <v>1538.5999999999997</v>
      </c>
      <c r="E120" s="275">
        <v>1522.1999999999994</v>
      </c>
      <c r="F120" s="275">
        <v>1499.4499999999996</v>
      </c>
      <c r="G120" s="275">
        <v>1483.0499999999993</v>
      </c>
      <c r="H120" s="275">
        <v>1561.3499999999995</v>
      </c>
      <c r="I120" s="275">
        <v>1577.7499999999995</v>
      </c>
      <c r="J120" s="275">
        <v>1600.4999999999995</v>
      </c>
      <c r="K120" s="273">
        <v>1555</v>
      </c>
      <c r="L120" s="273">
        <v>1515.85</v>
      </c>
      <c r="M120" s="273">
        <v>10.474320000000001</v>
      </c>
    </row>
    <row r="121" spans="1:13">
      <c r="A121" s="264">
        <v>111</v>
      </c>
      <c r="B121" s="273" t="s">
        <v>85</v>
      </c>
      <c r="C121" s="274">
        <v>432.95</v>
      </c>
      <c r="D121" s="275">
        <v>432.41666666666669</v>
      </c>
      <c r="E121" s="275">
        <v>421.53333333333336</v>
      </c>
      <c r="F121" s="275">
        <v>410.11666666666667</v>
      </c>
      <c r="G121" s="275">
        <v>399.23333333333335</v>
      </c>
      <c r="H121" s="275">
        <v>443.83333333333337</v>
      </c>
      <c r="I121" s="275">
        <v>454.7166666666667</v>
      </c>
      <c r="J121" s="275">
        <v>466.13333333333338</v>
      </c>
      <c r="K121" s="273">
        <v>443.3</v>
      </c>
      <c r="L121" s="273">
        <v>421</v>
      </c>
      <c r="M121" s="273">
        <v>54.021160000000002</v>
      </c>
    </row>
    <row r="122" spans="1:13">
      <c r="A122" s="264">
        <v>112</v>
      </c>
      <c r="B122" s="273" t="s">
        <v>233</v>
      </c>
      <c r="C122" s="274">
        <v>824.2</v>
      </c>
      <c r="D122" s="275">
        <v>826.4666666666667</v>
      </c>
      <c r="E122" s="275">
        <v>809.83333333333337</v>
      </c>
      <c r="F122" s="275">
        <v>795.4666666666667</v>
      </c>
      <c r="G122" s="275">
        <v>778.83333333333337</v>
      </c>
      <c r="H122" s="275">
        <v>840.83333333333337</v>
      </c>
      <c r="I122" s="275">
        <v>857.46666666666658</v>
      </c>
      <c r="J122" s="275">
        <v>871.83333333333337</v>
      </c>
      <c r="K122" s="273">
        <v>843.1</v>
      </c>
      <c r="L122" s="273">
        <v>812.1</v>
      </c>
      <c r="M122" s="273">
        <v>4.13788</v>
      </c>
    </row>
    <row r="123" spans="1:13">
      <c r="A123" s="264">
        <v>113</v>
      </c>
      <c r="B123" s="273" t="s">
        <v>338</v>
      </c>
      <c r="C123" s="274">
        <v>721.75</v>
      </c>
      <c r="D123" s="275">
        <v>723.41666666666663</v>
      </c>
      <c r="E123" s="275">
        <v>717.93333333333328</v>
      </c>
      <c r="F123" s="275">
        <v>714.11666666666667</v>
      </c>
      <c r="G123" s="275">
        <v>708.63333333333333</v>
      </c>
      <c r="H123" s="275">
        <v>727.23333333333323</v>
      </c>
      <c r="I123" s="275">
        <v>732.71666666666658</v>
      </c>
      <c r="J123" s="275">
        <v>736.53333333333319</v>
      </c>
      <c r="K123" s="273">
        <v>728.9</v>
      </c>
      <c r="L123" s="273">
        <v>719.6</v>
      </c>
      <c r="M123" s="273">
        <v>0.92052</v>
      </c>
    </row>
    <row r="124" spans="1:13">
      <c r="A124" s="264">
        <v>114</v>
      </c>
      <c r="B124" s="273" t="s">
        <v>234</v>
      </c>
      <c r="C124" s="274">
        <v>428.05</v>
      </c>
      <c r="D124" s="275">
        <v>422.5</v>
      </c>
      <c r="E124" s="275">
        <v>406.15</v>
      </c>
      <c r="F124" s="275">
        <v>384.25</v>
      </c>
      <c r="G124" s="275">
        <v>367.9</v>
      </c>
      <c r="H124" s="275">
        <v>444.4</v>
      </c>
      <c r="I124" s="275">
        <v>460.75</v>
      </c>
      <c r="J124" s="275">
        <v>482.65</v>
      </c>
      <c r="K124" s="273">
        <v>438.85</v>
      </c>
      <c r="L124" s="273">
        <v>400.6</v>
      </c>
      <c r="M124" s="273">
        <v>27.096150000000002</v>
      </c>
    </row>
    <row r="125" spans="1:13">
      <c r="A125" s="264">
        <v>115</v>
      </c>
      <c r="B125" s="273" t="s">
        <v>86</v>
      </c>
      <c r="C125" s="274">
        <v>624.45000000000005</v>
      </c>
      <c r="D125" s="275">
        <v>620.25</v>
      </c>
      <c r="E125" s="275">
        <v>611.95000000000005</v>
      </c>
      <c r="F125" s="275">
        <v>599.45000000000005</v>
      </c>
      <c r="G125" s="275">
        <v>591.15000000000009</v>
      </c>
      <c r="H125" s="275">
        <v>632.75</v>
      </c>
      <c r="I125" s="275">
        <v>641.04999999999995</v>
      </c>
      <c r="J125" s="275">
        <v>653.54999999999995</v>
      </c>
      <c r="K125" s="273">
        <v>628.54999999999995</v>
      </c>
      <c r="L125" s="273">
        <v>607.75</v>
      </c>
      <c r="M125" s="273">
        <v>28.75863</v>
      </c>
    </row>
    <row r="126" spans="1:13">
      <c r="A126" s="264">
        <v>116</v>
      </c>
      <c r="B126" s="273" t="s">
        <v>339</v>
      </c>
      <c r="C126" s="274">
        <v>637.9</v>
      </c>
      <c r="D126" s="275">
        <v>627.73333333333323</v>
      </c>
      <c r="E126" s="275">
        <v>577.26666666666642</v>
      </c>
      <c r="F126" s="275">
        <v>516.63333333333321</v>
      </c>
      <c r="G126" s="275">
        <v>466.1666666666664</v>
      </c>
      <c r="H126" s="275">
        <v>688.36666666666645</v>
      </c>
      <c r="I126" s="275">
        <v>738.83333333333337</v>
      </c>
      <c r="J126" s="275">
        <v>799.46666666666647</v>
      </c>
      <c r="K126" s="273">
        <v>678.2</v>
      </c>
      <c r="L126" s="273">
        <v>567.1</v>
      </c>
      <c r="M126" s="273">
        <v>64.373580000000004</v>
      </c>
    </row>
    <row r="127" spans="1:13">
      <c r="A127" s="264">
        <v>117</v>
      </c>
      <c r="B127" s="273" t="s">
        <v>340</v>
      </c>
      <c r="C127" s="274">
        <v>79.55</v>
      </c>
      <c r="D127" s="275">
        <v>79.833333333333329</v>
      </c>
      <c r="E127" s="275">
        <v>78.716666666666654</v>
      </c>
      <c r="F127" s="275">
        <v>77.883333333333326</v>
      </c>
      <c r="G127" s="275">
        <v>76.766666666666652</v>
      </c>
      <c r="H127" s="275">
        <v>80.666666666666657</v>
      </c>
      <c r="I127" s="275">
        <v>81.783333333333331</v>
      </c>
      <c r="J127" s="275">
        <v>82.61666666666666</v>
      </c>
      <c r="K127" s="273">
        <v>80.95</v>
      </c>
      <c r="L127" s="273">
        <v>79</v>
      </c>
      <c r="M127" s="273">
        <v>1.4814400000000001</v>
      </c>
    </row>
    <row r="128" spans="1:13">
      <c r="A128" s="264">
        <v>118</v>
      </c>
      <c r="B128" s="273" t="s">
        <v>341</v>
      </c>
      <c r="C128" s="274">
        <v>108.95</v>
      </c>
      <c r="D128" s="275">
        <v>110.81666666666666</v>
      </c>
      <c r="E128" s="275">
        <v>106.38333333333333</v>
      </c>
      <c r="F128" s="275">
        <v>103.81666666666666</v>
      </c>
      <c r="G128" s="275">
        <v>99.383333333333326</v>
      </c>
      <c r="H128" s="275">
        <v>113.38333333333333</v>
      </c>
      <c r="I128" s="275">
        <v>117.81666666666666</v>
      </c>
      <c r="J128" s="275">
        <v>120.38333333333333</v>
      </c>
      <c r="K128" s="273">
        <v>115.25</v>
      </c>
      <c r="L128" s="273">
        <v>108.25</v>
      </c>
      <c r="M128" s="273">
        <v>17.05359</v>
      </c>
    </row>
    <row r="129" spans="1:13">
      <c r="A129" s="264">
        <v>119</v>
      </c>
      <c r="B129" s="273" t="s">
        <v>342</v>
      </c>
      <c r="C129" s="274">
        <v>449.55</v>
      </c>
      <c r="D129" s="275">
        <v>454.56666666666666</v>
      </c>
      <c r="E129" s="275">
        <v>437.48333333333335</v>
      </c>
      <c r="F129" s="275">
        <v>425.41666666666669</v>
      </c>
      <c r="G129" s="275">
        <v>408.33333333333337</v>
      </c>
      <c r="H129" s="275">
        <v>466.63333333333333</v>
      </c>
      <c r="I129" s="275">
        <v>483.7166666666667</v>
      </c>
      <c r="J129" s="275">
        <v>495.7833333333333</v>
      </c>
      <c r="K129" s="273">
        <v>471.65</v>
      </c>
      <c r="L129" s="273">
        <v>442.5</v>
      </c>
      <c r="M129" s="273">
        <v>3.1250599999999999</v>
      </c>
    </row>
    <row r="130" spans="1:13">
      <c r="A130" s="264">
        <v>120</v>
      </c>
      <c r="B130" s="273" t="s">
        <v>92</v>
      </c>
      <c r="C130" s="274">
        <v>258.75</v>
      </c>
      <c r="D130" s="275">
        <v>261.84999999999997</v>
      </c>
      <c r="E130" s="275">
        <v>254.04999999999995</v>
      </c>
      <c r="F130" s="275">
        <v>249.34999999999997</v>
      </c>
      <c r="G130" s="275">
        <v>241.54999999999995</v>
      </c>
      <c r="H130" s="275">
        <v>266.54999999999995</v>
      </c>
      <c r="I130" s="275">
        <v>274.35000000000002</v>
      </c>
      <c r="J130" s="275">
        <v>279.04999999999995</v>
      </c>
      <c r="K130" s="273">
        <v>269.64999999999998</v>
      </c>
      <c r="L130" s="273">
        <v>257.14999999999998</v>
      </c>
      <c r="M130" s="273">
        <v>182.54884999999999</v>
      </c>
    </row>
    <row r="131" spans="1:13">
      <c r="A131" s="264">
        <v>121</v>
      </c>
      <c r="B131" s="273" t="s">
        <v>87</v>
      </c>
      <c r="C131" s="274">
        <v>527.5</v>
      </c>
      <c r="D131" s="275">
        <v>530.2166666666667</v>
      </c>
      <c r="E131" s="275">
        <v>522.93333333333339</v>
      </c>
      <c r="F131" s="275">
        <v>518.36666666666667</v>
      </c>
      <c r="G131" s="275">
        <v>511.08333333333337</v>
      </c>
      <c r="H131" s="275">
        <v>534.78333333333342</v>
      </c>
      <c r="I131" s="275">
        <v>542.06666666666672</v>
      </c>
      <c r="J131" s="275">
        <v>546.63333333333344</v>
      </c>
      <c r="K131" s="273">
        <v>537.5</v>
      </c>
      <c r="L131" s="273">
        <v>525.65</v>
      </c>
      <c r="M131" s="273">
        <v>17.868729999999999</v>
      </c>
    </row>
    <row r="132" spans="1:13">
      <c r="A132" s="264">
        <v>122</v>
      </c>
      <c r="B132" s="273" t="s">
        <v>235</v>
      </c>
      <c r="C132" s="274">
        <v>1157</v>
      </c>
      <c r="D132" s="275">
        <v>1146.1000000000001</v>
      </c>
      <c r="E132" s="275">
        <v>1126.4000000000003</v>
      </c>
      <c r="F132" s="275">
        <v>1095.8000000000002</v>
      </c>
      <c r="G132" s="275">
        <v>1076.1000000000004</v>
      </c>
      <c r="H132" s="275">
        <v>1176.7000000000003</v>
      </c>
      <c r="I132" s="275">
        <v>1196.4000000000001</v>
      </c>
      <c r="J132" s="275">
        <v>1227.0000000000002</v>
      </c>
      <c r="K132" s="273">
        <v>1165.8</v>
      </c>
      <c r="L132" s="273">
        <v>1115.5</v>
      </c>
      <c r="M132" s="273">
        <v>1.6799200000000001</v>
      </c>
    </row>
    <row r="133" spans="1:13">
      <c r="A133" s="264">
        <v>123</v>
      </c>
      <c r="B133" s="273" t="s">
        <v>343</v>
      </c>
      <c r="C133" s="274">
        <v>966.5</v>
      </c>
      <c r="D133" s="275">
        <v>971.83333333333337</v>
      </c>
      <c r="E133" s="275">
        <v>955.66666666666674</v>
      </c>
      <c r="F133" s="275">
        <v>944.83333333333337</v>
      </c>
      <c r="G133" s="275">
        <v>928.66666666666674</v>
      </c>
      <c r="H133" s="275">
        <v>982.66666666666674</v>
      </c>
      <c r="I133" s="275">
        <v>998.83333333333348</v>
      </c>
      <c r="J133" s="275">
        <v>1009.6666666666667</v>
      </c>
      <c r="K133" s="273">
        <v>988</v>
      </c>
      <c r="L133" s="273">
        <v>961</v>
      </c>
      <c r="M133" s="273">
        <v>3.82009</v>
      </c>
    </row>
    <row r="134" spans="1:13">
      <c r="A134" s="264">
        <v>124</v>
      </c>
      <c r="B134" s="273" t="s">
        <v>344</v>
      </c>
      <c r="C134" s="274">
        <v>141.19999999999999</v>
      </c>
      <c r="D134" s="275">
        <v>141.06666666666666</v>
      </c>
      <c r="E134" s="275">
        <v>138.13333333333333</v>
      </c>
      <c r="F134" s="275">
        <v>135.06666666666666</v>
      </c>
      <c r="G134" s="275">
        <v>132.13333333333333</v>
      </c>
      <c r="H134" s="275">
        <v>144.13333333333333</v>
      </c>
      <c r="I134" s="275">
        <v>147.06666666666666</v>
      </c>
      <c r="J134" s="275">
        <v>150.13333333333333</v>
      </c>
      <c r="K134" s="273">
        <v>144</v>
      </c>
      <c r="L134" s="273">
        <v>138</v>
      </c>
      <c r="M134" s="273">
        <v>12.05889</v>
      </c>
    </row>
    <row r="135" spans="1:13">
      <c r="A135" s="264">
        <v>125</v>
      </c>
      <c r="B135" s="273" t="s">
        <v>946</v>
      </c>
      <c r="C135" s="274">
        <v>302.39999999999998</v>
      </c>
      <c r="D135" s="275">
        <v>305.65000000000003</v>
      </c>
      <c r="E135" s="275">
        <v>295.75000000000006</v>
      </c>
      <c r="F135" s="275">
        <v>289.10000000000002</v>
      </c>
      <c r="G135" s="275">
        <v>279.20000000000005</v>
      </c>
      <c r="H135" s="275">
        <v>312.30000000000007</v>
      </c>
      <c r="I135" s="275">
        <v>322.20000000000005</v>
      </c>
      <c r="J135" s="275">
        <v>328.85000000000008</v>
      </c>
      <c r="K135" s="273">
        <v>315.55</v>
      </c>
      <c r="L135" s="273">
        <v>299</v>
      </c>
      <c r="M135" s="273">
        <v>6.5430000000000001</v>
      </c>
    </row>
    <row r="136" spans="1:13">
      <c r="A136" s="264">
        <v>126</v>
      </c>
      <c r="B136" s="273" t="s">
        <v>741</v>
      </c>
      <c r="C136" s="274">
        <v>730.7</v>
      </c>
      <c r="D136" s="275">
        <v>731.16666666666663</v>
      </c>
      <c r="E136" s="275">
        <v>722.33333333333326</v>
      </c>
      <c r="F136" s="275">
        <v>713.96666666666658</v>
      </c>
      <c r="G136" s="275">
        <v>705.13333333333321</v>
      </c>
      <c r="H136" s="275">
        <v>739.5333333333333</v>
      </c>
      <c r="I136" s="275">
        <v>748.36666666666656</v>
      </c>
      <c r="J136" s="275">
        <v>756.73333333333335</v>
      </c>
      <c r="K136" s="273">
        <v>740</v>
      </c>
      <c r="L136" s="273">
        <v>722.8</v>
      </c>
      <c r="M136" s="273">
        <v>0.35897000000000001</v>
      </c>
    </row>
    <row r="137" spans="1:13">
      <c r="A137" s="264">
        <v>127</v>
      </c>
      <c r="B137" s="273" t="s">
        <v>346</v>
      </c>
      <c r="C137" s="274">
        <v>418.9</v>
      </c>
      <c r="D137" s="275">
        <v>417.2</v>
      </c>
      <c r="E137" s="275">
        <v>407.7</v>
      </c>
      <c r="F137" s="275">
        <v>396.5</v>
      </c>
      <c r="G137" s="275">
        <v>387</v>
      </c>
      <c r="H137" s="275">
        <v>428.4</v>
      </c>
      <c r="I137" s="275">
        <v>437.9</v>
      </c>
      <c r="J137" s="275">
        <v>449.09999999999997</v>
      </c>
      <c r="K137" s="273">
        <v>426.7</v>
      </c>
      <c r="L137" s="273">
        <v>406</v>
      </c>
      <c r="M137" s="273">
        <v>2.48977</v>
      </c>
    </row>
    <row r="138" spans="1:13">
      <c r="A138" s="264">
        <v>128</v>
      </c>
      <c r="B138" s="273" t="s">
        <v>89</v>
      </c>
      <c r="C138" s="274">
        <v>12.2</v>
      </c>
      <c r="D138" s="275">
        <v>12.266666666666666</v>
      </c>
      <c r="E138" s="275">
        <v>11.833333333333332</v>
      </c>
      <c r="F138" s="275">
        <v>11.466666666666667</v>
      </c>
      <c r="G138" s="275">
        <v>11.033333333333333</v>
      </c>
      <c r="H138" s="275">
        <v>12.633333333333331</v>
      </c>
      <c r="I138" s="275">
        <v>13.066666666666665</v>
      </c>
      <c r="J138" s="275">
        <v>13.43333333333333</v>
      </c>
      <c r="K138" s="273">
        <v>12.7</v>
      </c>
      <c r="L138" s="273">
        <v>11.9</v>
      </c>
      <c r="M138" s="273">
        <v>94.973249999999993</v>
      </c>
    </row>
    <row r="139" spans="1:13">
      <c r="A139" s="264">
        <v>129</v>
      </c>
      <c r="B139" s="273" t="s">
        <v>347</v>
      </c>
      <c r="C139" s="274">
        <v>130.65</v>
      </c>
      <c r="D139" s="275">
        <v>131.41666666666666</v>
      </c>
      <c r="E139" s="275">
        <v>129.23333333333332</v>
      </c>
      <c r="F139" s="275">
        <v>127.81666666666666</v>
      </c>
      <c r="G139" s="275">
        <v>125.63333333333333</v>
      </c>
      <c r="H139" s="275">
        <v>132.83333333333331</v>
      </c>
      <c r="I139" s="275">
        <v>135.01666666666665</v>
      </c>
      <c r="J139" s="275">
        <v>136.43333333333331</v>
      </c>
      <c r="K139" s="273">
        <v>133.6</v>
      </c>
      <c r="L139" s="273">
        <v>130</v>
      </c>
      <c r="M139" s="273">
        <v>3.4298600000000001</v>
      </c>
    </row>
    <row r="140" spans="1:13">
      <c r="A140" s="264">
        <v>130</v>
      </c>
      <c r="B140" s="273" t="s">
        <v>90</v>
      </c>
      <c r="C140" s="274">
        <v>3483.05</v>
      </c>
      <c r="D140" s="275">
        <v>3517.65</v>
      </c>
      <c r="E140" s="275">
        <v>3435.3</v>
      </c>
      <c r="F140" s="275">
        <v>3387.55</v>
      </c>
      <c r="G140" s="275">
        <v>3305.2000000000003</v>
      </c>
      <c r="H140" s="275">
        <v>3565.4</v>
      </c>
      <c r="I140" s="275">
        <v>3647.7499999999995</v>
      </c>
      <c r="J140" s="275">
        <v>3695.5</v>
      </c>
      <c r="K140" s="273">
        <v>3600</v>
      </c>
      <c r="L140" s="273">
        <v>3469.9</v>
      </c>
      <c r="M140" s="273">
        <v>9.4495100000000001</v>
      </c>
    </row>
    <row r="141" spans="1:13">
      <c r="A141" s="264">
        <v>131</v>
      </c>
      <c r="B141" s="273" t="s">
        <v>348</v>
      </c>
      <c r="C141" s="274">
        <v>13975.7</v>
      </c>
      <c r="D141" s="275">
        <v>13977.550000000001</v>
      </c>
      <c r="E141" s="275">
        <v>13680.150000000001</v>
      </c>
      <c r="F141" s="275">
        <v>13384.6</v>
      </c>
      <c r="G141" s="275">
        <v>13087.2</v>
      </c>
      <c r="H141" s="275">
        <v>14273.100000000002</v>
      </c>
      <c r="I141" s="275">
        <v>14570.5</v>
      </c>
      <c r="J141" s="275">
        <v>14866.050000000003</v>
      </c>
      <c r="K141" s="273">
        <v>14274.95</v>
      </c>
      <c r="L141" s="273">
        <v>13682</v>
      </c>
      <c r="M141" s="273">
        <v>0.51243000000000005</v>
      </c>
    </row>
    <row r="142" spans="1:13">
      <c r="A142" s="264">
        <v>132</v>
      </c>
      <c r="B142" s="273" t="s">
        <v>349</v>
      </c>
      <c r="C142" s="274">
        <v>2350.5500000000002</v>
      </c>
      <c r="D142" s="275">
        <v>2326.0833333333335</v>
      </c>
      <c r="E142" s="275">
        <v>2293.916666666667</v>
      </c>
      <c r="F142" s="275">
        <v>2237.2833333333333</v>
      </c>
      <c r="G142" s="275">
        <v>2205.1166666666668</v>
      </c>
      <c r="H142" s="275">
        <v>2382.7166666666672</v>
      </c>
      <c r="I142" s="275">
        <v>2414.8833333333341</v>
      </c>
      <c r="J142" s="275">
        <v>2471.5166666666673</v>
      </c>
      <c r="K142" s="273">
        <v>2358.25</v>
      </c>
      <c r="L142" s="273">
        <v>2269.4499999999998</v>
      </c>
      <c r="M142" s="273">
        <v>2.01925</v>
      </c>
    </row>
    <row r="143" spans="1:13">
      <c r="A143" s="264">
        <v>133</v>
      </c>
      <c r="B143" s="273" t="s">
        <v>93</v>
      </c>
      <c r="C143" s="274">
        <v>4909.3</v>
      </c>
      <c r="D143" s="275">
        <v>4931.5</v>
      </c>
      <c r="E143" s="275">
        <v>4810.6000000000004</v>
      </c>
      <c r="F143" s="275">
        <v>4711.9000000000005</v>
      </c>
      <c r="G143" s="275">
        <v>4591.0000000000009</v>
      </c>
      <c r="H143" s="275">
        <v>5030.2</v>
      </c>
      <c r="I143" s="275">
        <v>5151.0999999999995</v>
      </c>
      <c r="J143" s="275">
        <v>5249.7999999999993</v>
      </c>
      <c r="K143" s="273">
        <v>5052.3999999999996</v>
      </c>
      <c r="L143" s="273">
        <v>4832.8</v>
      </c>
      <c r="M143" s="273">
        <v>10.523960000000001</v>
      </c>
    </row>
    <row r="144" spans="1:13">
      <c r="A144" s="264">
        <v>134</v>
      </c>
      <c r="B144" s="273" t="s">
        <v>350</v>
      </c>
      <c r="C144" s="274">
        <v>342.1</v>
      </c>
      <c r="D144" s="275">
        <v>343.95</v>
      </c>
      <c r="E144" s="275">
        <v>336.65</v>
      </c>
      <c r="F144" s="275">
        <v>331.2</v>
      </c>
      <c r="G144" s="275">
        <v>323.89999999999998</v>
      </c>
      <c r="H144" s="275">
        <v>349.4</v>
      </c>
      <c r="I144" s="275">
        <v>356.70000000000005</v>
      </c>
      <c r="J144" s="275">
        <v>362.15</v>
      </c>
      <c r="K144" s="273">
        <v>351.25</v>
      </c>
      <c r="L144" s="273">
        <v>338.5</v>
      </c>
      <c r="M144" s="273">
        <v>1.77267</v>
      </c>
    </row>
    <row r="145" spans="1:13">
      <c r="A145" s="264">
        <v>135</v>
      </c>
      <c r="B145" s="273" t="s">
        <v>351</v>
      </c>
      <c r="C145" s="274">
        <v>92.65</v>
      </c>
      <c r="D145" s="275">
        <v>92.55</v>
      </c>
      <c r="E145" s="275">
        <v>91.25</v>
      </c>
      <c r="F145" s="275">
        <v>89.850000000000009</v>
      </c>
      <c r="G145" s="275">
        <v>88.550000000000011</v>
      </c>
      <c r="H145" s="275">
        <v>93.949999999999989</v>
      </c>
      <c r="I145" s="275">
        <v>95.249999999999972</v>
      </c>
      <c r="J145" s="275">
        <v>96.649999999999977</v>
      </c>
      <c r="K145" s="273">
        <v>93.85</v>
      </c>
      <c r="L145" s="273">
        <v>91.15</v>
      </c>
      <c r="M145" s="273">
        <v>9.2696199999999997</v>
      </c>
    </row>
    <row r="146" spans="1:13">
      <c r="A146" s="264">
        <v>136</v>
      </c>
      <c r="B146" s="273" t="s">
        <v>947</v>
      </c>
      <c r="C146" s="274">
        <v>249.6</v>
      </c>
      <c r="D146" s="275">
        <v>252.06666666666669</v>
      </c>
      <c r="E146" s="275">
        <v>246.53333333333336</v>
      </c>
      <c r="F146" s="275">
        <v>243.46666666666667</v>
      </c>
      <c r="G146" s="275">
        <v>237.93333333333334</v>
      </c>
      <c r="H146" s="275">
        <v>255.13333333333338</v>
      </c>
      <c r="I146" s="275">
        <v>260.66666666666674</v>
      </c>
      <c r="J146" s="275">
        <v>263.73333333333341</v>
      </c>
      <c r="K146" s="273">
        <v>257.60000000000002</v>
      </c>
      <c r="L146" s="273">
        <v>249</v>
      </c>
      <c r="M146" s="273">
        <v>10.82917</v>
      </c>
    </row>
    <row r="147" spans="1:13">
      <c r="A147" s="264">
        <v>137</v>
      </c>
      <c r="B147" s="273" t="s">
        <v>743</v>
      </c>
      <c r="C147" s="274">
        <v>1782.35</v>
      </c>
      <c r="D147" s="275">
        <v>1787.3833333333332</v>
      </c>
      <c r="E147" s="275">
        <v>1750.0166666666664</v>
      </c>
      <c r="F147" s="275">
        <v>1717.6833333333332</v>
      </c>
      <c r="G147" s="275">
        <v>1680.3166666666664</v>
      </c>
      <c r="H147" s="275">
        <v>1819.7166666666665</v>
      </c>
      <c r="I147" s="275">
        <v>1857.0833333333333</v>
      </c>
      <c r="J147" s="275">
        <v>1889.4166666666665</v>
      </c>
      <c r="K147" s="273">
        <v>1824.75</v>
      </c>
      <c r="L147" s="273">
        <v>1755.05</v>
      </c>
      <c r="M147" s="273">
        <v>3.7190000000000001E-2</v>
      </c>
    </row>
    <row r="148" spans="1:13">
      <c r="A148" s="264">
        <v>138</v>
      </c>
      <c r="B148" s="273" t="s">
        <v>236</v>
      </c>
      <c r="C148" s="274">
        <v>63.8</v>
      </c>
      <c r="D148" s="275">
        <v>64.25</v>
      </c>
      <c r="E148" s="275">
        <v>62.5</v>
      </c>
      <c r="F148" s="275">
        <v>61.2</v>
      </c>
      <c r="G148" s="275">
        <v>59.45</v>
      </c>
      <c r="H148" s="275">
        <v>65.55</v>
      </c>
      <c r="I148" s="275">
        <v>67.3</v>
      </c>
      <c r="J148" s="275">
        <v>68.599999999999994</v>
      </c>
      <c r="K148" s="273">
        <v>66</v>
      </c>
      <c r="L148" s="273">
        <v>62.95</v>
      </c>
      <c r="M148" s="273">
        <v>8.6070799999999998</v>
      </c>
    </row>
    <row r="149" spans="1:13">
      <c r="A149" s="264">
        <v>139</v>
      </c>
      <c r="B149" s="273" t="s">
        <v>94</v>
      </c>
      <c r="C149" s="274">
        <v>2789.9</v>
      </c>
      <c r="D149" s="275">
        <v>2830.6</v>
      </c>
      <c r="E149" s="275">
        <v>2728.7999999999997</v>
      </c>
      <c r="F149" s="275">
        <v>2667.7</v>
      </c>
      <c r="G149" s="275">
        <v>2565.8999999999996</v>
      </c>
      <c r="H149" s="275">
        <v>2891.7</v>
      </c>
      <c r="I149" s="275">
        <v>2993.5</v>
      </c>
      <c r="J149" s="275">
        <v>3054.6</v>
      </c>
      <c r="K149" s="273">
        <v>2932.4</v>
      </c>
      <c r="L149" s="273">
        <v>2769.5</v>
      </c>
      <c r="M149" s="273">
        <v>25.74644</v>
      </c>
    </row>
    <row r="150" spans="1:13">
      <c r="A150" s="264">
        <v>140</v>
      </c>
      <c r="B150" s="273" t="s">
        <v>352</v>
      </c>
      <c r="C150" s="274">
        <v>151.55000000000001</v>
      </c>
      <c r="D150" s="275">
        <v>152.78333333333333</v>
      </c>
      <c r="E150" s="275">
        <v>149.76666666666665</v>
      </c>
      <c r="F150" s="275">
        <v>147.98333333333332</v>
      </c>
      <c r="G150" s="275">
        <v>144.96666666666664</v>
      </c>
      <c r="H150" s="275">
        <v>154.56666666666666</v>
      </c>
      <c r="I150" s="275">
        <v>157.58333333333337</v>
      </c>
      <c r="J150" s="275">
        <v>159.36666666666667</v>
      </c>
      <c r="K150" s="273">
        <v>155.80000000000001</v>
      </c>
      <c r="L150" s="273">
        <v>151</v>
      </c>
      <c r="M150" s="273">
        <v>0.90717000000000003</v>
      </c>
    </row>
    <row r="151" spans="1:13">
      <c r="A151" s="264">
        <v>141</v>
      </c>
      <c r="B151" s="273" t="s">
        <v>237</v>
      </c>
      <c r="C151" s="274">
        <v>482.65</v>
      </c>
      <c r="D151" s="275">
        <v>479.55</v>
      </c>
      <c r="E151" s="275">
        <v>469.1</v>
      </c>
      <c r="F151" s="275">
        <v>455.55</v>
      </c>
      <c r="G151" s="275">
        <v>445.1</v>
      </c>
      <c r="H151" s="275">
        <v>493.1</v>
      </c>
      <c r="I151" s="275">
        <v>503.54999999999995</v>
      </c>
      <c r="J151" s="275">
        <v>517.1</v>
      </c>
      <c r="K151" s="273">
        <v>490</v>
      </c>
      <c r="L151" s="273">
        <v>466</v>
      </c>
      <c r="M151" s="273">
        <v>14.784840000000001</v>
      </c>
    </row>
    <row r="152" spans="1:13">
      <c r="A152" s="264">
        <v>142</v>
      </c>
      <c r="B152" s="273" t="s">
        <v>238</v>
      </c>
      <c r="C152" s="274">
        <v>1390.1</v>
      </c>
      <c r="D152" s="275">
        <v>1390.3</v>
      </c>
      <c r="E152" s="275">
        <v>1370.6499999999999</v>
      </c>
      <c r="F152" s="275">
        <v>1351.1999999999998</v>
      </c>
      <c r="G152" s="275">
        <v>1331.5499999999997</v>
      </c>
      <c r="H152" s="275">
        <v>1409.75</v>
      </c>
      <c r="I152" s="275">
        <v>1429.4</v>
      </c>
      <c r="J152" s="275">
        <v>1448.8500000000001</v>
      </c>
      <c r="K152" s="273">
        <v>1409.95</v>
      </c>
      <c r="L152" s="273">
        <v>1370.85</v>
      </c>
      <c r="M152" s="273">
        <v>0.71889000000000003</v>
      </c>
    </row>
    <row r="153" spans="1:13">
      <c r="A153" s="264">
        <v>143</v>
      </c>
      <c r="B153" s="273" t="s">
        <v>239</v>
      </c>
      <c r="C153" s="274">
        <v>73.95</v>
      </c>
      <c r="D153" s="275">
        <v>73.899999999999991</v>
      </c>
      <c r="E153" s="275">
        <v>73.299999999999983</v>
      </c>
      <c r="F153" s="275">
        <v>72.649999999999991</v>
      </c>
      <c r="G153" s="275">
        <v>72.049999999999983</v>
      </c>
      <c r="H153" s="275">
        <v>74.549999999999983</v>
      </c>
      <c r="I153" s="275">
        <v>75.149999999999977</v>
      </c>
      <c r="J153" s="275">
        <v>75.799999999999983</v>
      </c>
      <c r="K153" s="273">
        <v>74.5</v>
      </c>
      <c r="L153" s="273">
        <v>73.25</v>
      </c>
      <c r="M153" s="273">
        <v>17.4923</v>
      </c>
    </row>
    <row r="154" spans="1:13">
      <c r="A154" s="264">
        <v>144</v>
      </c>
      <c r="B154" s="273" t="s">
        <v>95</v>
      </c>
      <c r="C154" s="274">
        <v>71.7</v>
      </c>
      <c r="D154" s="275">
        <v>71.233333333333334</v>
      </c>
      <c r="E154" s="275">
        <v>69.966666666666669</v>
      </c>
      <c r="F154" s="275">
        <v>68.233333333333334</v>
      </c>
      <c r="G154" s="275">
        <v>66.966666666666669</v>
      </c>
      <c r="H154" s="275">
        <v>72.966666666666669</v>
      </c>
      <c r="I154" s="275">
        <v>74.233333333333348</v>
      </c>
      <c r="J154" s="275">
        <v>75.966666666666669</v>
      </c>
      <c r="K154" s="273">
        <v>72.5</v>
      </c>
      <c r="L154" s="273">
        <v>69.5</v>
      </c>
      <c r="M154" s="273">
        <v>13.2058</v>
      </c>
    </row>
    <row r="155" spans="1:13">
      <c r="A155" s="264">
        <v>145</v>
      </c>
      <c r="B155" s="273" t="s">
        <v>353</v>
      </c>
      <c r="C155" s="274">
        <v>610.70000000000005</v>
      </c>
      <c r="D155" s="275">
        <v>610.93333333333339</v>
      </c>
      <c r="E155" s="275">
        <v>604.91666666666674</v>
      </c>
      <c r="F155" s="275">
        <v>599.13333333333333</v>
      </c>
      <c r="G155" s="275">
        <v>593.11666666666667</v>
      </c>
      <c r="H155" s="275">
        <v>616.71666666666681</v>
      </c>
      <c r="I155" s="275">
        <v>622.73333333333346</v>
      </c>
      <c r="J155" s="275">
        <v>628.51666666666688</v>
      </c>
      <c r="K155" s="273">
        <v>616.95000000000005</v>
      </c>
      <c r="L155" s="273">
        <v>605.15</v>
      </c>
      <c r="M155" s="273">
        <v>0.55989</v>
      </c>
    </row>
    <row r="156" spans="1:13">
      <c r="A156" s="264">
        <v>146</v>
      </c>
      <c r="B156" s="273" t="s">
        <v>96</v>
      </c>
      <c r="C156" s="274">
        <v>1247.0999999999999</v>
      </c>
      <c r="D156" s="275">
        <v>1240.3666666666666</v>
      </c>
      <c r="E156" s="275">
        <v>1208.7333333333331</v>
      </c>
      <c r="F156" s="275">
        <v>1170.3666666666666</v>
      </c>
      <c r="G156" s="275">
        <v>1138.7333333333331</v>
      </c>
      <c r="H156" s="275">
        <v>1278.7333333333331</v>
      </c>
      <c r="I156" s="275">
        <v>1310.3666666666668</v>
      </c>
      <c r="J156" s="275">
        <v>1348.7333333333331</v>
      </c>
      <c r="K156" s="273">
        <v>1272</v>
      </c>
      <c r="L156" s="273">
        <v>1202</v>
      </c>
      <c r="M156" s="273">
        <v>28.22897</v>
      </c>
    </row>
    <row r="157" spans="1:13">
      <c r="A157" s="264">
        <v>147</v>
      </c>
      <c r="B157" s="273" t="s">
        <v>97</v>
      </c>
      <c r="C157" s="274">
        <v>196.85</v>
      </c>
      <c r="D157" s="275">
        <v>198.41666666666666</v>
      </c>
      <c r="E157" s="275">
        <v>193.83333333333331</v>
      </c>
      <c r="F157" s="275">
        <v>190.81666666666666</v>
      </c>
      <c r="G157" s="275">
        <v>186.23333333333332</v>
      </c>
      <c r="H157" s="275">
        <v>201.43333333333331</v>
      </c>
      <c r="I157" s="275">
        <v>206.01666666666662</v>
      </c>
      <c r="J157" s="275">
        <v>209.0333333333333</v>
      </c>
      <c r="K157" s="273">
        <v>203</v>
      </c>
      <c r="L157" s="273">
        <v>195.4</v>
      </c>
      <c r="M157" s="273">
        <v>47.939399999999999</v>
      </c>
    </row>
    <row r="158" spans="1:13">
      <c r="A158" s="264">
        <v>148</v>
      </c>
      <c r="B158" s="273" t="s">
        <v>355</v>
      </c>
      <c r="C158" s="274">
        <v>300.39999999999998</v>
      </c>
      <c r="D158" s="275">
        <v>302.76666666666665</v>
      </c>
      <c r="E158" s="275">
        <v>296.63333333333333</v>
      </c>
      <c r="F158" s="275">
        <v>292.86666666666667</v>
      </c>
      <c r="G158" s="275">
        <v>286.73333333333335</v>
      </c>
      <c r="H158" s="275">
        <v>306.5333333333333</v>
      </c>
      <c r="I158" s="275">
        <v>312.66666666666663</v>
      </c>
      <c r="J158" s="275">
        <v>316.43333333333328</v>
      </c>
      <c r="K158" s="273">
        <v>308.89999999999998</v>
      </c>
      <c r="L158" s="273">
        <v>299</v>
      </c>
      <c r="M158" s="273">
        <v>1.3207100000000001</v>
      </c>
    </row>
    <row r="159" spans="1:13">
      <c r="A159" s="264">
        <v>149</v>
      </c>
      <c r="B159" s="273" t="s">
        <v>98</v>
      </c>
      <c r="C159" s="274">
        <v>69.8</v>
      </c>
      <c r="D159" s="275">
        <v>70.36666666666666</v>
      </c>
      <c r="E159" s="275">
        <v>68.833333333333314</v>
      </c>
      <c r="F159" s="275">
        <v>67.86666666666666</v>
      </c>
      <c r="G159" s="275">
        <v>66.333333333333314</v>
      </c>
      <c r="H159" s="275">
        <v>71.333333333333314</v>
      </c>
      <c r="I159" s="275">
        <v>72.866666666666646</v>
      </c>
      <c r="J159" s="275">
        <v>73.833333333333314</v>
      </c>
      <c r="K159" s="273">
        <v>71.900000000000006</v>
      </c>
      <c r="L159" s="273">
        <v>69.400000000000006</v>
      </c>
      <c r="M159" s="273">
        <v>355.26510999999999</v>
      </c>
    </row>
    <row r="160" spans="1:13">
      <c r="A160" s="264">
        <v>150</v>
      </c>
      <c r="B160" s="273" t="s">
        <v>356</v>
      </c>
      <c r="C160" s="274">
        <v>2371.5500000000002</v>
      </c>
      <c r="D160" s="275">
        <v>2396.0833333333335</v>
      </c>
      <c r="E160" s="275">
        <v>2342.2666666666669</v>
      </c>
      <c r="F160" s="275">
        <v>2312.9833333333336</v>
      </c>
      <c r="G160" s="275">
        <v>2259.166666666667</v>
      </c>
      <c r="H160" s="275">
        <v>2425.3666666666668</v>
      </c>
      <c r="I160" s="275">
        <v>2479.1833333333334</v>
      </c>
      <c r="J160" s="275">
        <v>2508.4666666666667</v>
      </c>
      <c r="K160" s="273">
        <v>2449.9</v>
      </c>
      <c r="L160" s="273">
        <v>2366.8000000000002</v>
      </c>
      <c r="M160" s="273">
        <v>0.27315</v>
      </c>
    </row>
    <row r="161" spans="1:13">
      <c r="A161" s="264">
        <v>151</v>
      </c>
      <c r="B161" s="273" t="s">
        <v>357</v>
      </c>
      <c r="C161" s="274">
        <v>372.8</v>
      </c>
      <c r="D161" s="275">
        <v>371.09999999999997</v>
      </c>
      <c r="E161" s="275">
        <v>363.19999999999993</v>
      </c>
      <c r="F161" s="275">
        <v>353.59999999999997</v>
      </c>
      <c r="G161" s="275">
        <v>345.69999999999993</v>
      </c>
      <c r="H161" s="275">
        <v>380.69999999999993</v>
      </c>
      <c r="I161" s="275">
        <v>388.59999999999991</v>
      </c>
      <c r="J161" s="275">
        <v>398.19999999999993</v>
      </c>
      <c r="K161" s="273">
        <v>379</v>
      </c>
      <c r="L161" s="273">
        <v>361.5</v>
      </c>
      <c r="M161" s="273">
        <v>1.4116899999999999</v>
      </c>
    </row>
    <row r="162" spans="1:13">
      <c r="A162" s="264">
        <v>152</v>
      </c>
      <c r="B162" s="273" t="s">
        <v>358</v>
      </c>
      <c r="C162" s="274">
        <v>589.9</v>
      </c>
      <c r="D162" s="275">
        <v>592.68333333333339</v>
      </c>
      <c r="E162" s="275">
        <v>577.36666666666679</v>
      </c>
      <c r="F162" s="275">
        <v>564.83333333333337</v>
      </c>
      <c r="G162" s="275">
        <v>549.51666666666677</v>
      </c>
      <c r="H162" s="275">
        <v>605.21666666666681</v>
      </c>
      <c r="I162" s="275">
        <v>620.53333333333342</v>
      </c>
      <c r="J162" s="275">
        <v>633.06666666666683</v>
      </c>
      <c r="K162" s="273">
        <v>608</v>
      </c>
      <c r="L162" s="273">
        <v>580.15</v>
      </c>
      <c r="M162" s="273">
        <v>1.1132299999999999</v>
      </c>
    </row>
    <row r="163" spans="1:13">
      <c r="A163" s="264">
        <v>153</v>
      </c>
      <c r="B163" s="273" t="s">
        <v>359</v>
      </c>
      <c r="C163" s="274">
        <v>89.5</v>
      </c>
      <c r="D163" s="275">
        <v>90.166666666666671</v>
      </c>
      <c r="E163" s="275">
        <v>88.333333333333343</v>
      </c>
      <c r="F163" s="275">
        <v>87.166666666666671</v>
      </c>
      <c r="G163" s="275">
        <v>85.333333333333343</v>
      </c>
      <c r="H163" s="275">
        <v>91.333333333333343</v>
      </c>
      <c r="I163" s="275">
        <v>93.166666666666686</v>
      </c>
      <c r="J163" s="275">
        <v>94.333333333333343</v>
      </c>
      <c r="K163" s="273">
        <v>92</v>
      </c>
      <c r="L163" s="273">
        <v>89</v>
      </c>
      <c r="M163" s="273">
        <v>12.162599999999999</v>
      </c>
    </row>
    <row r="164" spans="1:13">
      <c r="A164" s="264">
        <v>154</v>
      </c>
      <c r="B164" s="273" t="s">
        <v>360</v>
      </c>
      <c r="C164" s="274">
        <v>164.4</v>
      </c>
      <c r="D164" s="275">
        <v>166.95000000000002</v>
      </c>
      <c r="E164" s="275">
        <v>160.20000000000005</v>
      </c>
      <c r="F164" s="275">
        <v>156.00000000000003</v>
      </c>
      <c r="G164" s="275">
        <v>149.25000000000006</v>
      </c>
      <c r="H164" s="275">
        <v>171.15000000000003</v>
      </c>
      <c r="I164" s="275">
        <v>177.89999999999998</v>
      </c>
      <c r="J164" s="275">
        <v>182.10000000000002</v>
      </c>
      <c r="K164" s="273">
        <v>173.7</v>
      </c>
      <c r="L164" s="273">
        <v>162.75</v>
      </c>
      <c r="M164" s="273">
        <v>42.101930000000003</v>
      </c>
    </row>
    <row r="165" spans="1:13">
      <c r="A165" s="264">
        <v>155</v>
      </c>
      <c r="B165" s="273" t="s">
        <v>240</v>
      </c>
      <c r="C165" s="274">
        <v>8.0500000000000007</v>
      </c>
      <c r="D165" s="275">
        <v>8.1333333333333346</v>
      </c>
      <c r="E165" s="275">
        <v>7.9666666666666686</v>
      </c>
      <c r="F165" s="275">
        <v>7.8833333333333346</v>
      </c>
      <c r="G165" s="275">
        <v>7.7166666666666686</v>
      </c>
      <c r="H165" s="275">
        <v>8.2166666666666686</v>
      </c>
      <c r="I165" s="275">
        <v>8.3833333333333364</v>
      </c>
      <c r="J165" s="275">
        <v>8.4666666666666686</v>
      </c>
      <c r="K165" s="273">
        <v>8.3000000000000007</v>
      </c>
      <c r="L165" s="273">
        <v>8.0500000000000007</v>
      </c>
      <c r="M165" s="273">
        <v>73.432149999999993</v>
      </c>
    </row>
    <row r="166" spans="1:13">
      <c r="A166" s="264">
        <v>156</v>
      </c>
      <c r="B166" s="273" t="s">
        <v>241</v>
      </c>
      <c r="C166" s="274">
        <v>77.150000000000006</v>
      </c>
      <c r="D166" s="275">
        <v>77.88333333333334</v>
      </c>
      <c r="E166" s="275">
        <v>76.416666666666686</v>
      </c>
      <c r="F166" s="275">
        <v>75.683333333333351</v>
      </c>
      <c r="G166" s="275">
        <v>74.216666666666697</v>
      </c>
      <c r="H166" s="275">
        <v>78.616666666666674</v>
      </c>
      <c r="I166" s="275">
        <v>80.083333333333343</v>
      </c>
      <c r="J166" s="275">
        <v>80.816666666666663</v>
      </c>
      <c r="K166" s="273">
        <v>79.349999999999994</v>
      </c>
      <c r="L166" s="273">
        <v>77.150000000000006</v>
      </c>
      <c r="M166" s="273">
        <v>30.704789999999999</v>
      </c>
    </row>
    <row r="167" spans="1:13">
      <c r="A167" s="264">
        <v>157</v>
      </c>
      <c r="B167" s="273" t="s">
        <v>99</v>
      </c>
      <c r="C167" s="274">
        <v>127.7</v>
      </c>
      <c r="D167" s="275">
        <v>128.75</v>
      </c>
      <c r="E167" s="275">
        <v>125.85</v>
      </c>
      <c r="F167" s="275">
        <v>124</v>
      </c>
      <c r="G167" s="275">
        <v>121.1</v>
      </c>
      <c r="H167" s="275">
        <v>130.6</v>
      </c>
      <c r="I167" s="275">
        <v>133.49999999999997</v>
      </c>
      <c r="J167" s="275">
        <v>135.35</v>
      </c>
      <c r="K167" s="273">
        <v>131.65</v>
      </c>
      <c r="L167" s="273">
        <v>126.9</v>
      </c>
      <c r="M167" s="273">
        <v>230.44055</v>
      </c>
    </row>
    <row r="168" spans="1:13">
      <c r="A168" s="264">
        <v>158</v>
      </c>
      <c r="B168" s="273" t="s">
        <v>361</v>
      </c>
      <c r="C168" s="274">
        <v>264.39999999999998</v>
      </c>
      <c r="D168" s="275">
        <v>267.18333333333334</v>
      </c>
      <c r="E168" s="275">
        <v>258.91666666666669</v>
      </c>
      <c r="F168" s="275">
        <v>253.43333333333334</v>
      </c>
      <c r="G168" s="275">
        <v>245.16666666666669</v>
      </c>
      <c r="H168" s="275">
        <v>272.66666666666669</v>
      </c>
      <c r="I168" s="275">
        <v>280.93333333333334</v>
      </c>
      <c r="J168" s="275">
        <v>286.41666666666669</v>
      </c>
      <c r="K168" s="273">
        <v>275.45</v>
      </c>
      <c r="L168" s="273">
        <v>261.7</v>
      </c>
      <c r="M168" s="273">
        <v>0.57784000000000002</v>
      </c>
    </row>
    <row r="169" spans="1:13">
      <c r="A169" s="264">
        <v>159</v>
      </c>
      <c r="B169" s="273" t="s">
        <v>362</v>
      </c>
      <c r="C169" s="274">
        <v>213.85</v>
      </c>
      <c r="D169" s="275">
        <v>215.9666666666667</v>
      </c>
      <c r="E169" s="275">
        <v>207.93333333333339</v>
      </c>
      <c r="F169" s="275">
        <v>202.01666666666671</v>
      </c>
      <c r="G169" s="275">
        <v>193.98333333333341</v>
      </c>
      <c r="H169" s="275">
        <v>221.88333333333338</v>
      </c>
      <c r="I169" s="275">
        <v>229.91666666666669</v>
      </c>
      <c r="J169" s="275">
        <v>235.83333333333337</v>
      </c>
      <c r="K169" s="273">
        <v>224</v>
      </c>
      <c r="L169" s="273">
        <v>210.05</v>
      </c>
      <c r="M169" s="273">
        <v>4.61022</v>
      </c>
    </row>
    <row r="170" spans="1:13">
      <c r="A170" s="264">
        <v>160</v>
      </c>
      <c r="B170" s="273" t="s">
        <v>745</v>
      </c>
      <c r="C170" s="274">
        <v>3609.1</v>
      </c>
      <c r="D170" s="275">
        <v>3626.7000000000003</v>
      </c>
      <c r="E170" s="275">
        <v>3583.4000000000005</v>
      </c>
      <c r="F170" s="275">
        <v>3557.7000000000003</v>
      </c>
      <c r="G170" s="275">
        <v>3514.4000000000005</v>
      </c>
      <c r="H170" s="275">
        <v>3652.4000000000005</v>
      </c>
      <c r="I170" s="275">
        <v>3695.7000000000007</v>
      </c>
      <c r="J170" s="275">
        <v>3721.4000000000005</v>
      </c>
      <c r="K170" s="273">
        <v>3670</v>
      </c>
      <c r="L170" s="273">
        <v>3601</v>
      </c>
      <c r="M170" s="273">
        <v>0.24210000000000001</v>
      </c>
    </row>
    <row r="171" spans="1:13">
      <c r="A171" s="264">
        <v>161</v>
      </c>
      <c r="B171" s="273" t="s">
        <v>102</v>
      </c>
      <c r="C171" s="274">
        <v>25.5</v>
      </c>
      <c r="D171" s="275">
        <v>25.583333333333332</v>
      </c>
      <c r="E171" s="275">
        <v>25.066666666666663</v>
      </c>
      <c r="F171" s="275">
        <v>24.633333333333329</v>
      </c>
      <c r="G171" s="275">
        <v>24.11666666666666</v>
      </c>
      <c r="H171" s="275">
        <v>26.016666666666666</v>
      </c>
      <c r="I171" s="275">
        <v>26.533333333333339</v>
      </c>
      <c r="J171" s="275">
        <v>26.966666666666669</v>
      </c>
      <c r="K171" s="273">
        <v>26.1</v>
      </c>
      <c r="L171" s="273">
        <v>25.15</v>
      </c>
      <c r="M171" s="273">
        <v>162.40011999999999</v>
      </c>
    </row>
    <row r="172" spans="1:13">
      <c r="A172" s="264">
        <v>162</v>
      </c>
      <c r="B172" s="273" t="s">
        <v>363</v>
      </c>
      <c r="C172" s="274">
        <v>2083</v>
      </c>
      <c r="D172" s="275">
        <v>2089</v>
      </c>
      <c r="E172" s="275">
        <v>2063</v>
      </c>
      <c r="F172" s="275">
        <v>2043</v>
      </c>
      <c r="G172" s="275">
        <v>2017</v>
      </c>
      <c r="H172" s="275">
        <v>2109</v>
      </c>
      <c r="I172" s="275">
        <v>2135</v>
      </c>
      <c r="J172" s="275">
        <v>2155</v>
      </c>
      <c r="K172" s="273">
        <v>2115</v>
      </c>
      <c r="L172" s="273">
        <v>2069</v>
      </c>
      <c r="M172" s="273">
        <v>0.16284999999999999</v>
      </c>
    </row>
    <row r="173" spans="1:13">
      <c r="A173" s="264">
        <v>163</v>
      </c>
      <c r="B173" s="273" t="s">
        <v>746</v>
      </c>
      <c r="C173" s="274">
        <v>182.8</v>
      </c>
      <c r="D173" s="275">
        <v>183.18333333333331</v>
      </c>
      <c r="E173" s="275">
        <v>181.86666666666662</v>
      </c>
      <c r="F173" s="275">
        <v>180.93333333333331</v>
      </c>
      <c r="G173" s="275">
        <v>179.61666666666662</v>
      </c>
      <c r="H173" s="275">
        <v>184.11666666666662</v>
      </c>
      <c r="I173" s="275">
        <v>185.43333333333328</v>
      </c>
      <c r="J173" s="275">
        <v>186.36666666666662</v>
      </c>
      <c r="K173" s="273">
        <v>184.5</v>
      </c>
      <c r="L173" s="273">
        <v>182.25</v>
      </c>
      <c r="M173" s="273">
        <v>0.69693000000000005</v>
      </c>
    </row>
    <row r="174" spans="1:13">
      <c r="A174" s="264">
        <v>164</v>
      </c>
      <c r="B174" s="273" t="s">
        <v>364</v>
      </c>
      <c r="C174" s="274">
        <v>2267.0500000000002</v>
      </c>
      <c r="D174" s="275">
        <v>2270.8000000000002</v>
      </c>
      <c r="E174" s="275">
        <v>2231.8000000000002</v>
      </c>
      <c r="F174" s="275">
        <v>2196.5500000000002</v>
      </c>
      <c r="G174" s="275">
        <v>2157.5500000000002</v>
      </c>
      <c r="H174" s="275">
        <v>2306.0500000000002</v>
      </c>
      <c r="I174" s="275">
        <v>2345.0500000000002</v>
      </c>
      <c r="J174" s="275">
        <v>2380.3000000000002</v>
      </c>
      <c r="K174" s="273">
        <v>2309.8000000000002</v>
      </c>
      <c r="L174" s="273">
        <v>2235.5500000000002</v>
      </c>
      <c r="M174" s="273">
        <v>0.11629</v>
      </c>
    </row>
    <row r="175" spans="1:13">
      <c r="A175" s="264">
        <v>165</v>
      </c>
      <c r="B175" s="273" t="s">
        <v>242</v>
      </c>
      <c r="C175" s="274">
        <v>132.65</v>
      </c>
      <c r="D175" s="275">
        <v>132.79999999999998</v>
      </c>
      <c r="E175" s="275">
        <v>131.19999999999996</v>
      </c>
      <c r="F175" s="275">
        <v>129.74999999999997</v>
      </c>
      <c r="G175" s="275">
        <v>128.14999999999995</v>
      </c>
      <c r="H175" s="275">
        <v>134.24999999999997</v>
      </c>
      <c r="I175" s="275">
        <v>135.85</v>
      </c>
      <c r="J175" s="275">
        <v>137.29999999999998</v>
      </c>
      <c r="K175" s="273">
        <v>134.4</v>
      </c>
      <c r="L175" s="273">
        <v>131.35</v>
      </c>
      <c r="M175" s="273">
        <v>1.58338</v>
      </c>
    </row>
    <row r="176" spans="1:13">
      <c r="A176" s="264">
        <v>166</v>
      </c>
      <c r="B176" s="273" t="s">
        <v>365</v>
      </c>
      <c r="C176" s="274">
        <v>5699.8</v>
      </c>
      <c r="D176" s="275">
        <v>5688.4666666666672</v>
      </c>
      <c r="E176" s="275">
        <v>5661.5833333333339</v>
      </c>
      <c r="F176" s="275">
        <v>5623.3666666666668</v>
      </c>
      <c r="G176" s="275">
        <v>5596.4833333333336</v>
      </c>
      <c r="H176" s="275">
        <v>5726.6833333333343</v>
      </c>
      <c r="I176" s="275">
        <v>5753.5666666666675</v>
      </c>
      <c r="J176" s="275">
        <v>5791.7833333333347</v>
      </c>
      <c r="K176" s="273">
        <v>5715.35</v>
      </c>
      <c r="L176" s="273">
        <v>5650.25</v>
      </c>
      <c r="M176" s="273">
        <v>7.5420000000000001E-2</v>
      </c>
    </row>
    <row r="177" spans="1:13">
      <c r="A177" s="264">
        <v>167</v>
      </c>
      <c r="B177" s="273" t="s">
        <v>366</v>
      </c>
      <c r="C177" s="274">
        <v>1467.5</v>
      </c>
      <c r="D177" s="275">
        <v>1477.8500000000001</v>
      </c>
      <c r="E177" s="275">
        <v>1444.7000000000003</v>
      </c>
      <c r="F177" s="275">
        <v>1421.9</v>
      </c>
      <c r="G177" s="275">
        <v>1388.7500000000002</v>
      </c>
      <c r="H177" s="275">
        <v>1500.6500000000003</v>
      </c>
      <c r="I177" s="275">
        <v>1533.8000000000004</v>
      </c>
      <c r="J177" s="275">
        <v>1556.6000000000004</v>
      </c>
      <c r="K177" s="273">
        <v>1511</v>
      </c>
      <c r="L177" s="273">
        <v>1455.05</v>
      </c>
      <c r="M177" s="273">
        <v>0.51746999999999999</v>
      </c>
    </row>
    <row r="178" spans="1:13">
      <c r="A178" s="264">
        <v>168</v>
      </c>
      <c r="B178" s="273" t="s">
        <v>100</v>
      </c>
      <c r="C178" s="274">
        <v>485.9</v>
      </c>
      <c r="D178" s="275">
        <v>488.25</v>
      </c>
      <c r="E178" s="275">
        <v>480.65</v>
      </c>
      <c r="F178" s="275">
        <v>475.4</v>
      </c>
      <c r="G178" s="275">
        <v>467.79999999999995</v>
      </c>
      <c r="H178" s="275">
        <v>493.5</v>
      </c>
      <c r="I178" s="275">
        <v>501.1</v>
      </c>
      <c r="J178" s="275">
        <v>506.35</v>
      </c>
      <c r="K178" s="273">
        <v>495.85</v>
      </c>
      <c r="L178" s="273">
        <v>483</v>
      </c>
      <c r="M178" s="273">
        <v>14.43779</v>
      </c>
    </row>
    <row r="179" spans="1:13">
      <c r="A179" s="264">
        <v>169</v>
      </c>
      <c r="B179" s="273" t="s">
        <v>367</v>
      </c>
      <c r="C179" s="274">
        <v>917.7</v>
      </c>
      <c r="D179" s="275">
        <v>920.58333333333337</v>
      </c>
      <c r="E179" s="275">
        <v>912.11666666666679</v>
      </c>
      <c r="F179" s="275">
        <v>906.53333333333342</v>
      </c>
      <c r="G179" s="275">
        <v>898.06666666666683</v>
      </c>
      <c r="H179" s="275">
        <v>926.16666666666674</v>
      </c>
      <c r="I179" s="275">
        <v>934.63333333333321</v>
      </c>
      <c r="J179" s="275">
        <v>940.2166666666667</v>
      </c>
      <c r="K179" s="273">
        <v>929.05</v>
      </c>
      <c r="L179" s="273">
        <v>915</v>
      </c>
      <c r="M179" s="273">
        <v>0.27793000000000001</v>
      </c>
    </row>
    <row r="180" spans="1:13">
      <c r="A180" s="264">
        <v>170</v>
      </c>
      <c r="B180" s="273" t="s">
        <v>243</v>
      </c>
      <c r="C180" s="274">
        <v>532.70000000000005</v>
      </c>
      <c r="D180" s="275">
        <v>532.7833333333333</v>
      </c>
      <c r="E180" s="275">
        <v>526.91666666666663</v>
      </c>
      <c r="F180" s="275">
        <v>521.13333333333333</v>
      </c>
      <c r="G180" s="275">
        <v>515.26666666666665</v>
      </c>
      <c r="H180" s="275">
        <v>538.56666666666661</v>
      </c>
      <c r="I180" s="275">
        <v>544.43333333333339</v>
      </c>
      <c r="J180" s="275">
        <v>550.21666666666658</v>
      </c>
      <c r="K180" s="273">
        <v>538.65</v>
      </c>
      <c r="L180" s="273">
        <v>527</v>
      </c>
      <c r="M180" s="273">
        <v>1.2682500000000001</v>
      </c>
    </row>
    <row r="181" spans="1:13">
      <c r="A181" s="264">
        <v>171</v>
      </c>
      <c r="B181" s="273" t="s">
        <v>103</v>
      </c>
      <c r="C181" s="274">
        <v>773.95</v>
      </c>
      <c r="D181" s="275">
        <v>775.25</v>
      </c>
      <c r="E181" s="275">
        <v>763.7</v>
      </c>
      <c r="F181" s="275">
        <v>753.45</v>
      </c>
      <c r="G181" s="275">
        <v>741.90000000000009</v>
      </c>
      <c r="H181" s="275">
        <v>785.5</v>
      </c>
      <c r="I181" s="275">
        <v>797.05</v>
      </c>
      <c r="J181" s="275">
        <v>807.3</v>
      </c>
      <c r="K181" s="273">
        <v>786.8</v>
      </c>
      <c r="L181" s="273">
        <v>765</v>
      </c>
      <c r="M181" s="273">
        <v>10.28421</v>
      </c>
    </row>
    <row r="182" spans="1:13">
      <c r="A182" s="264">
        <v>172</v>
      </c>
      <c r="B182" s="273" t="s">
        <v>244</v>
      </c>
      <c r="C182" s="274">
        <v>432.05</v>
      </c>
      <c r="D182" s="275">
        <v>435.34999999999997</v>
      </c>
      <c r="E182" s="275">
        <v>426.69999999999993</v>
      </c>
      <c r="F182" s="275">
        <v>421.34999999999997</v>
      </c>
      <c r="G182" s="275">
        <v>412.69999999999993</v>
      </c>
      <c r="H182" s="275">
        <v>440.69999999999993</v>
      </c>
      <c r="I182" s="275">
        <v>449.34999999999991</v>
      </c>
      <c r="J182" s="275">
        <v>454.69999999999993</v>
      </c>
      <c r="K182" s="273">
        <v>444</v>
      </c>
      <c r="L182" s="273">
        <v>430</v>
      </c>
      <c r="M182" s="273">
        <v>2.2610399999999999</v>
      </c>
    </row>
    <row r="183" spans="1:13">
      <c r="A183" s="264">
        <v>173</v>
      </c>
      <c r="B183" s="273" t="s">
        <v>245</v>
      </c>
      <c r="C183" s="274">
        <v>1297.1500000000001</v>
      </c>
      <c r="D183" s="275">
        <v>1298.8166666666668</v>
      </c>
      <c r="E183" s="275">
        <v>1270.4333333333336</v>
      </c>
      <c r="F183" s="275">
        <v>1243.7166666666667</v>
      </c>
      <c r="G183" s="275">
        <v>1215.3333333333335</v>
      </c>
      <c r="H183" s="275">
        <v>1325.5333333333338</v>
      </c>
      <c r="I183" s="275">
        <v>1353.916666666667</v>
      </c>
      <c r="J183" s="275">
        <v>1380.6333333333339</v>
      </c>
      <c r="K183" s="273">
        <v>1327.2</v>
      </c>
      <c r="L183" s="273">
        <v>1272.0999999999999</v>
      </c>
      <c r="M183" s="273">
        <v>6.6262999999999996</v>
      </c>
    </row>
    <row r="184" spans="1:13">
      <c r="A184" s="264">
        <v>174</v>
      </c>
      <c r="B184" s="273" t="s">
        <v>368</v>
      </c>
      <c r="C184" s="274">
        <v>354.75</v>
      </c>
      <c r="D184" s="275">
        <v>356.40000000000003</v>
      </c>
      <c r="E184" s="275">
        <v>346.90000000000009</v>
      </c>
      <c r="F184" s="275">
        <v>339.05000000000007</v>
      </c>
      <c r="G184" s="275">
        <v>329.55000000000013</v>
      </c>
      <c r="H184" s="275">
        <v>364.25000000000006</v>
      </c>
      <c r="I184" s="275">
        <v>373.74999999999994</v>
      </c>
      <c r="J184" s="275">
        <v>381.6</v>
      </c>
      <c r="K184" s="273">
        <v>365.9</v>
      </c>
      <c r="L184" s="273">
        <v>348.55</v>
      </c>
      <c r="M184" s="273">
        <v>30.291910000000001</v>
      </c>
    </row>
    <row r="185" spans="1:13">
      <c r="A185" s="264">
        <v>175</v>
      </c>
      <c r="B185" s="273" t="s">
        <v>246</v>
      </c>
      <c r="C185" s="274">
        <v>318.10000000000002</v>
      </c>
      <c r="D185" s="275">
        <v>312.59999999999997</v>
      </c>
      <c r="E185" s="275">
        <v>304.29999999999995</v>
      </c>
      <c r="F185" s="275">
        <v>290.5</v>
      </c>
      <c r="G185" s="275">
        <v>282.2</v>
      </c>
      <c r="H185" s="275">
        <v>326.39999999999992</v>
      </c>
      <c r="I185" s="275">
        <v>334.7</v>
      </c>
      <c r="J185" s="275">
        <v>348.49999999999989</v>
      </c>
      <c r="K185" s="273">
        <v>320.89999999999998</v>
      </c>
      <c r="L185" s="273">
        <v>298.8</v>
      </c>
      <c r="M185" s="273">
        <v>16.696370000000002</v>
      </c>
    </row>
    <row r="186" spans="1:13">
      <c r="A186" s="264">
        <v>176</v>
      </c>
      <c r="B186" s="273" t="s">
        <v>104</v>
      </c>
      <c r="C186" s="274">
        <v>1061.55</v>
      </c>
      <c r="D186" s="275">
        <v>1075.6499999999999</v>
      </c>
      <c r="E186" s="275">
        <v>1036.9499999999998</v>
      </c>
      <c r="F186" s="275">
        <v>1012.3499999999999</v>
      </c>
      <c r="G186" s="275">
        <v>973.64999999999986</v>
      </c>
      <c r="H186" s="275">
        <v>1100.2499999999998</v>
      </c>
      <c r="I186" s="275">
        <v>1138.95</v>
      </c>
      <c r="J186" s="275">
        <v>1163.5499999999997</v>
      </c>
      <c r="K186" s="273">
        <v>1114.3499999999999</v>
      </c>
      <c r="L186" s="273">
        <v>1051.05</v>
      </c>
      <c r="M186" s="273">
        <v>66.209900000000005</v>
      </c>
    </row>
    <row r="187" spans="1:13">
      <c r="A187" s="264">
        <v>177</v>
      </c>
      <c r="B187" s="273" t="s">
        <v>369</v>
      </c>
      <c r="C187" s="274">
        <v>254.1</v>
      </c>
      <c r="D187" s="275">
        <v>255.36666666666667</v>
      </c>
      <c r="E187" s="275">
        <v>250.73333333333335</v>
      </c>
      <c r="F187" s="275">
        <v>247.36666666666667</v>
      </c>
      <c r="G187" s="275">
        <v>242.73333333333335</v>
      </c>
      <c r="H187" s="275">
        <v>258.73333333333335</v>
      </c>
      <c r="I187" s="275">
        <v>263.36666666666667</v>
      </c>
      <c r="J187" s="275">
        <v>266.73333333333335</v>
      </c>
      <c r="K187" s="273">
        <v>260</v>
      </c>
      <c r="L187" s="273">
        <v>252</v>
      </c>
      <c r="M187" s="273">
        <v>4.0571999999999999</v>
      </c>
    </row>
    <row r="188" spans="1:13">
      <c r="A188" s="264">
        <v>178</v>
      </c>
      <c r="B188" s="273" t="s">
        <v>370</v>
      </c>
      <c r="C188" s="274">
        <v>87.55</v>
      </c>
      <c r="D188" s="275">
        <v>88.283333333333346</v>
      </c>
      <c r="E188" s="275">
        <v>86.266666666666694</v>
      </c>
      <c r="F188" s="275">
        <v>84.983333333333348</v>
      </c>
      <c r="G188" s="275">
        <v>82.966666666666697</v>
      </c>
      <c r="H188" s="275">
        <v>89.566666666666691</v>
      </c>
      <c r="I188" s="275">
        <v>91.583333333333343</v>
      </c>
      <c r="J188" s="275">
        <v>92.866666666666688</v>
      </c>
      <c r="K188" s="273">
        <v>90.3</v>
      </c>
      <c r="L188" s="273">
        <v>87</v>
      </c>
      <c r="M188" s="273">
        <v>9.1519700000000004</v>
      </c>
    </row>
    <row r="189" spans="1:13">
      <c r="A189" s="264">
        <v>179</v>
      </c>
      <c r="B189" s="273" t="s">
        <v>371</v>
      </c>
      <c r="C189" s="274">
        <v>690.5</v>
      </c>
      <c r="D189" s="275">
        <v>697.69999999999993</v>
      </c>
      <c r="E189" s="275">
        <v>675.39999999999986</v>
      </c>
      <c r="F189" s="275">
        <v>660.3</v>
      </c>
      <c r="G189" s="275">
        <v>637.99999999999989</v>
      </c>
      <c r="H189" s="275">
        <v>712.79999999999984</v>
      </c>
      <c r="I189" s="275">
        <v>735.0999999999998</v>
      </c>
      <c r="J189" s="275">
        <v>750.19999999999982</v>
      </c>
      <c r="K189" s="273">
        <v>720</v>
      </c>
      <c r="L189" s="273">
        <v>682.6</v>
      </c>
      <c r="M189" s="273">
        <v>0.2392</v>
      </c>
    </row>
    <row r="190" spans="1:13">
      <c r="A190" s="264">
        <v>180</v>
      </c>
      <c r="B190" s="273" t="s">
        <v>372</v>
      </c>
      <c r="C190" s="274">
        <v>321.64999999999998</v>
      </c>
      <c r="D190" s="275">
        <v>323.71666666666664</v>
      </c>
      <c r="E190" s="275">
        <v>318.43333333333328</v>
      </c>
      <c r="F190" s="275">
        <v>315.21666666666664</v>
      </c>
      <c r="G190" s="275">
        <v>309.93333333333328</v>
      </c>
      <c r="H190" s="275">
        <v>326.93333333333328</v>
      </c>
      <c r="I190" s="275">
        <v>332.2166666666667</v>
      </c>
      <c r="J190" s="275">
        <v>335.43333333333328</v>
      </c>
      <c r="K190" s="273">
        <v>329</v>
      </c>
      <c r="L190" s="273">
        <v>320.5</v>
      </c>
      <c r="M190" s="273">
        <v>0.88817999999999997</v>
      </c>
    </row>
    <row r="191" spans="1:13">
      <c r="A191" s="264">
        <v>181</v>
      </c>
      <c r="B191" s="273" t="s">
        <v>744</v>
      </c>
      <c r="C191" s="274">
        <v>144.85</v>
      </c>
      <c r="D191" s="275">
        <v>143.95000000000002</v>
      </c>
      <c r="E191" s="275">
        <v>138.90000000000003</v>
      </c>
      <c r="F191" s="275">
        <v>132.95000000000002</v>
      </c>
      <c r="G191" s="275">
        <v>127.90000000000003</v>
      </c>
      <c r="H191" s="275">
        <v>149.90000000000003</v>
      </c>
      <c r="I191" s="275">
        <v>154.95000000000005</v>
      </c>
      <c r="J191" s="275">
        <v>160.90000000000003</v>
      </c>
      <c r="K191" s="273">
        <v>149</v>
      </c>
      <c r="L191" s="273">
        <v>138</v>
      </c>
      <c r="M191" s="273">
        <v>11.96942</v>
      </c>
    </row>
    <row r="192" spans="1:13">
      <c r="A192" s="264">
        <v>182</v>
      </c>
      <c r="B192" s="273" t="s">
        <v>776</v>
      </c>
      <c r="C192" s="274">
        <v>579.9</v>
      </c>
      <c r="D192" s="275">
        <v>578.06666666666661</v>
      </c>
      <c r="E192" s="275">
        <v>572.08333333333326</v>
      </c>
      <c r="F192" s="275">
        <v>564.26666666666665</v>
      </c>
      <c r="G192" s="275">
        <v>558.2833333333333</v>
      </c>
      <c r="H192" s="275">
        <v>585.88333333333321</v>
      </c>
      <c r="I192" s="275">
        <v>591.86666666666656</v>
      </c>
      <c r="J192" s="275">
        <v>599.68333333333317</v>
      </c>
      <c r="K192" s="273">
        <v>584.04999999999995</v>
      </c>
      <c r="L192" s="273">
        <v>570.25</v>
      </c>
      <c r="M192" s="273">
        <v>0.30220000000000002</v>
      </c>
    </row>
    <row r="193" spans="1:13">
      <c r="A193" s="264">
        <v>183</v>
      </c>
      <c r="B193" s="273" t="s">
        <v>373</v>
      </c>
      <c r="C193" s="274">
        <v>373.55</v>
      </c>
      <c r="D193" s="275">
        <v>367.08333333333331</v>
      </c>
      <c r="E193" s="275">
        <v>358.51666666666665</v>
      </c>
      <c r="F193" s="275">
        <v>343.48333333333335</v>
      </c>
      <c r="G193" s="275">
        <v>334.91666666666669</v>
      </c>
      <c r="H193" s="275">
        <v>382.11666666666662</v>
      </c>
      <c r="I193" s="275">
        <v>390.68333333333334</v>
      </c>
      <c r="J193" s="275">
        <v>405.71666666666658</v>
      </c>
      <c r="K193" s="273">
        <v>375.65</v>
      </c>
      <c r="L193" s="273">
        <v>352.05</v>
      </c>
      <c r="M193" s="273">
        <v>12.021409999999999</v>
      </c>
    </row>
    <row r="194" spans="1:13">
      <c r="A194" s="264">
        <v>184</v>
      </c>
      <c r="B194" s="273" t="s">
        <v>374</v>
      </c>
      <c r="C194" s="274">
        <v>55.45</v>
      </c>
      <c r="D194" s="275">
        <v>56</v>
      </c>
      <c r="E194" s="275">
        <v>54.6</v>
      </c>
      <c r="F194" s="275">
        <v>53.75</v>
      </c>
      <c r="G194" s="275">
        <v>52.35</v>
      </c>
      <c r="H194" s="275">
        <v>56.85</v>
      </c>
      <c r="I194" s="275">
        <v>58.250000000000007</v>
      </c>
      <c r="J194" s="275">
        <v>59.1</v>
      </c>
      <c r="K194" s="273">
        <v>57.4</v>
      </c>
      <c r="L194" s="273">
        <v>55.15</v>
      </c>
      <c r="M194" s="273">
        <v>9.6592900000000004</v>
      </c>
    </row>
    <row r="195" spans="1:13">
      <c r="A195" s="264">
        <v>185</v>
      </c>
      <c r="B195" s="273" t="s">
        <v>375</v>
      </c>
      <c r="C195" s="274">
        <v>205.1</v>
      </c>
      <c r="D195" s="275">
        <v>206.26666666666665</v>
      </c>
      <c r="E195" s="275">
        <v>202.2833333333333</v>
      </c>
      <c r="F195" s="275">
        <v>199.46666666666664</v>
      </c>
      <c r="G195" s="275">
        <v>195.48333333333329</v>
      </c>
      <c r="H195" s="275">
        <v>209.08333333333331</v>
      </c>
      <c r="I195" s="275">
        <v>213.06666666666666</v>
      </c>
      <c r="J195" s="275">
        <v>215.88333333333333</v>
      </c>
      <c r="K195" s="273">
        <v>210.25</v>
      </c>
      <c r="L195" s="273">
        <v>203.45</v>
      </c>
      <c r="M195" s="273">
        <v>5.6840700000000002</v>
      </c>
    </row>
    <row r="196" spans="1:13">
      <c r="A196" s="264">
        <v>186</v>
      </c>
      <c r="B196" s="273" t="s">
        <v>376</v>
      </c>
      <c r="C196" s="274">
        <v>89.5</v>
      </c>
      <c r="D196" s="275">
        <v>89.383333333333326</v>
      </c>
      <c r="E196" s="275">
        <v>87.266666666666652</v>
      </c>
      <c r="F196" s="275">
        <v>85.033333333333331</v>
      </c>
      <c r="G196" s="275">
        <v>82.916666666666657</v>
      </c>
      <c r="H196" s="275">
        <v>91.616666666666646</v>
      </c>
      <c r="I196" s="275">
        <v>93.73333333333332</v>
      </c>
      <c r="J196" s="275">
        <v>95.96666666666664</v>
      </c>
      <c r="K196" s="273">
        <v>91.5</v>
      </c>
      <c r="L196" s="273">
        <v>87.15</v>
      </c>
      <c r="M196" s="273">
        <v>12.022930000000001</v>
      </c>
    </row>
    <row r="197" spans="1:13">
      <c r="A197" s="264">
        <v>187</v>
      </c>
      <c r="B197" s="273" t="s">
        <v>377</v>
      </c>
      <c r="C197" s="274">
        <v>72.900000000000006</v>
      </c>
      <c r="D197" s="275">
        <v>73.333333333333343</v>
      </c>
      <c r="E197" s="275">
        <v>72.216666666666683</v>
      </c>
      <c r="F197" s="275">
        <v>71.533333333333346</v>
      </c>
      <c r="G197" s="275">
        <v>70.416666666666686</v>
      </c>
      <c r="H197" s="275">
        <v>74.01666666666668</v>
      </c>
      <c r="I197" s="275">
        <v>75.133333333333354</v>
      </c>
      <c r="J197" s="275">
        <v>75.816666666666677</v>
      </c>
      <c r="K197" s="273">
        <v>74.45</v>
      </c>
      <c r="L197" s="273">
        <v>72.650000000000006</v>
      </c>
      <c r="M197" s="273">
        <v>5.0402300000000002</v>
      </c>
    </row>
    <row r="198" spans="1:13">
      <c r="A198" s="264">
        <v>188</v>
      </c>
      <c r="B198" s="273" t="s">
        <v>247</v>
      </c>
      <c r="C198" s="274">
        <v>195.45</v>
      </c>
      <c r="D198" s="275">
        <v>196.4</v>
      </c>
      <c r="E198" s="275">
        <v>193.60000000000002</v>
      </c>
      <c r="F198" s="275">
        <v>191.75000000000003</v>
      </c>
      <c r="G198" s="275">
        <v>188.95000000000005</v>
      </c>
      <c r="H198" s="275">
        <v>198.25</v>
      </c>
      <c r="I198" s="275">
        <v>201.05</v>
      </c>
      <c r="J198" s="275">
        <v>202.89999999999998</v>
      </c>
      <c r="K198" s="273">
        <v>199.2</v>
      </c>
      <c r="L198" s="273">
        <v>194.55</v>
      </c>
      <c r="M198" s="273">
        <v>6.6371200000000004</v>
      </c>
    </row>
    <row r="199" spans="1:13">
      <c r="A199" s="264">
        <v>189</v>
      </c>
      <c r="B199" s="273" t="s">
        <v>378</v>
      </c>
      <c r="C199" s="274">
        <v>692.4</v>
      </c>
      <c r="D199" s="275">
        <v>696.66666666666663</v>
      </c>
      <c r="E199" s="275">
        <v>675.38333333333321</v>
      </c>
      <c r="F199" s="275">
        <v>658.36666666666656</v>
      </c>
      <c r="G199" s="275">
        <v>637.08333333333314</v>
      </c>
      <c r="H199" s="275">
        <v>713.68333333333328</v>
      </c>
      <c r="I199" s="275">
        <v>734.96666666666681</v>
      </c>
      <c r="J199" s="275">
        <v>751.98333333333335</v>
      </c>
      <c r="K199" s="273">
        <v>717.95</v>
      </c>
      <c r="L199" s="273">
        <v>679.65</v>
      </c>
      <c r="M199" s="273">
        <v>0.98287999999999998</v>
      </c>
    </row>
    <row r="200" spans="1:13">
      <c r="A200" s="264">
        <v>190</v>
      </c>
      <c r="B200" s="273" t="s">
        <v>248</v>
      </c>
      <c r="C200" s="274">
        <v>949.35</v>
      </c>
      <c r="D200" s="275">
        <v>942.31666666666661</v>
      </c>
      <c r="E200" s="275">
        <v>919.23333333333323</v>
      </c>
      <c r="F200" s="275">
        <v>889.11666666666667</v>
      </c>
      <c r="G200" s="275">
        <v>866.0333333333333</v>
      </c>
      <c r="H200" s="275">
        <v>972.43333333333317</v>
      </c>
      <c r="I200" s="275">
        <v>995.51666666666665</v>
      </c>
      <c r="J200" s="275">
        <v>1025.6333333333332</v>
      </c>
      <c r="K200" s="273">
        <v>965.4</v>
      </c>
      <c r="L200" s="273">
        <v>912.2</v>
      </c>
      <c r="M200" s="273">
        <v>5.85562</v>
      </c>
    </row>
    <row r="201" spans="1:13">
      <c r="A201" s="264">
        <v>191</v>
      </c>
      <c r="B201" s="273" t="s">
        <v>107</v>
      </c>
      <c r="C201" s="274">
        <v>955.5</v>
      </c>
      <c r="D201" s="275">
        <v>953.75</v>
      </c>
      <c r="E201" s="275">
        <v>944.25</v>
      </c>
      <c r="F201" s="275">
        <v>933</v>
      </c>
      <c r="G201" s="275">
        <v>923.5</v>
      </c>
      <c r="H201" s="275">
        <v>965</v>
      </c>
      <c r="I201" s="275">
        <v>974.5</v>
      </c>
      <c r="J201" s="275">
        <v>985.75</v>
      </c>
      <c r="K201" s="273">
        <v>963.25</v>
      </c>
      <c r="L201" s="273">
        <v>942.5</v>
      </c>
      <c r="M201" s="273">
        <v>75.317359999999994</v>
      </c>
    </row>
    <row r="202" spans="1:13">
      <c r="A202" s="264">
        <v>192</v>
      </c>
      <c r="B202" s="273" t="s">
        <v>249</v>
      </c>
      <c r="C202" s="274">
        <v>2919.45</v>
      </c>
      <c r="D202" s="275">
        <v>2928.25</v>
      </c>
      <c r="E202" s="275">
        <v>2882.9</v>
      </c>
      <c r="F202" s="275">
        <v>2846.35</v>
      </c>
      <c r="G202" s="275">
        <v>2801</v>
      </c>
      <c r="H202" s="275">
        <v>2964.8</v>
      </c>
      <c r="I202" s="275">
        <v>3010.1500000000005</v>
      </c>
      <c r="J202" s="275">
        <v>3046.7000000000003</v>
      </c>
      <c r="K202" s="273">
        <v>2973.6</v>
      </c>
      <c r="L202" s="273">
        <v>2891.7</v>
      </c>
      <c r="M202" s="273">
        <v>3.3342299999999998</v>
      </c>
    </row>
    <row r="203" spans="1:13">
      <c r="A203" s="264">
        <v>193</v>
      </c>
      <c r="B203" s="273" t="s">
        <v>109</v>
      </c>
      <c r="C203" s="274">
        <v>1409.6</v>
      </c>
      <c r="D203" s="275">
        <v>1429.2166666666665</v>
      </c>
      <c r="E203" s="275">
        <v>1386.5333333333328</v>
      </c>
      <c r="F203" s="275">
        <v>1363.4666666666665</v>
      </c>
      <c r="G203" s="275">
        <v>1320.7833333333328</v>
      </c>
      <c r="H203" s="275">
        <v>1452.2833333333328</v>
      </c>
      <c r="I203" s="275">
        <v>1494.9666666666667</v>
      </c>
      <c r="J203" s="275">
        <v>1518.0333333333328</v>
      </c>
      <c r="K203" s="273">
        <v>1471.9</v>
      </c>
      <c r="L203" s="273">
        <v>1406.15</v>
      </c>
      <c r="M203" s="273">
        <v>117.78138</v>
      </c>
    </row>
    <row r="204" spans="1:13">
      <c r="A204" s="264">
        <v>194</v>
      </c>
      <c r="B204" s="273" t="s">
        <v>250</v>
      </c>
      <c r="C204" s="274">
        <v>682.85</v>
      </c>
      <c r="D204" s="275">
        <v>683.63333333333321</v>
      </c>
      <c r="E204" s="275">
        <v>672.26666666666642</v>
      </c>
      <c r="F204" s="275">
        <v>661.68333333333317</v>
      </c>
      <c r="G204" s="275">
        <v>650.31666666666638</v>
      </c>
      <c r="H204" s="275">
        <v>694.21666666666647</v>
      </c>
      <c r="I204" s="275">
        <v>705.58333333333326</v>
      </c>
      <c r="J204" s="275">
        <v>716.16666666666652</v>
      </c>
      <c r="K204" s="273">
        <v>695</v>
      </c>
      <c r="L204" s="273">
        <v>673.05</v>
      </c>
      <c r="M204" s="273">
        <v>36.297800000000002</v>
      </c>
    </row>
    <row r="205" spans="1:13">
      <c r="A205" s="264">
        <v>195</v>
      </c>
      <c r="B205" s="273" t="s">
        <v>383</v>
      </c>
      <c r="C205" s="274">
        <v>28.4</v>
      </c>
      <c r="D205" s="275">
        <v>28.616666666666664</v>
      </c>
      <c r="E205" s="275">
        <v>27.983333333333327</v>
      </c>
      <c r="F205" s="275">
        <v>27.566666666666663</v>
      </c>
      <c r="G205" s="275">
        <v>26.933333333333326</v>
      </c>
      <c r="H205" s="275">
        <v>29.033333333333328</v>
      </c>
      <c r="I205" s="275">
        <v>29.666666666666661</v>
      </c>
      <c r="J205" s="275">
        <v>30.083333333333329</v>
      </c>
      <c r="K205" s="273">
        <v>29.25</v>
      </c>
      <c r="L205" s="273">
        <v>28.2</v>
      </c>
      <c r="M205" s="273">
        <v>90.073779999999999</v>
      </c>
    </row>
    <row r="206" spans="1:13">
      <c r="A206" s="264">
        <v>196</v>
      </c>
      <c r="B206" s="273" t="s">
        <v>379</v>
      </c>
      <c r="C206" s="274">
        <v>29.9</v>
      </c>
      <c r="D206" s="275">
        <v>29.899999999999995</v>
      </c>
      <c r="E206" s="275">
        <v>29.399999999999991</v>
      </c>
      <c r="F206" s="275">
        <v>28.899999999999995</v>
      </c>
      <c r="G206" s="275">
        <v>28.399999999999991</v>
      </c>
      <c r="H206" s="275">
        <v>30.399999999999991</v>
      </c>
      <c r="I206" s="275">
        <v>30.9</v>
      </c>
      <c r="J206" s="275">
        <v>31.399999999999991</v>
      </c>
      <c r="K206" s="273">
        <v>30.4</v>
      </c>
      <c r="L206" s="273">
        <v>29.4</v>
      </c>
      <c r="M206" s="273">
        <v>4.67781</v>
      </c>
    </row>
    <row r="207" spans="1:13">
      <c r="A207" s="264">
        <v>197</v>
      </c>
      <c r="B207" s="273" t="s">
        <v>380</v>
      </c>
      <c r="C207" s="274">
        <v>707.1</v>
      </c>
      <c r="D207" s="275">
        <v>713.55000000000007</v>
      </c>
      <c r="E207" s="275">
        <v>698.55000000000018</v>
      </c>
      <c r="F207" s="275">
        <v>690.00000000000011</v>
      </c>
      <c r="G207" s="275">
        <v>675.00000000000023</v>
      </c>
      <c r="H207" s="275">
        <v>722.10000000000014</v>
      </c>
      <c r="I207" s="275">
        <v>737.09999999999991</v>
      </c>
      <c r="J207" s="275">
        <v>745.65000000000009</v>
      </c>
      <c r="K207" s="273">
        <v>728.55</v>
      </c>
      <c r="L207" s="273">
        <v>705</v>
      </c>
      <c r="M207" s="273">
        <v>0.46244000000000002</v>
      </c>
    </row>
    <row r="208" spans="1:13">
      <c r="A208" s="264">
        <v>198</v>
      </c>
      <c r="B208" s="273" t="s">
        <v>105</v>
      </c>
      <c r="C208" s="274">
        <v>1116.05</v>
      </c>
      <c r="D208" s="275">
        <v>1116.3500000000001</v>
      </c>
      <c r="E208" s="275">
        <v>1103.7000000000003</v>
      </c>
      <c r="F208" s="275">
        <v>1091.3500000000001</v>
      </c>
      <c r="G208" s="275">
        <v>1078.7000000000003</v>
      </c>
      <c r="H208" s="275">
        <v>1128.7000000000003</v>
      </c>
      <c r="I208" s="275">
        <v>1141.3500000000004</v>
      </c>
      <c r="J208" s="275">
        <v>1153.7000000000003</v>
      </c>
      <c r="K208" s="273">
        <v>1129</v>
      </c>
      <c r="L208" s="273">
        <v>1104</v>
      </c>
      <c r="M208" s="273">
        <v>18.99418</v>
      </c>
    </row>
    <row r="209" spans="1:13">
      <c r="A209" s="264">
        <v>199</v>
      </c>
      <c r="B209" s="273" t="s">
        <v>381</v>
      </c>
      <c r="C209" s="274">
        <v>218.15</v>
      </c>
      <c r="D209" s="275">
        <v>218.5</v>
      </c>
      <c r="E209" s="275">
        <v>216</v>
      </c>
      <c r="F209" s="275">
        <v>213.85</v>
      </c>
      <c r="G209" s="275">
        <v>211.35</v>
      </c>
      <c r="H209" s="275">
        <v>220.65</v>
      </c>
      <c r="I209" s="275">
        <v>223.15</v>
      </c>
      <c r="J209" s="275">
        <v>225.3</v>
      </c>
      <c r="K209" s="273">
        <v>221</v>
      </c>
      <c r="L209" s="273">
        <v>216.35</v>
      </c>
      <c r="M209" s="273">
        <v>1.8115699999999999</v>
      </c>
    </row>
    <row r="210" spans="1:13">
      <c r="A210" s="264">
        <v>200</v>
      </c>
      <c r="B210" s="273" t="s">
        <v>382</v>
      </c>
      <c r="C210" s="274">
        <v>275.10000000000002</v>
      </c>
      <c r="D210" s="275">
        <v>275.48333333333335</v>
      </c>
      <c r="E210" s="275">
        <v>269.61666666666667</v>
      </c>
      <c r="F210" s="275">
        <v>264.13333333333333</v>
      </c>
      <c r="G210" s="275">
        <v>258.26666666666665</v>
      </c>
      <c r="H210" s="275">
        <v>280.9666666666667</v>
      </c>
      <c r="I210" s="275">
        <v>286.83333333333337</v>
      </c>
      <c r="J210" s="275">
        <v>292.31666666666672</v>
      </c>
      <c r="K210" s="273">
        <v>281.35000000000002</v>
      </c>
      <c r="L210" s="273">
        <v>270</v>
      </c>
      <c r="M210" s="273">
        <v>1.0316700000000001</v>
      </c>
    </row>
    <row r="211" spans="1:13">
      <c r="A211" s="264">
        <v>201</v>
      </c>
      <c r="B211" s="273" t="s">
        <v>110</v>
      </c>
      <c r="C211" s="274">
        <v>3358.55</v>
      </c>
      <c r="D211" s="275">
        <v>3390.8333333333335</v>
      </c>
      <c r="E211" s="275">
        <v>3297.666666666667</v>
      </c>
      <c r="F211" s="275">
        <v>3236.7833333333333</v>
      </c>
      <c r="G211" s="275">
        <v>3143.6166666666668</v>
      </c>
      <c r="H211" s="275">
        <v>3451.7166666666672</v>
      </c>
      <c r="I211" s="275">
        <v>3544.8833333333341</v>
      </c>
      <c r="J211" s="275">
        <v>3605.7666666666673</v>
      </c>
      <c r="K211" s="273">
        <v>3484</v>
      </c>
      <c r="L211" s="273">
        <v>3329.95</v>
      </c>
      <c r="M211" s="273">
        <v>13.33633</v>
      </c>
    </row>
    <row r="212" spans="1:13">
      <c r="A212" s="264">
        <v>202</v>
      </c>
      <c r="B212" s="273" t="s">
        <v>384</v>
      </c>
      <c r="C212" s="274">
        <v>45.05</v>
      </c>
      <c r="D212" s="275">
        <v>45.25</v>
      </c>
      <c r="E212" s="275">
        <v>44.2</v>
      </c>
      <c r="F212" s="275">
        <v>43.35</v>
      </c>
      <c r="G212" s="275">
        <v>42.300000000000004</v>
      </c>
      <c r="H212" s="275">
        <v>46.1</v>
      </c>
      <c r="I212" s="275">
        <v>47.15</v>
      </c>
      <c r="J212" s="275">
        <v>48</v>
      </c>
      <c r="K212" s="273">
        <v>46.3</v>
      </c>
      <c r="L212" s="273">
        <v>44.4</v>
      </c>
      <c r="M212" s="273">
        <v>25.05828</v>
      </c>
    </row>
    <row r="213" spans="1:13">
      <c r="A213" s="264">
        <v>203</v>
      </c>
      <c r="B213" s="273" t="s">
        <v>112</v>
      </c>
      <c r="C213" s="274">
        <v>231.4</v>
      </c>
      <c r="D213" s="275">
        <v>233.73333333333335</v>
      </c>
      <c r="E213" s="275">
        <v>227.41666666666669</v>
      </c>
      <c r="F213" s="275">
        <v>223.43333333333334</v>
      </c>
      <c r="G213" s="275">
        <v>217.11666666666667</v>
      </c>
      <c r="H213" s="275">
        <v>237.7166666666667</v>
      </c>
      <c r="I213" s="275">
        <v>244.03333333333336</v>
      </c>
      <c r="J213" s="275">
        <v>248.01666666666671</v>
      </c>
      <c r="K213" s="273">
        <v>240.05</v>
      </c>
      <c r="L213" s="273">
        <v>229.75</v>
      </c>
      <c r="M213" s="273">
        <v>141.39166</v>
      </c>
    </row>
    <row r="214" spans="1:13">
      <c r="A214" s="264">
        <v>204</v>
      </c>
      <c r="B214" s="273" t="s">
        <v>385</v>
      </c>
      <c r="C214" s="274">
        <v>915.95</v>
      </c>
      <c r="D214" s="275">
        <v>924.75</v>
      </c>
      <c r="E214" s="275">
        <v>903.2</v>
      </c>
      <c r="F214" s="275">
        <v>890.45</v>
      </c>
      <c r="G214" s="275">
        <v>868.90000000000009</v>
      </c>
      <c r="H214" s="275">
        <v>937.5</v>
      </c>
      <c r="I214" s="275">
        <v>959.05</v>
      </c>
      <c r="J214" s="275">
        <v>971.8</v>
      </c>
      <c r="K214" s="273">
        <v>946.3</v>
      </c>
      <c r="L214" s="273">
        <v>912</v>
      </c>
      <c r="M214" s="273">
        <v>2.48759</v>
      </c>
    </row>
    <row r="215" spans="1:13">
      <c r="A215" s="264">
        <v>205</v>
      </c>
      <c r="B215" s="273" t="s">
        <v>386</v>
      </c>
      <c r="C215" s="274">
        <v>58.5</v>
      </c>
      <c r="D215" s="275">
        <v>57.800000000000004</v>
      </c>
      <c r="E215" s="275">
        <v>55.350000000000009</v>
      </c>
      <c r="F215" s="275">
        <v>52.2</v>
      </c>
      <c r="G215" s="275">
        <v>49.750000000000007</v>
      </c>
      <c r="H215" s="275">
        <v>60.95000000000001</v>
      </c>
      <c r="I215" s="275">
        <v>63.400000000000013</v>
      </c>
      <c r="J215" s="275">
        <v>66.550000000000011</v>
      </c>
      <c r="K215" s="273">
        <v>60.25</v>
      </c>
      <c r="L215" s="273">
        <v>54.65</v>
      </c>
      <c r="M215" s="273">
        <v>56.772179999999999</v>
      </c>
    </row>
    <row r="216" spans="1:13">
      <c r="A216" s="264">
        <v>206</v>
      </c>
      <c r="B216" s="273" t="s">
        <v>113</v>
      </c>
      <c r="C216" s="274">
        <v>216.65</v>
      </c>
      <c r="D216" s="275">
        <v>217.43333333333331</v>
      </c>
      <c r="E216" s="275">
        <v>213.71666666666661</v>
      </c>
      <c r="F216" s="275">
        <v>210.7833333333333</v>
      </c>
      <c r="G216" s="275">
        <v>207.06666666666661</v>
      </c>
      <c r="H216" s="275">
        <v>220.36666666666662</v>
      </c>
      <c r="I216" s="275">
        <v>224.08333333333331</v>
      </c>
      <c r="J216" s="275">
        <v>227.01666666666662</v>
      </c>
      <c r="K216" s="273">
        <v>221.15</v>
      </c>
      <c r="L216" s="273">
        <v>214.5</v>
      </c>
      <c r="M216" s="273">
        <v>83.052689999999998</v>
      </c>
    </row>
    <row r="217" spans="1:13">
      <c r="A217" s="264">
        <v>207</v>
      </c>
      <c r="B217" s="273" t="s">
        <v>114</v>
      </c>
      <c r="C217" s="274">
        <v>2391.3000000000002</v>
      </c>
      <c r="D217" s="275">
        <v>2383.7666666666669</v>
      </c>
      <c r="E217" s="275">
        <v>2342.5333333333338</v>
      </c>
      <c r="F217" s="275">
        <v>2293.7666666666669</v>
      </c>
      <c r="G217" s="275">
        <v>2252.5333333333338</v>
      </c>
      <c r="H217" s="275">
        <v>2432.5333333333338</v>
      </c>
      <c r="I217" s="275">
        <v>2473.7666666666664</v>
      </c>
      <c r="J217" s="275">
        <v>2522.5333333333338</v>
      </c>
      <c r="K217" s="273">
        <v>2425</v>
      </c>
      <c r="L217" s="273">
        <v>2335</v>
      </c>
      <c r="M217" s="273">
        <v>24.602969999999999</v>
      </c>
    </row>
    <row r="218" spans="1:13">
      <c r="A218" s="264">
        <v>208</v>
      </c>
      <c r="B218" s="273" t="s">
        <v>251</v>
      </c>
      <c r="C218" s="274">
        <v>264</v>
      </c>
      <c r="D218" s="275">
        <v>264</v>
      </c>
      <c r="E218" s="275">
        <v>261.14999999999998</v>
      </c>
      <c r="F218" s="275">
        <v>258.29999999999995</v>
      </c>
      <c r="G218" s="275">
        <v>255.44999999999993</v>
      </c>
      <c r="H218" s="275">
        <v>266.85000000000002</v>
      </c>
      <c r="I218" s="275">
        <v>269.70000000000005</v>
      </c>
      <c r="J218" s="275">
        <v>272.55000000000007</v>
      </c>
      <c r="K218" s="273">
        <v>266.85000000000002</v>
      </c>
      <c r="L218" s="273">
        <v>261.14999999999998</v>
      </c>
      <c r="M218" s="273">
        <v>13.10896</v>
      </c>
    </row>
    <row r="219" spans="1:13">
      <c r="A219" s="264">
        <v>209</v>
      </c>
      <c r="B219" s="273" t="s">
        <v>387</v>
      </c>
      <c r="C219" s="274">
        <v>38374.400000000001</v>
      </c>
      <c r="D219" s="275">
        <v>38708.15</v>
      </c>
      <c r="E219" s="275">
        <v>37916.5</v>
      </c>
      <c r="F219" s="275">
        <v>37458.6</v>
      </c>
      <c r="G219" s="275">
        <v>36666.949999999997</v>
      </c>
      <c r="H219" s="275">
        <v>39166.050000000003</v>
      </c>
      <c r="I219" s="275">
        <v>39957.700000000012</v>
      </c>
      <c r="J219" s="275">
        <v>40415.600000000006</v>
      </c>
      <c r="K219" s="273">
        <v>39499.800000000003</v>
      </c>
      <c r="L219" s="273">
        <v>38250.25</v>
      </c>
      <c r="M219" s="273">
        <v>4.1860000000000001E-2</v>
      </c>
    </row>
    <row r="220" spans="1:13">
      <c r="A220" s="264">
        <v>210</v>
      </c>
      <c r="B220" s="273" t="s">
        <v>252</v>
      </c>
      <c r="C220" s="274">
        <v>41.65</v>
      </c>
      <c r="D220" s="275">
        <v>41.633333333333333</v>
      </c>
      <c r="E220" s="275">
        <v>41.216666666666669</v>
      </c>
      <c r="F220" s="275">
        <v>40.783333333333339</v>
      </c>
      <c r="G220" s="275">
        <v>40.366666666666674</v>
      </c>
      <c r="H220" s="275">
        <v>42.066666666666663</v>
      </c>
      <c r="I220" s="275">
        <v>42.483333333333334</v>
      </c>
      <c r="J220" s="275">
        <v>42.916666666666657</v>
      </c>
      <c r="K220" s="273">
        <v>42.05</v>
      </c>
      <c r="L220" s="273">
        <v>41.2</v>
      </c>
      <c r="M220" s="273">
        <v>12.55466</v>
      </c>
    </row>
    <row r="221" spans="1:13">
      <c r="A221" s="264">
        <v>211</v>
      </c>
      <c r="B221" s="273" t="s">
        <v>108</v>
      </c>
      <c r="C221" s="274">
        <v>2467</v>
      </c>
      <c r="D221" s="275">
        <v>2490.5166666666669</v>
      </c>
      <c r="E221" s="275">
        <v>2434.7333333333336</v>
      </c>
      <c r="F221" s="275">
        <v>2402.4666666666667</v>
      </c>
      <c r="G221" s="275">
        <v>2346.6833333333334</v>
      </c>
      <c r="H221" s="275">
        <v>2522.7833333333338</v>
      </c>
      <c r="I221" s="275">
        <v>2578.5666666666675</v>
      </c>
      <c r="J221" s="275">
        <v>2610.8333333333339</v>
      </c>
      <c r="K221" s="273">
        <v>2546.3000000000002</v>
      </c>
      <c r="L221" s="273">
        <v>2458.25</v>
      </c>
      <c r="M221" s="273">
        <v>48.583460000000002</v>
      </c>
    </row>
    <row r="222" spans="1:13">
      <c r="A222" s="264">
        <v>212</v>
      </c>
      <c r="B222" s="273" t="s">
        <v>948</v>
      </c>
      <c r="C222" s="274">
        <v>302.5</v>
      </c>
      <c r="D222" s="275">
        <v>302.60000000000002</v>
      </c>
      <c r="E222" s="275">
        <v>300.00000000000006</v>
      </c>
      <c r="F222" s="275">
        <v>297.50000000000006</v>
      </c>
      <c r="G222" s="275">
        <v>294.90000000000009</v>
      </c>
      <c r="H222" s="275">
        <v>305.10000000000002</v>
      </c>
      <c r="I222" s="275">
        <v>307.69999999999993</v>
      </c>
      <c r="J222" s="275">
        <v>310.2</v>
      </c>
      <c r="K222" s="273">
        <v>305.2</v>
      </c>
      <c r="L222" s="273">
        <v>300.10000000000002</v>
      </c>
      <c r="M222" s="273">
        <v>0.32557000000000003</v>
      </c>
    </row>
    <row r="223" spans="1:13">
      <c r="A223" s="264">
        <v>213</v>
      </c>
      <c r="B223" s="273" t="s">
        <v>116</v>
      </c>
      <c r="C223" s="274">
        <v>522.35</v>
      </c>
      <c r="D223" s="275">
        <v>526.88333333333333</v>
      </c>
      <c r="E223" s="275">
        <v>514.56666666666661</v>
      </c>
      <c r="F223" s="275">
        <v>506.7833333333333</v>
      </c>
      <c r="G223" s="275">
        <v>494.46666666666658</v>
      </c>
      <c r="H223" s="275">
        <v>534.66666666666663</v>
      </c>
      <c r="I223" s="275">
        <v>546.98333333333346</v>
      </c>
      <c r="J223" s="275">
        <v>554.76666666666665</v>
      </c>
      <c r="K223" s="273">
        <v>539.20000000000005</v>
      </c>
      <c r="L223" s="273">
        <v>519.1</v>
      </c>
      <c r="M223" s="273">
        <v>280.49286000000001</v>
      </c>
    </row>
    <row r="224" spans="1:13">
      <c r="A224" s="264">
        <v>214</v>
      </c>
      <c r="B224" s="273" t="s">
        <v>253</v>
      </c>
      <c r="C224" s="274">
        <v>1378.8</v>
      </c>
      <c r="D224" s="275">
        <v>1394.8999999999999</v>
      </c>
      <c r="E224" s="275">
        <v>1351.5999999999997</v>
      </c>
      <c r="F224" s="275">
        <v>1324.3999999999999</v>
      </c>
      <c r="G224" s="275">
        <v>1281.0999999999997</v>
      </c>
      <c r="H224" s="275">
        <v>1422.0999999999997</v>
      </c>
      <c r="I224" s="275">
        <v>1465.3999999999999</v>
      </c>
      <c r="J224" s="275">
        <v>1492.5999999999997</v>
      </c>
      <c r="K224" s="273">
        <v>1438.2</v>
      </c>
      <c r="L224" s="273">
        <v>1367.7</v>
      </c>
      <c r="M224" s="273">
        <v>15.395810000000001</v>
      </c>
    </row>
    <row r="225" spans="1:13">
      <c r="A225" s="264">
        <v>215</v>
      </c>
      <c r="B225" s="273" t="s">
        <v>117</v>
      </c>
      <c r="C225" s="274">
        <v>499.05</v>
      </c>
      <c r="D225" s="275">
        <v>501.3</v>
      </c>
      <c r="E225" s="275">
        <v>495.35</v>
      </c>
      <c r="F225" s="275">
        <v>491.65000000000003</v>
      </c>
      <c r="G225" s="275">
        <v>485.70000000000005</v>
      </c>
      <c r="H225" s="275">
        <v>505</v>
      </c>
      <c r="I225" s="275">
        <v>510.94999999999993</v>
      </c>
      <c r="J225" s="275">
        <v>514.65</v>
      </c>
      <c r="K225" s="273">
        <v>507.25</v>
      </c>
      <c r="L225" s="273">
        <v>497.6</v>
      </c>
      <c r="M225" s="273">
        <v>28.14565</v>
      </c>
    </row>
    <row r="226" spans="1:13">
      <c r="A226" s="264">
        <v>216</v>
      </c>
      <c r="B226" s="273" t="s">
        <v>388</v>
      </c>
      <c r="C226" s="274">
        <v>413.75</v>
      </c>
      <c r="D226" s="275">
        <v>422.58333333333331</v>
      </c>
      <c r="E226" s="275">
        <v>397.16666666666663</v>
      </c>
      <c r="F226" s="275">
        <v>380.58333333333331</v>
      </c>
      <c r="G226" s="275">
        <v>355.16666666666663</v>
      </c>
      <c r="H226" s="275">
        <v>439.16666666666663</v>
      </c>
      <c r="I226" s="275">
        <v>464.58333333333326</v>
      </c>
      <c r="J226" s="275">
        <v>481.16666666666663</v>
      </c>
      <c r="K226" s="273">
        <v>448</v>
      </c>
      <c r="L226" s="273">
        <v>406</v>
      </c>
      <c r="M226" s="273">
        <v>31.707920000000001</v>
      </c>
    </row>
    <row r="227" spans="1:13">
      <c r="A227" s="264">
        <v>217</v>
      </c>
      <c r="B227" s="273" t="s">
        <v>389</v>
      </c>
      <c r="C227" s="274">
        <v>2712.75</v>
      </c>
      <c r="D227" s="275">
        <v>2716.0333333333333</v>
      </c>
      <c r="E227" s="275">
        <v>2669.7166666666667</v>
      </c>
      <c r="F227" s="275">
        <v>2626.6833333333334</v>
      </c>
      <c r="G227" s="275">
        <v>2580.3666666666668</v>
      </c>
      <c r="H227" s="275">
        <v>2759.0666666666666</v>
      </c>
      <c r="I227" s="275">
        <v>2805.3833333333332</v>
      </c>
      <c r="J227" s="275">
        <v>2848.4166666666665</v>
      </c>
      <c r="K227" s="273">
        <v>2762.35</v>
      </c>
      <c r="L227" s="273">
        <v>2673</v>
      </c>
      <c r="M227" s="273">
        <v>1.5049999999999999E-2</v>
      </c>
    </row>
    <row r="228" spans="1:13">
      <c r="A228" s="264">
        <v>218</v>
      </c>
      <c r="B228" s="273" t="s">
        <v>254</v>
      </c>
      <c r="C228" s="274">
        <v>27.7</v>
      </c>
      <c r="D228" s="275">
        <v>27.416666666666668</v>
      </c>
      <c r="E228" s="275">
        <v>26.683333333333337</v>
      </c>
      <c r="F228" s="275">
        <v>25.666666666666668</v>
      </c>
      <c r="G228" s="275">
        <v>24.933333333333337</v>
      </c>
      <c r="H228" s="275">
        <v>28.433333333333337</v>
      </c>
      <c r="I228" s="275">
        <v>29.166666666666664</v>
      </c>
      <c r="J228" s="275">
        <v>30.183333333333337</v>
      </c>
      <c r="K228" s="273">
        <v>28.15</v>
      </c>
      <c r="L228" s="273">
        <v>26.4</v>
      </c>
      <c r="M228" s="273">
        <v>133.29527999999999</v>
      </c>
    </row>
    <row r="229" spans="1:13">
      <c r="A229" s="264">
        <v>219</v>
      </c>
      <c r="B229" s="273" t="s">
        <v>119</v>
      </c>
      <c r="C229" s="274">
        <v>47.8</v>
      </c>
      <c r="D229" s="275">
        <v>47.966666666666669</v>
      </c>
      <c r="E229" s="275">
        <v>46.733333333333334</v>
      </c>
      <c r="F229" s="275">
        <v>45.666666666666664</v>
      </c>
      <c r="G229" s="275">
        <v>44.43333333333333</v>
      </c>
      <c r="H229" s="275">
        <v>49.033333333333339</v>
      </c>
      <c r="I229" s="275">
        <v>50.266666666666673</v>
      </c>
      <c r="J229" s="275">
        <v>51.333333333333343</v>
      </c>
      <c r="K229" s="273">
        <v>49.2</v>
      </c>
      <c r="L229" s="273">
        <v>46.9</v>
      </c>
      <c r="M229" s="273">
        <v>370.95805999999999</v>
      </c>
    </row>
    <row r="230" spans="1:13">
      <c r="A230" s="264">
        <v>220</v>
      </c>
      <c r="B230" s="273" t="s">
        <v>390</v>
      </c>
      <c r="C230" s="274">
        <v>43.55</v>
      </c>
      <c r="D230" s="275">
        <v>42.85</v>
      </c>
      <c r="E230" s="275">
        <v>41.85</v>
      </c>
      <c r="F230" s="275">
        <v>40.15</v>
      </c>
      <c r="G230" s="275">
        <v>39.15</v>
      </c>
      <c r="H230" s="275">
        <v>44.550000000000004</v>
      </c>
      <c r="I230" s="275">
        <v>45.550000000000004</v>
      </c>
      <c r="J230" s="275">
        <v>47.250000000000007</v>
      </c>
      <c r="K230" s="273">
        <v>43.85</v>
      </c>
      <c r="L230" s="273">
        <v>41.15</v>
      </c>
      <c r="M230" s="273">
        <v>111.47878</v>
      </c>
    </row>
    <row r="231" spans="1:13">
      <c r="A231" s="264">
        <v>221</v>
      </c>
      <c r="B231" s="273" t="s">
        <v>391</v>
      </c>
      <c r="C231" s="274">
        <v>1417.1</v>
      </c>
      <c r="D231" s="275">
        <v>1425.3666666666668</v>
      </c>
      <c r="E231" s="275">
        <v>1391.7333333333336</v>
      </c>
      <c r="F231" s="275">
        <v>1366.3666666666668</v>
      </c>
      <c r="G231" s="275">
        <v>1332.7333333333336</v>
      </c>
      <c r="H231" s="275">
        <v>1450.7333333333336</v>
      </c>
      <c r="I231" s="275">
        <v>1484.3666666666668</v>
      </c>
      <c r="J231" s="275">
        <v>1509.7333333333336</v>
      </c>
      <c r="K231" s="273">
        <v>1459</v>
      </c>
      <c r="L231" s="273">
        <v>1400</v>
      </c>
      <c r="M231" s="273">
        <v>0.62807000000000002</v>
      </c>
    </row>
    <row r="232" spans="1:13">
      <c r="A232" s="264">
        <v>222</v>
      </c>
      <c r="B232" s="273" t="s">
        <v>392</v>
      </c>
      <c r="C232" s="274">
        <v>119.4</v>
      </c>
      <c r="D232" s="275">
        <v>119.56666666666666</v>
      </c>
      <c r="E232" s="275">
        <v>118.33333333333333</v>
      </c>
      <c r="F232" s="275">
        <v>117.26666666666667</v>
      </c>
      <c r="G232" s="275">
        <v>116.03333333333333</v>
      </c>
      <c r="H232" s="275">
        <v>120.63333333333333</v>
      </c>
      <c r="I232" s="275">
        <v>121.86666666666667</v>
      </c>
      <c r="J232" s="275">
        <v>122.93333333333332</v>
      </c>
      <c r="K232" s="273">
        <v>120.8</v>
      </c>
      <c r="L232" s="273">
        <v>118.5</v>
      </c>
      <c r="M232" s="273">
        <v>6.8480800000000004</v>
      </c>
    </row>
    <row r="233" spans="1:13">
      <c r="A233" s="264">
        <v>223</v>
      </c>
      <c r="B233" s="273" t="s">
        <v>748</v>
      </c>
      <c r="C233" s="274">
        <v>1016.7</v>
      </c>
      <c r="D233" s="275">
        <v>1019.8666666666668</v>
      </c>
      <c r="E233" s="275">
        <v>997.83333333333348</v>
      </c>
      <c r="F233" s="275">
        <v>978.9666666666667</v>
      </c>
      <c r="G233" s="275">
        <v>956.93333333333339</v>
      </c>
      <c r="H233" s="275">
        <v>1038.7333333333336</v>
      </c>
      <c r="I233" s="275">
        <v>1060.7666666666669</v>
      </c>
      <c r="J233" s="275">
        <v>1079.6333333333337</v>
      </c>
      <c r="K233" s="273">
        <v>1041.9000000000001</v>
      </c>
      <c r="L233" s="273">
        <v>1001</v>
      </c>
      <c r="M233" s="273">
        <v>0.18603</v>
      </c>
    </row>
    <row r="234" spans="1:13">
      <c r="A234" s="264">
        <v>224</v>
      </c>
      <c r="B234" s="273" t="s">
        <v>752</v>
      </c>
      <c r="C234" s="274">
        <v>709.25</v>
      </c>
      <c r="D234" s="275">
        <v>702.75</v>
      </c>
      <c r="E234" s="275">
        <v>687.5</v>
      </c>
      <c r="F234" s="275">
        <v>665.75</v>
      </c>
      <c r="G234" s="275">
        <v>650.5</v>
      </c>
      <c r="H234" s="275">
        <v>724.5</v>
      </c>
      <c r="I234" s="275">
        <v>739.75</v>
      </c>
      <c r="J234" s="275">
        <v>761.5</v>
      </c>
      <c r="K234" s="273">
        <v>718</v>
      </c>
      <c r="L234" s="273">
        <v>681</v>
      </c>
      <c r="M234" s="273">
        <v>2.0205000000000002</v>
      </c>
    </row>
    <row r="235" spans="1:13">
      <c r="A235" s="264">
        <v>225</v>
      </c>
      <c r="B235" s="273" t="s">
        <v>393</v>
      </c>
      <c r="C235" s="274">
        <v>113.4</v>
      </c>
      <c r="D235" s="275">
        <v>113.26666666666667</v>
      </c>
      <c r="E235" s="275">
        <v>111.63333333333333</v>
      </c>
      <c r="F235" s="275">
        <v>109.86666666666666</v>
      </c>
      <c r="G235" s="275">
        <v>108.23333333333332</v>
      </c>
      <c r="H235" s="275">
        <v>115.03333333333333</v>
      </c>
      <c r="I235" s="275">
        <v>116.66666666666669</v>
      </c>
      <c r="J235" s="275">
        <v>118.43333333333334</v>
      </c>
      <c r="K235" s="273">
        <v>114.9</v>
      </c>
      <c r="L235" s="273">
        <v>111.5</v>
      </c>
      <c r="M235" s="273">
        <v>5.7909499999999996</v>
      </c>
    </row>
    <row r="236" spans="1:13">
      <c r="A236" s="264">
        <v>226</v>
      </c>
      <c r="B236" s="273" t="s">
        <v>394</v>
      </c>
      <c r="C236" s="274">
        <v>84.5</v>
      </c>
      <c r="D236" s="275">
        <v>84.649999999999991</v>
      </c>
      <c r="E236" s="275">
        <v>83.84999999999998</v>
      </c>
      <c r="F236" s="275">
        <v>83.199999999999989</v>
      </c>
      <c r="G236" s="275">
        <v>82.399999999999977</v>
      </c>
      <c r="H236" s="275">
        <v>85.299999999999983</v>
      </c>
      <c r="I236" s="275">
        <v>86.1</v>
      </c>
      <c r="J236" s="275">
        <v>86.749999999999986</v>
      </c>
      <c r="K236" s="273">
        <v>85.45</v>
      </c>
      <c r="L236" s="273">
        <v>84</v>
      </c>
      <c r="M236" s="273">
        <v>3.9311799999999999</v>
      </c>
    </row>
    <row r="237" spans="1:13">
      <c r="A237" s="264">
        <v>227</v>
      </c>
      <c r="B237" s="273" t="s">
        <v>126</v>
      </c>
      <c r="C237" s="274">
        <v>210.65</v>
      </c>
      <c r="D237" s="275">
        <v>210.13333333333333</v>
      </c>
      <c r="E237" s="275">
        <v>207.61666666666665</v>
      </c>
      <c r="F237" s="275">
        <v>204.58333333333331</v>
      </c>
      <c r="G237" s="275">
        <v>202.06666666666663</v>
      </c>
      <c r="H237" s="275">
        <v>213.16666666666666</v>
      </c>
      <c r="I237" s="275">
        <v>215.68333333333331</v>
      </c>
      <c r="J237" s="275">
        <v>218.71666666666667</v>
      </c>
      <c r="K237" s="273">
        <v>212.65</v>
      </c>
      <c r="L237" s="273">
        <v>207.1</v>
      </c>
      <c r="M237" s="273">
        <v>484.71357</v>
      </c>
    </row>
    <row r="238" spans="1:13">
      <c r="A238" s="264">
        <v>228</v>
      </c>
      <c r="B238" s="273" t="s">
        <v>396</v>
      </c>
      <c r="C238" s="274">
        <v>121.05</v>
      </c>
      <c r="D238" s="275">
        <v>121.73333333333335</v>
      </c>
      <c r="E238" s="275">
        <v>119.9666666666667</v>
      </c>
      <c r="F238" s="275">
        <v>118.88333333333335</v>
      </c>
      <c r="G238" s="275">
        <v>117.1166666666667</v>
      </c>
      <c r="H238" s="275">
        <v>122.81666666666669</v>
      </c>
      <c r="I238" s="275">
        <v>124.58333333333334</v>
      </c>
      <c r="J238" s="275">
        <v>125.66666666666669</v>
      </c>
      <c r="K238" s="273">
        <v>123.5</v>
      </c>
      <c r="L238" s="273">
        <v>120.65</v>
      </c>
      <c r="M238" s="273">
        <v>1.86778</v>
      </c>
    </row>
    <row r="239" spans="1:13">
      <c r="A239" s="264">
        <v>229</v>
      </c>
      <c r="B239" s="273" t="s">
        <v>397</v>
      </c>
      <c r="C239" s="274">
        <v>166.2</v>
      </c>
      <c r="D239" s="275">
        <v>168.15</v>
      </c>
      <c r="E239" s="275">
        <v>162.30000000000001</v>
      </c>
      <c r="F239" s="275">
        <v>158.4</v>
      </c>
      <c r="G239" s="275">
        <v>152.55000000000001</v>
      </c>
      <c r="H239" s="275">
        <v>172.05</v>
      </c>
      <c r="I239" s="275">
        <v>177.89999999999998</v>
      </c>
      <c r="J239" s="275">
        <v>181.8</v>
      </c>
      <c r="K239" s="273">
        <v>174</v>
      </c>
      <c r="L239" s="273">
        <v>164.25</v>
      </c>
      <c r="M239" s="273">
        <v>49.419759999999997</v>
      </c>
    </row>
    <row r="240" spans="1:13">
      <c r="A240" s="264">
        <v>230</v>
      </c>
      <c r="B240" s="273" t="s">
        <v>115</v>
      </c>
      <c r="C240" s="274">
        <v>197.7</v>
      </c>
      <c r="D240" s="275">
        <v>199.15</v>
      </c>
      <c r="E240" s="275">
        <v>193.60000000000002</v>
      </c>
      <c r="F240" s="275">
        <v>189.50000000000003</v>
      </c>
      <c r="G240" s="275">
        <v>183.95000000000005</v>
      </c>
      <c r="H240" s="275">
        <v>203.25</v>
      </c>
      <c r="I240" s="275">
        <v>208.8</v>
      </c>
      <c r="J240" s="275">
        <v>212.89999999999998</v>
      </c>
      <c r="K240" s="273">
        <v>204.7</v>
      </c>
      <c r="L240" s="273">
        <v>195.05</v>
      </c>
      <c r="M240" s="273">
        <v>169.24868000000001</v>
      </c>
    </row>
    <row r="241" spans="1:13">
      <c r="A241" s="264">
        <v>231</v>
      </c>
      <c r="B241" s="273" t="s">
        <v>398</v>
      </c>
      <c r="C241" s="274">
        <v>78.75</v>
      </c>
      <c r="D241" s="275">
        <v>78.45</v>
      </c>
      <c r="E241" s="275">
        <v>76.400000000000006</v>
      </c>
      <c r="F241" s="275">
        <v>74.05</v>
      </c>
      <c r="G241" s="275">
        <v>72</v>
      </c>
      <c r="H241" s="275">
        <v>80.800000000000011</v>
      </c>
      <c r="I241" s="275">
        <v>82.85</v>
      </c>
      <c r="J241" s="275">
        <v>85.200000000000017</v>
      </c>
      <c r="K241" s="273">
        <v>80.5</v>
      </c>
      <c r="L241" s="273">
        <v>76.099999999999994</v>
      </c>
      <c r="M241" s="273">
        <v>56.720109999999998</v>
      </c>
    </row>
    <row r="242" spans="1:13">
      <c r="A242" s="264">
        <v>232</v>
      </c>
      <c r="B242" s="273" t="s">
        <v>749</v>
      </c>
      <c r="C242" s="274">
        <v>7952.7</v>
      </c>
      <c r="D242" s="275">
        <v>7869.0999999999995</v>
      </c>
      <c r="E242" s="275">
        <v>7723.5999999999985</v>
      </c>
      <c r="F242" s="275">
        <v>7494.4999999999991</v>
      </c>
      <c r="G242" s="275">
        <v>7348.9999999999982</v>
      </c>
      <c r="H242" s="275">
        <v>8098.1999999999989</v>
      </c>
      <c r="I242" s="275">
        <v>8243.7000000000007</v>
      </c>
      <c r="J242" s="275">
        <v>8472.7999999999993</v>
      </c>
      <c r="K242" s="273">
        <v>8014.6</v>
      </c>
      <c r="L242" s="273">
        <v>7640</v>
      </c>
      <c r="M242" s="273">
        <v>1.23428</v>
      </c>
    </row>
    <row r="243" spans="1:13">
      <c r="A243" s="264">
        <v>233</v>
      </c>
      <c r="B243" s="273" t="s">
        <v>255</v>
      </c>
      <c r="C243" s="274">
        <v>87.95</v>
      </c>
      <c r="D243" s="275">
        <v>88.55</v>
      </c>
      <c r="E243" s="275">
        <v>86.899999999999991</v>
      </c>
      <c r="F243" s="275">
        <v>85.85</v>
      </c>
      <c r="G243" s="275">
        <v>84.199999999999989</v>
      </c>
      <c r="H243" s="275">
        <v>89.6</v>
      </c>
      <c r="I243" s="275">
        <v>91.25</v>
      </c>
      <c r="J243" s="275">
        <v>92.3</v>
      </c>
      <c r="K243" s="273">
        <v>90.2</v>
      </c>
      <c r="L243" s="273">
        <v>87.5</v>
      </c>
      <c r="M243" s="273">
        <v>29.969860000000001</v>
      </c>
    </row>
    <row r="244" spans="1:13">
      <c r="A244" s="264">
        <v>234</v>
      </c>
      <c r="B244" s="273" t="s">
        <v>399</v>
      </c>
      <c r="C244" s="274">
        <v>242.95</v>
      </c>
      <c r="D244" s="275">
        <v>238.58333333333334</v>
      </c>
      <c r="E244" s="275">
        <v>231.36666666666667</v>
      </c>
      <c r="F244" s="275">
        <v>219.78333333333333</v>
      </c>
      <c r="G244" s="275">
        <v>212.56666666666666</v>
      </c>
      <c r="H244" s="275">
        <v>250.16666666666669</v>
      </c>
      <c r="I244" s="275">
        <v>257.38333333333333</v>
      </c>
      <c r="J244" s="275">
        <v>268.9666666666667</v>
      </c>
      <c r="K244" s="273">
        <v>245.8</v>
      </c>
      <c r="L244" s="273">
        <v>227</v>
      </c>
      <c r="M244" s="273">
        <v>11.254379999999999</v>
      </c>
    </row>
    <row r="245" spans="1:13">
      <c r="A245" s="264">
        <v>235</v>
      </c>
      <c r="B245" s="273" t="s">
        <v>256</v>
      </c>
      <c r="C245" s="274">
        <v>124.55</v>
      </c>
      <c r="D245" s="275">
        <v>124.31666666666668</v>
      </c>
      <c r="E245" s="275">
        <v>122.88333333333335</v>
      </c>
      <c r="F245" s="275">
        <v>121.21666666666668</v>
      </c>
      <c r="G245" s="275">
        <v>119.78333333333336</v>
      </c>
      <c r="H245" s="275">
        <v>125.98333333333335</v>
      </c>
      <c r="I245" s="275">
        <v>127.41666666666666</v>
      </c>
      <c r="J245" s="275">
        <v>129.08333333333334</v>
      </c>
      <c r="K245" s="273">
        <v>125.75</v>
      </c>
      <c r="L245" s="273">
        <v>122.65</v>
      </c>
      <c r="M245" s="273">
        <v>19.248560000000001</v>
      </c>
    </row>
    <row r="246" spans="1:13">
      <c r="A246" s="264">
        <v>236</v>
      </c>
      <c r="B246" s="273" t="s">
        <v>125</v>
      </c>
      <c r="C246" s="274">
        <v>91.4</v>
      </c>
      <c r="D246" s="275">
        <v>91.816666666666663</v>
      </c>
      <c r="E246" s="275">
        <v>89.833333333333329</v>
      </c>
      <c r="F246" s="275">
        <v>88.266666666666666</v>
      </c>
      <c r="G246" s="275">
        <v>86.283333333333331</v>
      </c>
      <c r="H246" s="275">
        <v>93.383333333333326</v>
      </c>
      <c r="I246" s="275">
        <v>95.366666666666674</v>
      </c>
      <c r="J246" s="275">
        <v>96.933333333333323</v>
      </c>
      <c r="K246" s="273">
        <v>93.8</v>
      </c>
      <c r="L246" s="273">
        <v>90.25</v>
      </c>
      <c r="M246" s="273">
        <v>274.93561999999997</v>
      </c>
    </row>
    <row r="247" spans="1:13">
      <c r="A247" s="264">
        <v>237</v>
      </c>
      <c r="B247" s="273" t="s">
        <v>400</v>
      </c>
      <c r="C247" s="274">
        <v>10.45</v>
      </c>
      <c r="D247" s="275">
        <v>10.383333333333333</v>
      </c>
      <c r="E247" s="275">
        <v>10.266666666666666</v>
      </c>
      <c r="F247" s="275">
        <v>10.083333333333332</v>
      </c>
      <c r="G247" s="275">
        <v>9.966666666666665</v>
      </c>
      <c r="H247" s="275">
        <v>10.566666666666666</v>
      </c>
      <c r="I247" s="275">
        <v>10.683333333333334</v>
      </c>
      <c r="J247" s="275">
        <v>10.866666666666667</v>
      </c>
      <c r="K247" s="273">
        <v>10.5</v>
      </c>
      <c r="L247" s="273">
        <v>10.199999999999999</v>
      </c>
      <c r="M247" s="273">
        <v>19.128579999999999</v>
      </c>
    </row>
    <row r="248" spans="1:13">
      <c r="A248" s="264">
        <v>238</v>
      </c>
      <c r="B248" s="273" t="s">
        <v>774</v>
      </c>
      <c r="C248" s="274">
        <v>1438.25</v>
      </c>
      <c r="D248" s="275">
        <v>1434.7166666666665</v>
      </c>
      <c r="E248" s="275">
        <v>1425.7833333333328</v>
      </c>
      <c r="F248" s="275">
        <v>1413.3166666666664</v>
      </c>
      <c r="G248" s="275">
        <v>1404.3833333333328</v>
      </c>
      <c r="H248" s="275">
        <v>1447.1833333333329</v>
      </c>
      <c r="I248" s="275">
        <v>1456.1166666666668</v>
      </c>
      <c r="J248" s="275">
        <v>1468.583333333333</v>
      </c>
      <c r="K248" s="273">
        <v>1443.65</v>
      </c>
      <c r="L248" s="273">
        <v>1422.25</v>
      </c>
      <c r="M248" s="273">
        <v>8.2310700000000008</v>
      </c>
    </row>
    <row r="249" spans="1:13">
      <c r="A249" s="264">
        <v>239</v>
      </c>
      <c r="B249" s="273" t="s">
        <v>750</v>
      </c>
      <c r="C249" s="274">
        <v>320.05</v>
      </c>
      <c r="D249" s="275">
        <v>317.56666666666666</v>
      </c>
      <c r="E249" s="275">
        <v>313.13333333333333</v>
      </c>
      <c r="F249" s="275">
        <v>306.21666666666664</v>
      </c>
      <c r="G249" s="275">
        <v>301.7833333333333</v>
      </c>
      <c r="H249" s="275">
        <v>324.48333333333335</v>
      </c>
      <c r="I249" s="275">
        <v>328.91666666666663</v>
      </c>
      <c r="J249" s="275">
        <v>335.83333333333337</v>
      </c>
      <c r="K249" s="273">
        <v>322</v>
      </c>
      <c r="L249" s="273">
        <v>310.64999999999998</v>
      </c>
      <c r="M249" s="273">
        <v>0.83777000000000001</v>
      </c>
    </row>
    <row r="250" spans="1:13">
      <c r="A250" s="264">
        <v>240</v>
      </c>
      <c r="B250" s="273" t="s">
        <v>120</v>
      </c>
      <c r="C250" s="274">
        <v>533.65</v>
      </c>
      <c r="D250" s="275">
        <v>535.5</v>
      </c>
      <c r="E250" s="275">
        <v>524.15</v>
      </c>
      <c r="F250" s="275">
        <v>514.65</v>
      </c>
      <c r="G250" s="275">
        <v>503.29999999999995</v>
      </c>
      <c r="H250" s="275">
        <v>545</v>
      </c>
      <c r="I250" s="275">
        <v>556.34999999999991</v>
      </c>
      <c r="J250" s="275">
        <v>565.85</v>
      </c>
      <c r="K250" s="273">
        <v>546.85</v>
      </c>
      <c r="L250" s="273">
        <v>526</v>
      </c>
      <c r="M250" s="273">
        <v>26.602509999999999</v>
      </c>
    </row>
    <row r="251" spans="1:13">
      <c r="A251" s="264">
        <v>241</v>
      </c>
      <c r="B251" s="273" t="s">
        <v>838</v>
      </c>
      <c r="C251" s="274">
        <v>238.35</v>
      </c>
      <c r="D251" s="275">
        <v>240.36666666666667</v>
      </c>
      <c r="E251" s="275">
        <v>233.48333333333335</v>
      </c>
      <c r="F251" s="275">
        <v>228.61666666666667</v>
      </c>
      <c r="G251" s="275">
        <v>221.73333333333335</v>
      </c>
      <c r="H251" s="275">
        <v>245.23333333333335</v>
      </c>
      <c r="I251" s="275">
        <v>252.11666666666667</v>
      </c>
      <c r="J251" s="275">
        <v>256.98333333333335</v>
      </c>
      <c r="K251" s="273">
        <v>247.25</v>
      </c>
      <c r="L251" s="273">
        <v>235.5</v>
      </c>
      <c r="M251" s="273">
        <v>50.610599999999998</v>
      </c>
    </row>
    <row r="252" spans="1:13">
      <c r="A252" s="264">
        <v>242</v>
      </c>
      <c r="B252" s="273" t="s">
        <v>122</v>
      </c>
      <c r="C252" s="274">
        <v>820.15</v>
      </c>
      <c r="D252" s="275">
        <v>828.98333333333323</v>
      </c>
      <c r="E252" s="275">
        <v>797.16666666666652</v>
      </c>
      <c r="F252" s="275">
        <v>774.18333333333328</v>
      </c>
      <c r="G252" s="275">
        <v>742.36666666666656</v>
      </c>
      <c r="H252" s="275">
        <v>851.96666666666647</v>
      </c>
      <c r="I252" s="275">
        <v>883.7833333333333</v>
      </c>
      <c r="J252" s="275">
        <v>906.76666666666642</v>
      </c>
      <c r="K252" s="273">
        <v>860.8</v>
      </c>
      <c r="L252" s="273">
        <v>806</v>
      </c>
      <c r="M252" s="273">
        <v>158.10173</v>
      </c>
    </row>
    <row r="253" spans="1:13">
      <c r="A253" s="264">
        <v>243</v>
      </c>
      <c r="B253" s="273" t="s">
        <v>257</v>
      </c>
      <c r="C253" s="274">
        <v>4707.6499999999996</v>
      </c>
      <c r="D253" s="275">
        <v>4836.8166666666666</v>
      </c>
      <c r="E253" s="275">
        <v>4547.833333333333</v>
      </c>
      <c r="F253" s="275">
        <v>4388.0166666666664</v>
      </c>
      <c r="G253" s="275">
        <v>4099.0333333333328</v>
      </c>
      <c r="H253" s="275">
        <v>4996.6333333333332</v>
      </c>
      <c r="I253" s="275">
        <v>5285.6166666666668</v>
      </c>
      <c r="J253" s="275">
        <v>5445.4333333333334</v>
      </c>
      <c r="K253" s="273">
        <v>5125.8</v>
      </c>
      <c r="L253" s="273">
        <v>4677</v>
      </c>
      <c r="M253" s="273">
        <v>15.325670000000001</v>
      </c>
    </row>
    <row r="254" spans="1:13">
      <c r="A254" s="264">
        <v>244</v>
      </c>
      <c r="B254" s="273" t="s">
        <v>124</v>
      </c>
      <c r="C254" s="274">
        <v>1301</v>
      </c>
      <c r="D254" s="275">
        <v>1304.55</v>
      </c>
      <c r="E254" s="275">
        <v>1281.55</v>
      </c>
      <c r="F254" s="275">
        <v>1262.0999999999999</v>
      </c>
      <c r="G254" s="275">
        <v>1239.0999999999999</v>
      </c>
      <c r="H254" s="275">
        <v>1324</v>
      </c>
      <c r="I254" s="275">
        <v>1347</v>
      </c>
      <c r="J254" s="275">
        <v>1366.45</v>
      </c>
      <c r="K254" s="273">
        <v>1327.55</v>
      </c>
      <c r="L254" s="273">
        <v>1285.0999999999999</v>
      </c>
      <c r="M254" s="273">
        <v>81.336650000000006</v>
      </c>
    </row>
    <row r="255" spans="1:13">
      <c r="A255" s="264">
        <v>245</v>
      </c>
      <c r="B255" s="273" t="s">
        <v>751</v>
      </c>
      <c r="C255" s="274">
        <v>695.3</v>
      </c>
      <c r="D255" s="275">
        <v>698.83333333333337</v>
      </c>
      <c r="E255" s="275">
        <v>687.66666666666674</v>
      </c>
      <c r="F255" s="275">
        <v>680.03333333333342</v>
      </c>
      <c r="G255" s="275">
        <v>668.86666666666679</v>
      </c>
      <c r="H255" s="275">
        <v>706.4666666666667</v>
      </c>
      <c r="I255" s="275">
        <v>717.63333333333344</v>
      </c>
      <c r="J255" s="275">
        <v>725.26666666666665</v>
      </c>
      <c r="K255" s="273">
        <v>710</v>
      </c>
      <c r="L255" s="273">
        <v>691.2</v>
      </c>
      <c r="M255" s="273">
        <v>6.8089999999999998E-2</v>
      </c>
    </row>
    <row r="256" spans="1:13">
      <c r="A256" s="264">
        <v>246</v>
      </c>
      <c r="B256" s="273" t="s">
        <v>401</v>
      </c>
      <c r="C256" s="274">
        <v>312.14999999999998</v>
      </c>
      <c r="D256" s="275">
        <v>311.51666666666665</v>
      </c>
      <c r="E256" s="275">
        <v>304.0333333333333</v>
      </c>
      <c r="F256" s="275">
        <v>295.91666666666663</v>
      </c>
      <c r="G256" s="275">
        <v>288.43333333333328</v>
      </c>
      <c r="H256" s="275">
        <v>319.63333333333333</v>
      </c>
      <c r="I256" s="275">
        <v>327.11666666666667</v>
      </c>
      <c r="J256" s="275">
        <v>335.23333333333335</v>
      </c>
      <c r="K256" s="273">
        <v>319</v>
      </c>
      <c r="L256" s="273">
        <v>303.39999999999998</v>
      </c>
      <c r="M256" s="273">
        <v>7.0876799999999998</v>
      </c>
    </row>
    <row r="257" spans="1:13">
      <c r="A257" s="264">
        <v>247</v>
      </c>
      <c r="B257" s="273" t="s">
        <v>121</v>
      </c>
      <c r="C257" s="274">
        <v>1590.15</v>
      </c>
      <c r="D257" s="275">
        <v>1597.4166666666667</v>
      </c>
      <c r="E257" s="275">
        <v>1567.3833333333334</v>
      </c>
      <c r="F257" s="275">
        <v>1544.6166666666668</v>
      </c>
      <c r="G257" s="275">
        <v>1514.5833333333335</v>
      </c>
      <c r="H257" s="275">
        <v>1620.1833333333334</v>
      </c>
      <c r="I257" s="275">
        <v>1650.2166666666667</v>
      </c>
      <c r="J257" s="275">
        <v>1672.9833333333333</v>
      </c>
      <c r="K257" s="273">
        <v>1627.45</v>
      </c>
      <c r="L257" s="273">
        <v>1574.65</v>
      </c>
      <c r="M257" s="273">
        <v>12.831899999999999</v>
      </c>
    </row>
    <row r="258" spans="1:13">
      <c r="A258" s="264">
        <v>248</v>
      </c>
      <c r="B258" s="273" t="s">
        <v>258</v>
      </c>
      <c r="C258" s="274">
        <v>1942.75</v>
      </c>
      <c r="D258" s="275">
        <v>1948.3666666666668</v>
      </c>
      <c r="E258" s="275">
        <v>1920.4833333333336</v>
      </c>
      <c r="F258" s="275">
        <v>1898.2166666666667</v>
      </c>
      <c r="G258" s="275">
        <v>1870.3333333333335</v>
      </c>
      <c r="H258" s="275">
        <v>1970.6333333333337</v>
      </c>
      <c r="I258" s="275">
        <v>1998.5166666666669</v>
      </c>
      <c r="J258" s="275">
        <v>2020.7833333333338</v>
      </c>
      <c r="K258" s="273">
        <v>1976.25</v>
      </c>
      <c r="L258" s="273">
        <v>1926.1</v>
      </c>
      <c r="M258" s="273">
        <v>3.6462300000000001</v>
      </c>
    </row>
    <row r="259" spans="1:13">
      <c r="A259" s="264">
        <v>249</v>
      </c>
      <c r="B259" s="273" t="s">
        <v>402</v>
      </c>
      <c r="C259" s="274">
        <v>1018.3</v>
      </c>
      <c r="D259" s="275">
        <v>1023.3333333333334</v>
      </c>
      <c r="E259" s="275">
        <v>999.9666666666667</v>
      </c>
      <c r="F259" s="275">
        <v>981.63333333333333</v>
      </c>
      <c r="G259" s="275">
        <v>958.26666666666665</v>
      </c>
      <c r="H259" s="275">
        <v>1041.6666666666667</v>
      </c>
      <c r="I259" s="275">
        <v>1065.0333333333333</v>
      </c>
      <c r="J259" s="275">
        <v>1083.3666666666668</v>
      </c>
      <c r="K259" s="273">
        <v>1046.7</v>
      </c>
      <c r="L259" s="273">
        <v>1005</v>
      </c>
      <c r="M259" s="273">
        <v>0.88993</v>
      </c>
    </row>
    <row r="260" spans="1:13">
      <c r="A260" s="264">
        <v>250</v>
      </c>
      <c r="B260" s="273" t="s">
        <v>403</v>
      </c>
      <c r="C260" s="274">
        <v>2138</v>
      </c>
      <c r="D260" s="275">
        <v>2151.1333333333332</v>
      </c>
      <c r="E260" s="275">
        <v>2099.2666666666664</v>
      </c>
      <c r="F260" s="275">
        <v>2060.5333333333333</v>
      </c>
      <c r="G260" s="275">
        <v>2008.6666666666665</v>
      </c>
      <c r="H260" s="275">
        <v>2189.8666666666663</v>
      </c>
      <c r="I260" s="275">
        <v>2241.7333333333331</v>
      </c>
      <c r="J260" s="275">
        <v>2280.4666666666662</v>
      </c>
      <c r="K260" s="273">
        <v>2203</v>
      </c>
      <c r="L260" s="273">
        <v>2112.4</v>
      </c>
      <c r="M260" s="273">
        <v>0.94852999999999998</v>
      </c>
    </row>
    <row r="261" spans="1:13">
      <c r="A261" s="264">
        <v>251</v>
      </c>
      <c r="B261" s="273" t="s">
        <v>404</v>
      </c>
      <c r="C261" s="274">
        <v>320</v>
      </c>
      <c r="D261" s="275">
        <v>322.84999999999997</v>
      </c>
      <c r="E261" s="275">
        <v>315.69999999999993</v>
      </c>
      <c r="F261" s="275">
        <v>311.39999999999998</v>
      </c>
      <c r="G261" s="275">
        <v>304.24999999999994</v>
      </c>
      <c r="H261" s="275">
        <v>327.14999999999992</v>
      </c>
      <c r="I261" s="275">
        <v>334.2999999999999</v>
      </c>
      <c r="J261" s="275">
        <v>338.59999999999991</v>
      </c>
      <c r="K261" s="273">
        <v>330</v>
      </c>
      <c r="L261" s="273">
        <v>318.55</v>
      </c>
      <c r="M261" s="273">
        <v>1.8804000000000001</v>
      </c>
    </row>
    <row r="262" spans="1:13">
      <c r="A262" s="264">
        <v>252</v>
      </c>
      <c r="B262" s="273" t="s">
        <v>405</v>
      </c>
      <c r="C262" s="274">
        <v>126.15</v>
      </c>
      <c r="D262" s="275">
        <v>126.36666666666667</v>
      </c>
      <c r="E262" s="275">
        <v>122.88333333333335</v>
      </c>
      <c r="F262" s="275">
        <v>119.61666666666667</v>
      </c>
      <c r="G262" s="275">
        <v>116.13333333333335</v>
      </c>
      <c r="H262" s="275">
        <v>129.63333333333335</v>
      </c>
      <c r="I262" s="275">
        <v>133.1166666666667</v>
      </c>
      <c r="J262" s="275">
        <v>136.38333333333335</v>
      </c>
      <c r="K262" s="273">
        <v>129.85</v>
      </c>
      <c r="L262" s="273">
        <v>123.1</v>
      </c>
      <c r="M262" s="273">
        <v>16.62818</v>
      </c>
    </row>
    <row r="263" spans="1:13">
      <c r="A263" s="264">
        <v>253</v>
      </c>
      <c r="B263" s="273" t="s">
        <v>406</v>
      </c>
      <c r="C263" s="274">
        <v>132.30000000000001</v>
      </c>
      <c r="D263" s="275">
        <v>134.03333333333333</v>
      </c>
      <c r="E263" s="275">
        <v>128.46666666666667</v>
      </c>
      <c r="F263" s="275">
        <v>124.63333333333333</v>
      </c>
      <c r="G263" s="275">
        <v>119.06666666666666</v>
      </c>
      <c r="H263" s="275">
        <v>137.86666666666667</v>
      </c>
      <c r="I263" s="275">
        <v>143.43333333333334</v>
      </c>
      <c r="J263" s="275">
        <v>147.26666666666668</v>
      </c>
      <c r="K263" s="273">
        <v>139.6</v>
      </c>
      <c r="L263" s="273">
        <v>130.19999999999999</v>
      </c>
      <c r="M263" s="273">
        <v>94.826310000000007</v>
      </c>
    </row>
    <row r="264" spans="1:13">
      <c r="A264" s="264">
        <v>254</v>
      </c>
      <c r="B264" s="273" t="s">
        <v>407</v>
      </c>
      <c r="C264" s="274">
        <v>80.650000000000006</v>
      </c>
      <c r="D264" s="275">
        <v>81.7</v>
      </c>
      <c r="E264" s="275">
        <v>79.050000000000011</v>
      </c>
      <c r="F264" s="275">
        <v>77.45</v>
      </c>
      <c r="G264" s="275">
        <v>74.800000000000011</v>
      </c>
      <c r="H264" s="275">
        <v>83.300000000000011</v>
      </c>
      <c r="I264" s="275">
        <v>85.950000000000017</v>
      </c>
      <c r="J264" s="275">
        <v>87.550000000000011</v>
      </c>
      <c r="K264" s="273">
        <v>84.35</v>
      </c>
      <c r="L264" s="273">
        <v>80.099999999999994</v>
      </c>
      <c r="M264" s="273">
        <v>7.4766300000000001</v>
      </c>
    </row>
    <row r="265" spans="1:13">
      <c r="A265" s="264">
        <v>255</v>
      </c>
      <c r="B265" s="273" t="s">
        <v>259</v>
      </c>
      <c r="C265" s="274">
        <v>74.2</v>
      </c>
      <c r="D265" s="275">
        <v>73.583333333333329</v>
      </c>
      <c r="E265" s="275">
        <v>72.216666666666654</v>
      </c>
      <c r="F265" s="275">
        <v>70.23333333333332</v>
      </c>
      <c r="G265" s="275">
        <v>68.866666666666646</v>
      </c>
      <c r="H265" s="275">
        <v>75.566666666666663</v>
      </c>
      <c r="I265" s="275">
        <v>76.933333333333337</v>
      </c>
      <c r="J265" s="275">
        <v>78.916666666666671</v>
      </c>
      <c r="K265" s="273">
        <v>74.95</v>
      </c>
      <c r="L265" s="273">
        <v>71.599999999999994</v>
      </c>
      <c r="M265" s="273">
        <v>20.025369999999999</v>
      </c>
    </row>
    <row r="266" spans="1:13">
      <c r="A266" s="264">
        <v>256</v>
      </c>
      <c r="B266" s="273" t="s">
        <v>128</v>
      </c>
      <c r="C266" s="274">
        <v>376.25</v>
      </c>
      <c r="D266" s="275">
        <v>376.59999999999997</v>
      </c>
      <c r="E266" s="275">
        <v>371.19999999999993</v>
      </c>
      <c r="F266" s="275">
        <v>366.15</v>
      </c>
      <c r="G266" s="275">
        <v>360.74999999999994</v>
      </c>
      <c r="H266" s="275">
        <v>381.64999999999992</v>
      </c>
      <c r="I266" s="275">
        <v>387.0499999999999</v>
      </c>
      <c r="J266" s="275">
        <v>392.09999999999991</v>
      </c>
      <c r="K266" s="273">
        <v>382</v>
      </c>
      <c r="L266" s="273">
        <v>371.55</v>
      </c>
      <c r="M266" s="273">
        <v>85.763260000000002</v>
      </c>
    </row>
    <row r="267" spans="1:13">
      <c r="A267" s="264">
        <v>257</v>
      </c>
      <c r="B267" s="273" t="s">
        <v>753</v>
      </c>
      <c r="C267" s="274">
        <v>88.15</v>
      </c>
      <c r="D267" s="275">
        <v>89.100000000000009</v>
      </c>
      <c r="E267" s="275">
        <v>86.750000000000014</v>
      </c>
      <c r="F267" s="275">
        <v>85.350000000000009</v>
      </c>
      <c r="G267" s="275">
        <v>83.000000000000014</v>
      </c>
      <c r="H267" s="275">
        <v>90.500000000000014</v>
      </c>
      <c r="I267" s="275">
        <v>92.850000000000009</v>
      </c>
      <c r="J267" s="275">
        <v>94.250000000000014</v>
      </c>
      <c r="K267" s="273">
        <v>91.45</v>
      </c>
      <c r="L267" s="273">
        <v>87.7</v>
      </c>
      <c r="M267" s="273">
        <v>13.892760000000001</v>
      </c>
    </row>
    <row r="268" spans="1:13">
      <c r="A268" s="264">
        <v>258</v>
      </c>
      <c r="B268" s="273" t="s">
        <v>408</v>
      </c>
      <c r="C268" s="274">
        <v>40.1</v>
      </c>
      <c r="D268" s="275">
        <v>40.06666666666667</v>
      </c>
      <c r="E268" s="275">
        <v>39.183333333333337</v>
      </c>
      <c r="F268" s="275">
        <v>38.266666666666666</v>
      </c>
      <c r="G268" s="275">
        <v>37.383333333333333</v>
      </c>
      <c r="H268" s="275">
        <v>40.983333333333341</v>
      </c>
      <c r="I268" s="275">
        <v>41.866666666666681</v>
      </c>
      <c r="J268" s="275">
        <v>42.783333333333346</v>
      </c>
      <c r="K268" s="273">
        <v>40.950000000000003</v>
      </c>
      <c r="L268" s="273">
        <v>39.15</v>
      </c>
      <c r="M268" s="273">
        <v>1.9374100000000001</v>
      </c>
    </row>
    <row r="269" spans="1:13">
      <c r="A269" s="264">
        <v>259</v>
      </c>
      <c r="B269" s="273" t="s">
        <v>409</v>
      </c>
      <c r="C269" s="274">
        <v>85.35</v>
      </c>
      <c r="D269" s="275">
        <v>85.716666666666654</v>
      </c>
      <c r="E269" s="275">
        <v>83.633333333333312</v>
      </c>
      <c r="F269" s="275">
        <v>81.916666666666657</v>
      </c>
      <c r="G269" s="275">
        <v>79.833333333333314</v>
      </c>
      <c r="H269" s="275">
        <v>87.433333333333309</v>
      </c>
      <c r="I269" s="275">
        <v>89.516666666666652</v>
      </c>
      <c r="J269" s="275">
        <v>91.233333333333306</v>
      </c>
      <c r="K269" s="273">
        <v>87.8</v>
      </c>
      <c r="L269" s="273">
        <v>84</v>
      </c>
      <c r="M269" s="273">
        <v>5.6668399999999997</v>
      </c>
    </row>
    <row r="270" spans="1:13">
      <c r="A270" s="264">
        <v>260</v>
      </c>
      <c r="B270" s="273" t="s">
        <v>410</v>
      </c>
      <c r="C270" s="274">
        <v>27.15</v>
      </c>
      <c r="D270" s="275">
        <v>27.283333333333331</v>
      </c>
      <c r="E270" s="275">
        <v>26.916666666666664</v>
      </c>
      <c r="F270" s="275">
        <v>26.683333333333334</v>
      </c>
      <c r="G270" s="275">
        <v>26.316666666666666</v>
      </c>
      <c r="H270" s="275">
        <v>27.516666666666662</v>
      </c>
      <c r="I270" s="275">
        <v>27.883333333333329</v>
      </c>
      <c r="J270" s="275">
        <v>28.11666666666666</v>
      </c>
      <c r="K270" s="273">
        <v>27.65</v>
      </c>
      <c r="L270" s="273">
        <v>27.05</v>
      </c>
      <c r="M270" s="273">
        <v>19.680099999999999</v>
      </c>
    </row>
    <row r="271" spans="1:13">
      <c r="A271" s="264">
        <v>261</v>
      </c>
      <c r="B271" s="273" t="s">
        <v>411</v>
      </c>
      <c r="C271" s="274">
        <v>60.05</v>
      </c>
      <c r="D271" s="275">
        <v>60.35</v>
      </c>
      <c r="E271" s="275">
        <v>58.900000000000006</v>
      </c>
      <c r="F271" s="275">
        <v>57.750000000000007</v>
      </c>
      <c r="G271" s="275">
        <v>56.300000000000011</v>
      </c>
      <c r="H271" s="275">
        <v>61.5</v>
      </c>
      <c r="I271" s="275">
        <v>62.95</v>
      </c>
      <c r="J271" s="275">
        <v>64.099999999999994</v>
      </c>
      <c r="K271" s="273">
        <v>61.8</v>
      </c>
      <c r="L271" s="273">
        <v>59.2</v>
      </c>
      <c r="M271" s="273">
        <v>9.0662299999999991</v>
      </c>
    </row>
    <row r="272" spans="1:13">
      <c r="A272" s="264">
        <v>262</v>
      </c>
      <c r="B272" s="273" t="s">
        <v>412</v>
      </c>
      <c r="C272" s="274">
        <v>71.2</v>
      </c>
      <c r="D272" s="275">
        <v>71.3</v>
      </c>
      <c r="E272" s="275">
        <v>70.5</v>
      </c>
      <c r="F272" s="275">
        <v>69.8</v>
      </c>
      <c r="G272" s="275">
        <v>69</v>
      </c>
      <c r="H272" s="275">
        <v>72</v>
      </c>
      <c r="I272" s="275">
        <v>72.799999999999983</v>
      </c>
      <c r="J272" s="275">
        <v>73.5</v>
      </c>
      <c r="K272" s="273">
        <v>72.099999999999994</v>
      </c>
      <c r="L272" s="273">
        <v>70.599999999999994</v>
      </c>
      <c r="M272" s="273">
        <v>5.5652299999999997</v>
      </c>
    </row>
    <row r="273" spans="1:13">
      <c r="A273" s="264">
        <v>263</v>
      </c>
      <c r="B273" s="273" t="s">
        <v>413</v>
      </c>
      <c r="C273" s="274">
        <v>138.25</v>
      </c>
      <c r="D273" s="275">
        <v>138.01666666666668</v>
      </c>
      <c r="E273" s="275">
        <v>135.68333333333337</v>
      </c>
      <c r="F273" s="275">
        <v>133.11666666666667</v>
      </c>
      <c r="G273" s="275">
        <v>130.78333333333336</v>
      </c>
      <c r="H273" s="275">
        <v>140.58333333333337</v>
      </c>
      <c r="I273" s="275">
        <v>142.91666666666669</v>
      </c>
      <c r="J273" s="275">
        <v>145.48333333333338</v>
      </c>
      <c r="K273" s="273">
        <v>140.35</v>
      </c>
      <c r="L273" s="273">
        <v>135.44999999999999</v>
      </c>
      <c r="M273" s="273">
        <v>5.9898999999999996</v>
      </c>
    </row>
    <row r="274" spans="1:13">
      <c r="A274" s="264">
        <v>264</v>
      </c>
      <c r="B274" s="273" t="s">
        <v>414</v>
      </c>
      <c r="C274" s="274">
        <v>83.55</v>
      </c>
      <c r="D274" s="275">
        <v>83.45</v>
      </c>
      <c r="E274" s="275">
        <v>78.100000000000009</v>
      </c>
      <c r="F274" s="275">
        <v>72.650000000000006</v>
      </c>
      <c r="G274" s="275">
        <v>67.300000000000011</v>
      </c>
      <c r="H274" s="275">
        <v>88.9</v>
      </c>
      <c r="I274" s="275">
        <v>94.25</v>
      </c>
      <c r="J274" s="275">
        <v>99.7</v>
      </c>
      <c r="K274" s="273">
        <v>88.8</v>
      </c>
      <c r="L274" s="273">
        <v>78</v>
      </c>
      <c r="M274" s="273">
        <v>10.35407</v>
      </c>
    </row>
    <row r="275" spans="1:13">
      <c r="A275" s="264">
        <v>265</v>
      </c>
      <c r="B275" s="273" t="s">
        <v>127</v>
      </c>
      <c r="C275" s="274">
        <v>272.05</v>
      </c>
      <c r="D275" s="275">
        <v>272.81666666666666</v>
      </c>
      <c r="E275" s="275">
        <v>265.23333333333335</v>
      </c>
      <c r="F275" s="275">
        <v>258.41666666666669</v>
      </c>
      <c r="G275" s="275">
        <v>250.83333333333337</v>
      </c>
      <c r="H275" s="275">
        <v>279.63333333333333</v>
      </c>
      <c r="I275" s="275">
        <v>287.2166666666667</v>
      </c>
      <c r="J275" s="275">
        <v>294.0333333333333</v>
      </c>
      <c r="K275" s="273">
        <v>280.39999999999998</v>
      </c>
      <c r="L275" s="273">
        <v>266</v>
      </c>
      <c r="M275" s="273">
        <v>116.03788</v>
      </c>
    </row>
    <row r="276" spans="1:13">
      <c r="A276" s="264">
        <v>266</v>
      </c>
      <c r="B276" s="273" t="s">
        <v>415</v>
      </c>
      <c r="C276" s="274">
        <v>2474.6999999999998</v>
      </c>
      <c r="D276" s="275">
        <v>2488.2833333333333</v>
      </c>
      <c r="E276" s="275">
        <v>2417.5666666666666</v>
      </c>
      <c r="F276" s="275">
        <v>2360.4333333333334</v>
      </c>
      <c r="G276" s="275">
        <v>2289.7166666666667</v>
      </c>
      <c r="H276" s="275">
        <v>2545.4166666666665</v>
      </c>
      <c r="I276" s="275">
        <v>2616.1333333333328</v>
      </c>
      <c r="J276" s="275">
        <v>2673.2666666666664</v>
      </c>
      <c r="K276" s="273">
        <v>2559</v>
      </c>
      <c r="L276" s="273">
        <v>2431.15</v>
      </c>
      <c r="M276" s="273">
        <v>0.10532999999999999</v>
      </c>
    </row>
    <row r="277" spans="1:13">
      <c r="A277" s="264">
        <v>267</v>
      </c>
      <c r="B277" s="273" t="s">
        <v>129</v>
      </c>
      <c r="C277" s="274">
        <v>2638.15</v>
      </c>
      <c r="D277" s="275">
        <v>2663.8666666666668</v>
      </c>
      <c r="E277" s="275">
        <v>2600.8333333333335</v>
      </c>
      <c r="F277" s="275">
        <v>2563.5166666666669</v>
      </c>
      <c r="G277" s="275">
        <v>2500.4833333333336</v>
      </c>
      <c r="H277" s="275">
        <v>2701.1833333333334</v>
      </c>
      <c r="I277" s="275">
        <v>2764.2166666666662</v>
      </c>
      <c r="J277" s="275">
        <v>2801.5333333333333</v>
      </c>
      <c r="K277" s="273">
        <v>2726.9</v>
      </c>
      <c r="L277" s="273">
        <v>2626.55</v>
      </c>
      <c r="M277" s="273">
        <v>4.8958000000000004</v>
      </c>
    </row>
    <row r="278" spans="1:13">
      <c r="A278" s="264">
        <v>268</v>
      </c>
      <c r="B278" s="273" t="s">
        <v>130</v>
      </c>
      <c r="C278" s="274">
        <v>629.9</v>
      </c>
      <c r="D278" s="275">
        <v>629.98333333333323</v>
      </c>
      <c r="E278" s="275">
        <v>620.06666666666649</v>
      </c>
      <c r="F278" s="275">
        <v>610.23333333333323</v>
      </c>
      <c r="G278" s="275">
        <v>600.31666666666649</v>
      </c>
      <c r="H278" s="275">
        <v>639.81666666666649</v>
      </c>
      <c r="I278" s="275">
        <v>649.73333333333323</v>
      </c>
      <c r="J278" s="275">
        <v>659.56666666666649</v>
      </c>
      <c r="K278" s="273">
        <v>639.9</v>
      </c>
      <c r="L278" s="273">
        <v>620.15</v>
      </c>
      <c r="M278" s="273">
        <v>11.853999999999999</v>
      </c>
    </row>
    <row r="279" spans="1:13">
      <c r="A279" s="264">
        <v>269</v>
      </c>
      <c r="B279" s="273" t="s">
        <v>416</v>
      </c>
      <c r="C279" s="274">
        <v>152.05000000000001</v>
      </c>
      <c r="D279" s="275">
        <v>153.88333333333335</v>
      </c>
      <c r="E279" s="275">
        <v>148.3666666666667</v>
      </c>
      <c r="F279" s="275">
        <v>144.68333333333334</v>
      </c>
      <c r="G279" s="275">
        <v>139.16666666666669</v>
      </c>
      <c r="H279" s="275">
        <v>157.56666666666672</v>
      </c>
      <c r="I279" s="275">
        <v>163.08333333333337</v>
      </c>
      <c r="J279" s="275">
        <v>166.76666666666674</v>
      </c>
      <c r="K279" s="273">
        <v>159.4</v>
      </c>
      <c r="L279" s="273">
        <v>150.19999999999999</v>
      </c>
      <c r="M279" s="273">
        <v>12.1</v>
      </c>
    </row>
    <row r="280" spans="1:13">
      <c r="A280" s="264">
        <v>270</v>
      </c>
      <c r="B280" s="273" t="s">
        <v>418</v>
      </c>
      <c r="C280" s="274">
        <v>493.5</v>
      </c>
      <c r="D280" s="275">
        <v>492.56666666666666</v>
      </c>
      <c r="E280" s="275">
        <v>485.13333333333333</v>
      </c>
      <c r="F280" s="275">
        <v>476.76666666666665</v>
      </c>
      <c r="G280" s="275">
        <v>469.33333333333331</v>
      </c>
      <c r="H280" s="275">
        <v>500.93333333333334</v>
      </c>
      <c r="I280" s="275">
        <v>508.36666666666662</v>
      </c>
      <c r="J280" s="275">
        <v>516.73333333333335</v>
      </c>
      <c r="K280" s="273">
        <v>500</v>
      </c>
      <c r="L280" s="273">
        <v>484.2</v>
      </c>
      <c r="M280" s="273">
        <v>3.0328300000000001</v>
      </c>
    </row>
    <row r="281" spans="1:13">
      <c r="A281" s="264">
        <v>271</v>
      </c>
      <c r="B281" s="273" t="s">
        <v>419</v>
      </c>
      <c r="C281" s="274">
        <v>370</v>
      </c>
      <c r="D281" s="275">
        <v>370.23333333333335</v>
      </c>
      <c r="E281" s="275">
        <v>364.76666666666671</v>
      </c>
      <c r="F281" s="275">
        <v>359.53333333333336</v>
      </c>
      <c r="G281" s="275">
        <v>354.06666666666672</v>
      </c>
      <c r="H281" s="275">
        <v>375.4666666666667</v>
      </c>
      <c r="I281" s="275">
        <v>380.93333333333339</v>
      </c>
      <c r="J281" s="275">
        <v>386.16666666666669</v>
      </c>
      <c r="K281" s="273">
        <v>375.7</v>
      </c>
      <c r="L281" s="273">
        <v>365</v>
      </c>
      <c r="M281" s="273">
        <v>3.9817999999999998</v>
      </c>
    </row>
    <row r="282" spans="1:13">
      <c r="A282" s="264">
        <v>272</v>
      </c>
      <c r="B282" s="273" t="s">
        <v>420</v>
      </c>
      <c r="C282" s="274">
        <v>231.95</v>
      </c>
      <c r="D282" s="275">
        <v>229.75</v>
      </c>
      <c r="E282" s="275">
        <v>222.45</v>
      </c>
      <c r="F282" s="275">
        <v>212.95</v>
      </c>
      <c r="G282" s="275">
        <v>205.64999999999998</v>
      </c>
      <c r="H282" s="275">
        <v>239.25</v>
      </c>
      <c r="I282" s="275">
        <v>246.55</v>
      </c>
      <c r="J282" s="275">
        <v>256.05</v>
      </c>
      <c r="K282" s="273">
        <v>237.05</v>
      </c>
      <c r="L282" s="273">
        <v>220.25</v>
      </c>
      <c r="M282" s="273">
        <v>4.6753400000000003</v>
      </c>
    </row>
    <row r="283" spans="1:13">
      <c r="A283" s="264">
        <v>273</v>
      </c>
      <c r="B283" s="273" t="s">
        <v>754</v>
      </c>
      <c r="C283" s="274">
        <v>646.25</v>
      </c>
      <c r="D283" s="275">
        <v>654.08333333333337</v>
      </c>
      <c r="E283" s="275">
        <v>633.16666666666674</v>
      </c>
      <c r="F283" s="275">
        <v>620.08333333333337</v>
      </c>
      <c r="G283" s="275">
        <v>599.16666666666674</v>
      </c>
      <c r="H283" s="275">
        <v>667.16666666666674</v>
      </c>
      <c r="I283" s="275">
        <v>688.08333333333348</v>
      </c>
      <c r="J283" s="275">
        <v>701.16666666666674</v>
      </c>
      <c r="K283" s="273">
        <v>675</v>
      </c>
      <c r="L283" s="273">
        <v>641</v>
      </c>
      <c r="M283" s="273">
        <v>0.13192000000000001</v>
      </c>
    </row>
    <row r="284" spans="1:13">
      <c r="A284" s="264">
        <v>274</v>
      </c>
      <c r="B284" s="273" t="s">
        <v>421</v>
      </c>
      <c r="C284" s="274">
        <v>849.5</v>
      </c>
      <c r="D284" s="275">
        <v>841.5</v>
      </c>
      <c r="E284" s="275">
        <v>828</v>
      </c>
      <c r="F284" s="275">
        <v>806.5</v>
      </c>
      <c r="G284" s="275">
        <v>793</v>
      </c>
      <c r="H284" s="275">
        <v>863</v>
      </c>
      <c r="I284" s="275">
        <v>876.5</v>
      </c>
      <c r="J284" s="275">
        <v>898</v>
      </c>
      <c r="K284" s="273">
        <v>855</v>
      </c>
      <c r="L284" s="273">
        <v>820</v>
      </c>
      <c r="M284" s="273">
        <v>6.61104</v>
      </c>
    </row>
    <row r="285" spans="1:13">
      <c r="A285" s="264">
        <v>275</v>
      </c>
      <c r="B285" s="273" t="s">
        <v>422</v>
      </c>
      <c r="C285" s="274">
        <v>317.39999999999998</v>
      </c>
      <c r="D285" s="275">
        <v>315.63333333333333</v>
      </c>
      <c r="E285" s="275">
        <v>310.91666666666663</v>
      </c>
      <c r="F285" s="275">
        <v>304.43333333333328</v>
      </c>
      <c r="G285" s="275">
        <v>299.71666666666658</v>
      </c>
      <c r="H285" s="275">
        <v>322.11666666666667</v>
      </c>
      <c r="I285" s="275">
        <v>326.83333333333337</v>
      </c>
      <c r="J285" s="275">
        <v>333.31666666666672</v>
      </c>
      <c r="K285" s="273">
        <v>320.35000000000002</v>
      </c>
      <c r="L285" s="273">
        <v>309.14999999999998</v>
      </c>
      <c r="M285" s="273">
        <v>2.0973899999999999</v>
      </c>
    </row>
    <row r="286" spans="1:13">
      <c r="A286" s="264">
        <v>276</v>
      </c>
      <c r="B286" s="273" t="s">
        <v>423</v>
      </c>
      <c r="C286" s="274">
        <v>574.75</v>
      </c>
      <c r="D286" s="275">
        <v>584.5333333333333</v>
      </c>
      <c r="E286" s="275">
        <v>557.21666666666658</v>
      </c>
      <c r="F286" s="275">
        <v>539.68333333333328</v>
      </c>
      <c r="G286" s="275">
        <v>512.36666666666656</v>
      </c>
      <c r="H286" s="275">
        <v>602.06666666666661</v>
      </c>
      <c r="I286" s="275">
        <v>629.38333333333321</v>
      </c>
      <c r="J286" s="275">
        <v>646.91666666666663</v>
      </c>
      <c r="K286" s="273">
        <v>611.85</v>
      </c>
      <c r="L286" s="273">
        <v>567</v>
      </c>
      <c r="M286" s="273">
        <v>13.853479999999999</v>
      </c>
    </row>
    <row r="287" spans="1:13">
      <c r="A287" s="264">
        <v>277</v>
      </c>
      <c r="B287" s="273" t="s">
        <v>424</v>
      </c>
      <c r="C287" s="274">
        <v>59.85</v>
      </c>
      <c r="D287" s="275">
        <v>59.816666666666663</v>
      </c>
      <c r="E287" s="275">
        <v>58.733333333333327</v>
      </c>
      <c r="F287" s="275">
        <v>57.616666666666667</v>
      </c>
      <c r="G287" s="275">
        <v>56.533333333333331</v>
      </c>
      <c r="H287" s="275">
        <v>60.933333333333323</v>
      </c>
      <c r="I287" s="275">
        <v>62.016666666666666</v>
      </c>
      <c r="J287" s="275">
        <v>63.133333333333319</v>
      </c>
      <c r="K287" s="273">
        <v>60.9</v>
      </c>
      <c r="L287" s="273">
        <v>58.7</v>
      </c>
      <c r="M287" s="273">
        <v>19.23837</v>
      </c>
    </row>
    <row r="288" spans="1:13">
      <c r="A288" s="264">
        <v>278</v>
      </c>
      <c r="B288" s="273" t="s">
        <v>425</v>
      </c>
      <c r="C288" s="274">
        <v>44.75</v>
      </c>
      <c r="D288" s="275">
        <v>44</v>
      </c>
      <c r="E288" s="275">
        <v>42.9</v>
      </c>
      <c r="F288" s="275">
        <v>41.05</v>
      </c>
      <c r="G288" s="275">
        <v>39.949999999999996</v>
      </c>
      <c r="H288" s="275">
        <v>45.85</v>
      </c>
      <c r="I288" s="275">
        <v>46.949999999999996</v>
      </c>
      <c r="J288" s="275">
        <v>48.800000000000004</v>
      </c>
      <c r="K288" s="273">
        <v>45.1</v>
      </c>
      <c r="L288" s="273">
        <v>42.15</v>
      </c>
      <c r="M288" s="273">
        <v>25.854299999999999</v>
      </c>
    </row>
    <row r="289" spans="1:13">
      <c r="A289" s="264">
        <v>279</v>
      </c>
      <c r="B289" s="273" t="s">
        <v>426</v>
      </c>
      <c r="C289" s="274">
        <v>541.6</v>
      </c>
      <c r="D289" s="275">
        <v>541.19999999999993</v>
      </c>
      <c r="E289" s="275">
        <v>535.39999999999986</v>
      </c>
      <c r="F289" s="275">
        <v>529.19999999999993</v>
      </c>
      <c r="G289" s="275">
        <v>523.39999999999986</v>
      </c>
      <c r="H289" s="275">
        <v>547.39999999999986</v>
      </c>
      <c r="I289" s="275">
        <v>553.19999999999982</v>
      </c>
      <c r="J289" s="275">
        <v>559.39999999999986</v>
      </c>
      <c r="K289" s="273">
        <v>547</v>
      </c>
      <c r="L289" s="273">
        <v>535</v>
      </c>
      <c r="M289" s="273">
        <v>1.5175000000000001</v>
      </c>
    </row>
    <row r="290" spans="1:13">
      <c r="A290" s="264">
        <v>280</v>
      </c>
      <c r="B290" s="273" t="s">
        <v>427</v>
      </c>
      <c r="C290" s="274">
        <v>358.75</v>
      </c>
      <c r="D290" s="275">
        <v>358.58333333333331</v>
      </c>
      <c r="E290" s="275">
        <v>354.16666666666663</v>
      </c>
      <c r="F290" s="275">
        <v>349.58333333333331</v>
      </c>
      <c r="G290" s="275">
        <v>345.16666666666663</v>
      </c>
      <c r="H290" s="275">
        <v>363.16666666666663</v>
      </c>
      <c r="I290" s="275">
        <v>367.58333333333326</v>
      </c>
      <c r="J290" s="275">
        <v>372.16666666666663</v>
      </c>
      <c r="K290" s="273">
        <v>363</v>
      </c>
      <c r="L290" s="273">
        <v>354</v>
      </c>
      <c r="M290" s="273">
        <v>3.5769299999999999</v>
      </c>
    </row>
    <row r="291" spans="1:13">
      <c r="A291" s="264">
        <v>281</v>
      </c>
      <c r="B291" s="273" t="s">
        <v>428</v>
      </c>
      <c r="C291" s="274">
        <v>240.2</v>
      </c>
      <c r="D291" s="275">
        <v>239.15</v>
      </c>
      <c r="E291" s="275">
        <v>236.10000000000002</v>
      </c>
      <c r="F291" s="275">
        <v>232.00000000000003</v>
      </c>
      <c r="G291" s="275">
        <v>228.95000000000005</v>
      </c>
      <c r="H291" s="275">
        <v>243.25</v>
      </c>
      <c r="I291" s="275">
        <v>246.3</v>
      </c>
      <c r="J291" s="275">
        <v>250.39999999999998</v>
      </c>
      <c r="K291" s="273">
        <v>242.2</v>
      </c>
      <c r="L291" s="273">
        <v>235.05</v>
      </c>
      <c r="M291" s="273">
        <v>0.51859999999999995</v>
      </c>
    </row>
    <row r="292" spans="1:13">
      <c r="A292" s="264">
        <v>282</v>
      </c>
      <c r="B292" s="273" t="s">
        <v>131</v>
      </c>
      <c r="C292" s="274">
        <v>1764.7</v>
      </c>
      <c r="D292" s="275">
        <v>1778.1666666666667</v>
      </c>
      <c r="E292" s="275">
        <v>1732.8833333333334</v>
      </c>
      <c r="F292" s="275">
        <v>1701.0666666666666</v>
      </c>
      <c r="G292" s="275">
        <v>1655.7833333333333</v>
      </c>
      <c r="H292" s="275">
        <v>1809.9833333333336</v>
      </c>
      <c r="I292" s="275">
        <v>1855.2666666666669</v>
      </c>
      <c r="J292" s="275">
        <v>1887.0833333333337</v>
      </c>
      <c r="K292" s="273">
        <v>1823.45</v>
      </c>
      <c r="L292" s="273">
        <v>1746.35</v>
      </c>
      <c r="M292" s="273">
        <v>78.923190000000005</v>
      </c>
    </row>
    <row r="293" spans="1:13">
      <c r="A293" s="264">
        <v>283</v>
      </c>
      <c r="B293" s="273" t="s">
        <v>132</v>
      </c>
      <c r="C293" s="274">
        <v>87.6</v>
      </c>
      <c r="D293" s="275">
        <v>88.45</v>
      </c>
      <c r="E293" s="275">
        <v>86.2</v>
      </c>
      <c r="F293" s="275">
        <v>84.8</v>
      </c>
      <c r="G293" s="275">
        <v>82.55</v>
      </c>
      <c r="H293" s="275">
        <v>89.850000000000009</v>
      </c>
      <c r="I293" s="275">
        <v>92.100000000000009</v>
      </c>
      <c r="J293" s="275">
        <v>93.500000000000014</v>
      </c>
      <c r="K293" s="273">
        <v>90.7</v>
      </c>
      <c r="L293" s="273">
        <v>87.05</v>
      </c>
      <c r="M293" s="273">
        <v>196.46619000000001</v>
      </c>
    </row>
    <row r="294" spans="1:13">
      <c r="A294" s="264">
        <v>284</v>
      </c>
      <c r="B294" s="273" t="s">
        <v>260</v>
      </c>
      <c r="C294" s="274">
        <v>2471.6999999999998</v>
      </c>
      <c r="D294" s="275">
        <v>2459.35</v>
      </c>
      <c r="E294" s="275">
        <v>2368.6999999999998</v>
      </c>
      <c r="F294" s="275">
        <v>2265.6999999999998</v>
      </c>
      <c r="G294" s="275">
        <v>2175.0499999999997</v>
      </c>
      <c r="H294" s="275">
        <v>2562.35</v>
      </c>
      <c r="I294" s="275">
        <v>2653.0000000000005</v>
      </c>
      <c r="J294" s="275">
        <v>2756</v>
      </c>
      <c r="K294" s="273">
        <v>2550</v>
      </c>
      <c r="L294" s="273">
        <v>2356.35</v>
      </c>
      <c r="M294" s="273">
        <v>7.0557100000000004</v>
      </c>
    </row>
    <row r="295" spans="1:13">
      <c r="A295" s="264">
        <v>285</v>
      </c>
      <c r="B295" s="273" t="s">
        <v>133</v>
      </c>
      <c r="C295" s="274">
        <v>395</v>
      </c>
      <c r="D295" s="275">
        <v>400.91666666666669</v>
      </c>
      <c r="E295" s="275">
        <v>386.48333333333335</v>
      </c>
      <c r="F295" s="275">
        <v>377.96666666666664</v>
      </c>
      <c r="G295" s="275">
        <v>363.5333333333333</v>
      </c>
      <c r="H295" s="275">
        <v>409.43333333333339</v>
      </c>
      <c r="I295" s="275">
        <v>423.86666666666667</v>
      </c>
      <c r="J295" s="275">
        <v>432.38333333333344</v>
      </c>
      <c r="K295" s="273">
        <v>415.35</v>
      </c>
      <c r="L295" s="273">
        <v>392.4</v>
      </c>
      <c r="M295" s="273">
        <v>77.913340000000005</v>
      </c>
    </row>
    <row r="296" spans="1:13">
      <c r="A296" s="264">
        <v>286</v>
      </c>
      <c r="B296" s="273" t="s">
        <v>755</v>
      </c>
      <c r="C296" s="274">
        <v>218.75</v>
      </c>
      <c r="D296" s="275">
        <v>221.26666666666665</v>
      </c>
      <c r="E296" s="275">
        <v>215.68333333333331</v>
      </c>
      <c r="F296" s="275">
        <v>212.61666666666665</v>
      </c>
      <c r="G296" s="275">
        <v>207.0333333333333</v>
      </c>
      <c r="H296" s="275">
        <v>224.33333333333331</v>
      </c>
      <c r="I296" s="275">
        <v>229.91666666666669</v>
      </c>
      <c r="J296" s="275">
        <v>232.98333333333332</v>
      </c>
      <c r="K296" s="273">
        <v>226.85</v>
      </c>
      <c r="L296" s="273">
        <v>218.2</v>
      </c>
      <c r="M296" s="273">
        <v>0.72987999999999997</v>
      </c>
    </row>
    <row r="297" spans="1:13">
      <c r="A297" s="264">
        <v>287</v>
      </c>
      <c r="B297" s="273" t="s">
        <v>429</v>
      </c>
      <c r="C297" s="274">
        <v>5081.6499999999996</v>
      </c>
      <c r="D297" s="275">
        <v>5037.1333333333323</v>
      </c>
      <c r="E297" s="275">
        <v>4954.8166666666648</v>
      </c>
      <c r="F297" s="275">
        <v>4827.9833333333327</v>
      </c>
      <c r="G297" s="275">
        <v>4745.6666666666652</v>
      </c>
      <c r="H297" s="275">
        <v>5163.9666666666644</v>
      </c>
      <c r="I297" s="275">
        <v>5246.2833333333319</v>
      </c>
      <c r="J297" s="275">
        <v>5373.1166666666641</v>
      </c>
      <c r="K297" s="273">
        <v>5119.45</v>
      </c>
      <c r="L297" s="273">
        <v>4910.3</v>
      </c>
      <c r="M297" s="273">
        <v>0.22452</v>
      </c>
    </row>
    <row r="298" spans="1:13">
      <c r="A298" s="264">
        <v>288</v>
      </c>
      <c r="B298" s="273" t="s">
        <v>261</v>
      </c>
      <c r="C298" s="274">
        <v>4025.8</v>
      </c>
      <c r="D298" s="275">
        <v>3996.9333333333329</v>
      </c>
      <c r="E298" s="275">
        <v>3878.8666666666659</v>
      </c>
      <c r="F298" s="275">
        <v>3731.9333333333329</v>
      </c>
      <c r="G298" s="275">
        <v>3613.8666666666659</v>
      </c>
      <c r="H298" s="275">
        <v>4143.8666666666659</v>
      </c>
      <c r="I298" s="275">
        <v>4261.9333333333325</v>
      </c>
      <c r="J298" s="275">
        <v>4408.8666666666659</v>
      </c>
      <c r="K298" s="273">
        <v>4115</v>
      </c>
      <c r="L298" s="273">
        <v>3850</v>
      </c>
      <c r="M298" s="273">
        <v>3.4926300000000001</v>
      </c>
    </row>
    <row r="299" spans="1:13">
      <c r="A299" s="264">
        <v>289</v>
      </c>
      <c r="B299" s="273" t="s">
        <v>134</v>
      </c>
      <c r="C299" s="274">
        <v>1359.85</v>
      </c>
      <c r="D299" s="275">
        <v>1360.8833333333334</v>
      </c>
      <c r="E299" s="275">
        <v>1329.0666666666668</v>
      </c>
      <c r="F299" s="275">
        <v>1298.2833333333333</v>
      </c>
      <c r="G299" s="275">
        <v>1266.4666666666667</v>
      </c>
      <c r="H299" s="275">
        <v>1391.666666666667</v>
      </c>
      <c r="I299" s="275">
        <v>1423.4833333333336</v>
      </c>
      <c r="J299" s="275">
        <v>1454.2666666666671</v>
      </c>
      <c r="K299" s="273">
        <v>1392.7</v>
      </c>
      <c r="L299" s="273">
        <v>1330.1</v>
      </c>
      <c r="M299" s="273">
        <v>88.962109999999996</v>
      </c>
    </row>
    <row r="300" spans="1:13">
      <c r="A300" s="264">
        <v>290</v>
      </c>
      <c r="B300" s="273" t="s">
        <v>430</v>
      </c>
      <c r="C300" s="274">
        <v>366.3</v>
      </c>
      <c r="D300" s="275">
        <v>370.76666666666671</v>
      </c>
      <c r="E300" s="275">
        <v>359.63333333333344</v>
      </c>
      <c r="F300" s="275">
        <v>352.96666666666675</v>
      </c>
      <c r="G300" s="275">
        <v>341.83333333333348</v>
      </c>
      <c r="H300" s="275">
        <v>377.43333333333339</v>
      </c>
      <c r="I300" s="275">
        <v>388.56666666666672</v>
      </c>
      <c r="J300" s="275">
        <v>395.23333333333335</v>
      </c>
      <c r="K300" s="273">
        <v>381.9</v>
      </c>
      <c r="L300" s="273">
        <v>364.1</v>
      </c>
      <c r="M300" s="273">
        <v>37.454940000000001</v>
      </c>
    </row>
    <row r="301" spans="1:13">
      <c r="A301" s="264">
        <v>291</v>
      </c>
      <c r="B301" s="273" t="s">
        <v>431</v>
      </c>
      <c r="C301" s="274">
        <v>40.049999999999997</v>
      </c>
      <c r="D301" s="275">
        <v>40.199999999999996</v>
      </c>
      <c r="E301" s="275">
        <v>39.599999999999994</v>
      </c>
      <c r="F301" s="275">
        <v>39.15</v>
      </c>
      <c r="G301" s="275">
        <v>38.549999999999997</v>
      </c>
      <c r="H301" s="275">
        <v>40.649999999999991</v>
      </c>
      <c r="I301" s="275">
        <v>41.25</v>
      </c>
      <c r="J301" s="275">
        <v>41.699999999999989</v>
      </c>
      <c r="K301" s="273">
        <v>40.799999999999997</v>
      </c>
      <c r="L301" s="273">
        <v>39.75</v>
      </c>
      <c r="M301" s="273">
        <v>10.69595</v>
      </c>
    </row>
    <row r="302" spans="1:13">
      <c r="A302" s="264">
        <v>292</v>
      </c>
      <c r="B302" s="273" t="s">
        <v>432</v>
      </c>
      <c r="C302" s="274">
        <v>899.4</v>
      </c>
      <c r="D302" s="275">
        <v>903.55000000000007</v>
      </c>
      <c r="E302" s="275">
        <v>890.85000000000014</v>
      </c>
      <c r="F302" s="275">
        <v>882.30000000000007</v>
      </c>
      <c r="G302" s="275">
        <v>869.60000000000014</v>
      </c>
      <c r="H302" s="275">
        <v>912.10000000000014</v>
      </c>
      <c r="I302" s="275">
        <v>924.80000000000018</v>
      </c>
      <c r="J302" s="275">
        <v>933.35000000000014</v>
      </c>
      <c r="K302" s="273">
        <v>916.25</v>
      </c>
      <c r="L302" s="273">
        <v>895</v>
      </c>
      <c r="M302" s="273">
        <v>1.3296300000000001</v>
      </c>
    </row>
    <row r="303" spans="1:13">
      <c r="A303" s="264">
        <v>293</v>
      </c>
      <c r="B303" s="273" t="s">
        <v>135</v>
      </c>
      <c r="C303" s="274">
        <v>1072.3</v>
      </c>
      <c r="D303" s="275">
        <v>1075.2</v>
      </c>
      <c r="E303" s="275">
        <v>1058.4000000000001</v>
      </c>
      <c r="F303" s="275">
        <v>1044.5</v>
      </c>
      <c r="G303" s="275">
        <v>1027.7</v>
      </c>
      <c r="H303" s="275">
        <v>1089.1000000000001</v>
      </c>
      <c r="I303" s="275">
        <v>1105.8999999999999</v>
      </c>
      <c r="J303" s="275">
        <v>1119.8000000000002</v>
      </c>
      <c r="K303" s="273">
        <v>1092</v>
      </c>
      <c r="L303" s="273">
        <v>1061.3</v>
      </c>
      <c r="M303" s="273">
        <v>26.162389999999998</v>
      </c>
    </row>
    <row r="304" spans="1:13">
      <c r="A304" s="264">
        <v>294</v>
      </c>
      <c r="B304" s="273" t="s">
        <v>433</v>
      </c>
      <c r="C304" s="274">
        <v>1622.45</v>
      </c>
      <c r="D304" s="275">
        <v>1614.1499999999999</v>
      </c>
      <c r="E304" s="275">
        <v>1600.2999999999997</v>
      </c>
      <c r="F304" s="275">
        <v>1578.1499999999999</v>
      </c>
      <c r="G304" s="275">
        <v>1564.2999999999997</v>
      </c>
      <c r="H304" s="275">
        <v>1636.2999999999997</v>
      </c>
      <c r="I304" s="275">
        <v>1650.1499999999996</v>
      </c>
      <c r="J304" s="275">
        <v>1672.2999999999997</v>
      </c>
      <c r="K304" s="273">
        <v>1628</v>
      </c>
      <c r="L304" s="273">
        <v>1592</v>
      </c>
      <c r="M304" s="273">
        <v>0.33946999999999999</v>
      </c>
    </row>
    <row r="305" spans="1:13">
      <c r="A305" s="264">
        <v>295</v>
      </c>
      <c r="B305" s="273" t="s">
        <v>434</v>
      </c>
      <c r="C305" s="274">
        <v>883.65</v>
      </c>
      <c r="D305" s="275">
        <v>877.11666666666667</v>
      </c>
      <c r="E305" s="275">
        <v>847.5333333333333</v>
      </c>
      <c r="F305" s="275">
        <v>811.41666666666663</v>
      </c>
      <c r="G305" s="275">
        <v>781.83333333333326</v>
      </c>
      <c r="H305" s="275">
        <v>913.23333333333335</v>
      </c>
      <c r="I305" s="275">
        <v>942.81666666666661</v>
      </c>
      <c r="J305" s="275">
        <v>978.93333333333339</v>
      </c>
      <c r="K305" s="273">
        <v>906.7</v>
      </c>
      <c r="L305" s="273">
        <v>841</v>
      </c>
      <c r="M305" s="273">
        <v>0.44853999999999999</v>
      </c>
    </row>
    <row r="306" spans="1:13">
      <c r="A306" s="264">
        <v>296</v>
      </c>
      <c r="B306" s="273" t="s">
        <v>435</v>
      </c>
      <c r="C306" s="274">
        <v>28.9</v>
      </c>
      <c r="D306" s="275">
        <v>28.8</v>
      </c>
      <c r="E306" s="275">
        <v>28.1</v>
      </c>
      <c r="F306" s="275">
        <v>27.3</v>
      </c>
      <c r="G306" s="275">
        <v>26.6</v>
      </c>
      <c r="H306" s="275">
        <v>29.6</v>
      </c>
      <c r="I306" s="275">
        <v>30.299999999999997</v>
      </c>
      <c r="J306" s="275">
        <v>31.1</v>
      </c>
      <c r="K306" s="273">
        <v>29.5</v>
      </c>
      <c r="L306" s="273">
        <v>28</v>
      </c>
      <c r="M306" s="273">
        <v>85.131020000000007</v>
      </c>
    </row>
    <row r="307" spans="1:13">
      <c r="A307" s="264">
        <v>297</v>
      </c>
      <c r="B307" s="273" t="s">
        <v>436</v>
      </c>
      <c r="C307" s="274">
        <v>135.55000000000001</v>
      </c>
      <c r="D307" s="275">
        <v>136.25</v>
      </c>
      <c r="E307" s="275">
        <v>133.69999999999999</v>
      </c>
      <c r="F307" s="275">
        <v>131.85</v>
      </c>
      <c r="G307" s="275">
        <v>129.29999999999998</v>
      </c>
      <c r="H307" s="275">
        <v>138.1</v>
      </c>
      <c r="I307" s="275">
        <v>140.65</v>
      </c>
      <c r="J307" s="275">
        <v>142.5</v>
      </c>
      <c r="K307" s="273">
        <v>138.80000000000001</v>
      </c>
      <c r="L307" s="273">
        <v>134.4</v>
      </c>
      <c r="M307" s="273">
        <v>1.9292499999999999</v>
      </c>
    </row>
    <row r="308" spans="1:13">
      <c r="A308" s="264">
        <v>298</v>
      </c>
      <c r="B308" s="273" t="s">
        <v>146</v>
      </c>
      <c r="C308" s="274">
        <v>88577.75</v>
      </c>
      <c r="D308" s="275">
        <v>88755</v>
      </c>
      <c r="E308" s="275">
        <v>87332.75</v>
      </c>
      <c r="F308" s="275">
        <v>86087.75</v>
      </c>
      <c r="G308" s="275">
        <v>84665.5</v>
      </c>
      <c r="H308" s="275">
        <v>90000</v>
      </c>
      <c r="I308" s="275">
        <v>91422.25</v>
      </c>
      <c r="J308" s="275">
        <v>92667.25</v>
      </c>
      <c r="K308" s="273">
        <v>90177.25</v>
      </c>
      <c r="L308" s="273">
        <v>87510</v>
      </c>
      <c r="M308" s="273">
        <v>0.58528000000000002</v>
      </c>
    </row>
    <row r="309" spans="1:13">
      <c r="A309" s="264">
        <v>299</v>
      </c>
      <c r="B309" s="273" t="s">
        <v>143</v>
      </c>
      <c r="C309" s="274">
        <v>1043.5999999999999</v>
      </c>
      <c r="D309" s="275">
        <v>1052.8833333333332</v>
      </c>
      <c r="E309" s="275">
        <v>1025.7666666666664</v>
      </c>
      <c r="F309" s="275">
        <v>1007.9333333333332</v>
      </c>
      <c r="G309" s="275">
        <v>980.81666666666638</v>
      </c>
      <c r="H309" s="275">
        <v>1070.7166666666665</v>
      </c>
      <c r="I309" s="275">
        <v>1097.8333333333333</v>
      </c>
      <c r="J309" s="275">
        <v>1115.6666666666665</v>
      </c>
      <c r="K309" s="273">
        <v>1080</v>
      </c>
      <c r="L309" s="273">
        <v>1035.05</v>
      </c>
      <c r="M309" s="273">
        <v>12.64231</v>
      </c>
    </row>
    <row r="310" spans="1:13">
      <c r="A310" s="264">
        <v>300</v>
      </c>
      <c r="B310" s="273" t="s">
        <v>437</v>
      </c>
      <c r="C310" s="274">
        <v>3659.15</v>
      </c>
      <c r="D310" s="275">
        <v>3694.7166666666667</v>
      </c>
      <c r="E310" s="275">
        <v>3589.4333333333334</v>
      </c>
      <c r="F310" s="275">
        <v>3519.7166666666667</v>
      </c>
      <c r="G310" s="275">
        <v>3414.4333333333334</v>
      </c>
      <c r="H310" s="275">
        <v>3764.4333333333334</v>
      </c>
      <c r="I310" s="275">
        <v>3869.7166666666672</v>
      </c>
      <c r="J310" s="275">
        <v>3939.4333333333334</v>
      </c>
      <c r="K310" s="273">
        <v>3800</v>
      </c>
      <c r="L310" s="273">
        <v>3625</v>
      </c>
      <c r="M310" s="273">
        <v>7.8829999999999997E-2</v>
      </c>
    </row>
    <row r="311" spans="1:13">
      <c r="A311" s="264">
        <v>301</v>
      </c>
      <c r="B311" s="273" t="s">
        <v>438</v>
      </c>
      <c r="C311" s="274">
        <v>285.05</v>
      </c>
      <c r="D311" s="275">
        <v>287.75</v>
      </c>
      <c r="E311" s="275">
        <v>280.25</v>
      </c>
      <c r="F311" s="275">
        <v>275.45</v>
      </c>
      <c r="G311" s="275">
        <v>267.95</v>
      </c>
      <c r="H311" s="275">
        <v>292.55</v>
      </c>
      <c r="I311" s="275">
        <v>300.05</v>
      </c>
      <c r="J311" s="275">
        <v>304.85000000000002</v>
      </c>
      <c r="K311" s="273">
        <v>295.25</v>
      </c>
      <c r="L311" s="273">
        <v>282.95</v>
      </c>
      <c r="M311" s="273">
        <v>0.41204000000000002</v>
      </c>
    </row>
    <row r="312" spans="1:13">
      <c r="A312" s="264">
        <v>302</v>
      </c>
      <c r="B312" s="273" t="s">
        <v>137</v>
      </c>
      <c r="C312" s="274">
        <v>171.85</v>
      </c>
      <c r="D312" s="275">
        <v>173.85</v>
      </c>
      <c r="E312" s="275">
        <v>169</v>
      </c>
      <c r="F312" s="275">
        <v>166.15</v>
      </c>
      <c r="G312" s="275">
        <v>161.30000000000001</v>
      </c>
      <c r="H312" s="275">
        <v>176.7</v>
      </c>
      <c r="I312" s="275">
        <v>181.54999999999995</v>
      </c>
      <c r="J312" s="275">
        <v>184.39999999999998</v>
      </c>
      <c r="K312" s="273">
        <v>178.7</v>
      </c>
      <c r="L312" s="273">
        <v>171</v>
      </c>
      <c r="M312" s="273">
        <v>61.081800000000001</v>
      </c>
    </row>
    <row r="313" spans="1:13">
      <c r="A313" s="264">
        <v>303</v>
      </c>
      <c r="B313" s="273" t="s">
        <v>136</v>
      </c>
      <c r="C313" s="274">
        <v>769.95</v>
      </c>
      <c r="D313" s="275">
        <v>783.44999999999993</v>
      </c>
      <c r="E313" s="275">
        <v>749.89999999999986</v>
      </c>
      <c r="F313" s="275">
        <v>729.84999999999991</v>
      </c>
      <c r="G313" s="275">
        <v>696.29999999999984</v>
      </c>
      <c r="H313" s="275">
        <v>803.49999999999989</v>
      </c>
      <c r="I313" s="275">
        <v>837.04999999999984</v>
      </c>
      <c r="J313" s="275">
        <v>857.09999999999991</v>
      </c>
      <c r="K313" s="273">
        <v>817</v>
      </c>
      <c r="L313" s="273">
        <v>763.4</v>
      </c>
      <c r="M313" s="273">
        <v>65.851020000000005</v>
      </c>
    </row>
    <row r="314" spans="1:13">
      <c r="A314" s="264">
        <v>304</v>
      </c>
      <c r="B314" s="273" t="s">
        <v>439</v>
      </c>
      <c r="C314" s="274">
        <v>168.15</v>
      </c>
      <c r="D314" s="275">
        <v>167.4</v>
      </c>
      <c r="E314" s="275">
        <v>164</v>
      </c>
      <c r="F314" s="275">
        <v>159.85</v>
      </c>
      <c r="G314" s="275">
        <v>156.44999999999999</v>
      </c>
      <c r="H314" s="275">
        <v>171.55</v>
      </c>
      <c r="I314" s="275">
        <v>174.95000000000005</v>
      </c>
      <c r="J314" s="275">
        <v>179.10000000000002</v>
      </c>
      <c r="K314" s="273">
        <v>170.8</v>
      </c>
      <c r="L314" s="273">
        <v>163.25</v>
      </c>
      <c r="M314" s="273">
        <v>3.0987200000000001</v>
      </c>
    </row>
    <row r="315" spans="1:13">
      <c r="A315" s="264">
        <v>305</v>
      </c>
      <c r="B315" s="273" t="s">
        <v>440</v>
      </c>
      <c r="C315" s="274">
        <v>207.5</v>
      </c>
      <c r="D315" s="275">
        <v>214.16666666666666</v>
      </c>
      <c r="E315" s="275">
        <v>198.33333333333331</v>
      </c>
      <c r="F315" s="275">
        <v>189.16666666666666</v>
      </c>
      <c r="G315" s="275">
        <v>173.33333333333331</v>
      </c>
      <c r="H315" s="275">
        <v>223.33333333333331</v>
      </c>
      <c r="I315" s="275">
        <v>239.16666666666663</v>
      </c>
      <c r="J315" s="275">
        <v>248.33333333333331</v>
      </c>
      <c r="K315" s="273">
        <v>230</v>
      </c>
      <c r="L315" s="273">
        <v>205</v>
      </c>
      <c r="M315" s="273">
        <v>3.8824800000000002</v>
      </c>
    </row>
    <row r="316" spans="1:13">
      <c r="A316" s="264">
        <v>306</v>
      </c>
      <c r="B316" s="273" t="s">
        <v>441</v>
      </c>
      <c r="C316" s="274">
        <v>502.25</v>
      </c>
      <c r="D316" s="275">
        <v>500.68333333333334</v>
      </c>
      <c r="E316" s="275">
        <v>488.36666666666667</v>
      </c>
      <c r="F316" s="275">
        <v>474.48333333333335</v>
      </c>
      <c r="G316" s="275">
        <v>462.16666666666669</v>
      </c>
      <c r="H316" s="275">
        <v>514.56666666666661</v>
      </c>
      <c r="I316" s="275">
        <v>526.88333333333344</v>
      </c>
      <c r="J316" s="275">
        <v>540.76666666666665</v>
      </c>
      <c r="K316" s="273">
        <v>513</v>
      </c>
      <c r="L316" s="273">
        <v>486.8</v>
      </c>
      <c r="M316" s="273">
        <v>0.97487999999999997</v>
      </c>
    </row>
    <row r="317" spans="1:13">
      <c r="A317" s="264">
        <v>307</v>
      </c>
      <c r="B317" s="273" t="s">
        <v>138</v>
      </c>
      <c r="C317" s="274">
        <v>154.44999999999999</v>
      </c>
      <c r="D317" s="275">
        <v>156.4</v>
      </c>
      <c r="E317" s="275">
        <v>150.80000000000001</v>
      </c>
      <c r="F317" s="275">
        <v>147.15</v>
      </c>
      <c r="G317" s="275">
        <v>141.55000000000001</v>
      </c>
      <c r="H317" s="275">
        <v>160.05000000000001</v>
      </c>
      <c r="I317" s="275">
        <v>165.64999999999998</v>
      </c>
      <c r="J317" s="275">
        <v>169.3</v>
      </c>
      <c r="K317" s="273">
        <v>162</v>
      </c>
      <c r="L317" s="273">
        <v>152.75</v>
      </c>
      <c r="M317" s="273">
        <v>64.236620000000002</v>
      </c>
    </row>
    <row r="318" spans="1:13">
      <c r="A318" s="264">
        <v>308</v>
      </c>
      <c r="B318" s="273" t="s">
        <v>262</v>
      </c>
      <c r="C318" s="274">
        <v>35.049999999999997</v>
      </c>
      <c r="D318" s="275">
        <v>35.466666666666661</v>
      </c>
      <c r="E318" s="275">
        <v>34.133333333333326</v>
      </c>
      <c r="F318" s="275">
        <v>33.216666666666661</v>
      </c>
      <c r="G318" s="275">
        <v>31.883333333333326</v>
      </c>
      <c r="H318" s="275">
        <v>36.383333333333326</v>
      </c>
      <c r="I318" s="275">
        <v>37.716666666666654</v>
      </c>
      <c r="J318" s="275">
        <v>38.633333333333326</v>
      </c>
      <c r="K318" s="273">
        <v>36.799999999999997</v>
      </c>
      <c r="L318" s="273">
        <v>34.549999999999997</v>
      </c>
      <c r="M318" s="273">
        <v>13.14166</v>
      </c>
    </row>
    <row r="319" spans="1:13">
      <c r="A319" s="264">
        <v>309</v>
      </c>
      <c r="B319" s="273" t="s">
        <v>139</v>
      </c>
      <c r="C319" s="274">
        <v>412.45</v>
      </c>
      <c r="D319" s="275">
        <v>410.76666666666665</v>
      </c>
      <c r="E319" s="275">
        <v>403.93333333333328</v>
      </c>
      <c r="F319" s="275">
        <v>395.41666666666663</v>
      </c>
      <c r="G319" s="275">
        <v>388.58333333333326</v>
      </c>
      <c r="H319" s="275">
        <v>419.2833333333333</v>
      </c>
      <c r="I319" s="275">
        <v>426.11666666666667</v>
      </c>
      <c r="J319" s="275">
        <v>434.63333333333333</v>
      </c>
      <c r="K319" s="273">
        <v>417.6</v>
      </c>
      <c r="L319" s="273">
        <v>402.25</v>
      </c>
      <c r="M319" s="273">
        <v>46.841169999999998</v>
      </c>
    </row>
    <row r="320" spans="1:13">
      <c r="A320" s="264">
        <v>310</v>
      </c>
      <c r="B320" s="273" t="s">
        <v>140</v>
      </c>
      <c r="C320" s="274">
        <v>7870.9</v>
      </c>
      <c r="D320" s="275">
        <v>7927.1333333333341</v>
      </c>
      <c r="E320" s="275">
        <v>7764.2666666666682</v>
      </c>
      <c r="F320" s="275">
        <v>7657.6333333333341</v>
      </c>
      <c r="G320" s="275">
        <v>7494.7666666666682</v>
      </c>
      <c r="H320" s="275">
        <v>8033.7666666666682</v>
      </c>
      <c r="I320" s="275">
        <v>8196.633333333335</v>
      </c>
      <c r="J320" s="275">
        <v>8303.2666666666682</v>
      </c>
      <c r="K320" s="273">
        <v>8090</v>
      </c>
      <c r="L320" s="273">
        <v>7820.5</v>
      </c>
      <c r="M320" s="273">
        <v>10.80785</v>
      </c>
    </row>
    <row r="321" spans="1:13">
      <c r="A321" s="264">
        <v>311</v>
      </c>
      <c r="B321" s="273" t="s">
        <v>142</v>
      </c>
      <c r="C321" s="274">
        <v>682.1</v>
      </c>
      <c r="D321" s="275">
        <v>685.96666666666658</v>
      </c>
      <c r="E321" s="275">
        <v>669.43333333333317</v>
      </c>
      <c r="F321" s="275">
        <v>656.76666666666654</v>
      </c>
      <c r="G321" s="275">
        <v>640.23333333333312</v>
      </c>
      <c r="H321" s="275">
        <v>698.63333333333321</v>
      </c>
      <c r="I321" s="275">
        <v>715.16666666666674</v>
      </c>
      <c r="J321" s="275">
        <v>727.83333333333326</v>
      </c>
      <c r="K321" s="273">
        <v>702.5</v>
      </c>
      <c r="L321" s="273">
        <v>673.3</v>
      </c>
      <c r="M321" s="273">
        <v>14.77397</v>
      </c>
    </row>
    <row r="322" spans="1:13">
      <c r="A322" s="264">
        <v>312</v>
      </c>
      <c r="B322" s="273" t="s">
        <v>442</v>
      </c>
      <c r="C322" s="274">
        <v>2093.25</v>
      </c>
      <c r="D322" s="275">
        <v>2093.75</v>
      </c>
      <c r="E322" s="275">
        <v>2030.5</v>
      </c>
      <c r="F322" s="275">
        <v>1967.75</v>
      </c>
      <c r="G322" s="275">
        <v>1904.5</v>
      </c>
      <c r="H322" s="275">
        <v>2156.5</v>
      </c>
      <c r="I322" s="275">
        <v>2219.75</v>
      </c>
      <c r="J322" s="275">
        <v>2282.5</v>
      </c>
      <c r="K322" s="273">
        <v>2157</v>
      </c>
      <c r="L322" s="273">
        <v>2031</v>
      </c>
      <c r="M322" s="273">
        <v>2.1285699999999999</v>
      </c>
    </row>
    <row r="323" spans="1:13">
      <c r="A323" s="264">
        <v>313</v>
      </c>
      <c r="B323" s="273" t="s">
        <v>144</v>
      </c>
      <c r="C323" s="274">
        <v>1702.75</v>
      </c>
      <c r="D323" s="275">
        <v>1717.3833333333332</v>
      </c>
      <c r="E323" s="275">
        <v>1677.3666666666663</v>
      </c>
      <c r="F323" s="275">
        <v>1651.9833333333331</v>
      </c>
      <c r="G323" s="275">
        <v>1611.9666666666662</v>
      </c>
      <c r="H323" s="275">
        <v>1742.7666666666664</v>
      </c>
      <c r="I323" s="275">
        <v>1782.7833333333333</v>
      </c>
      <c r="J323" s="275">
        <v>1808.1666666666665</v>
      </c>
      <c r="K323" s="273">
        <v>1757.4</v>
      </c>
      <c r="L323" s="273">
        <v>1692</v>
      </c>
      <c r="M323" s="273">
        <v>9.3277900000000002</v>
      </c>
    </row>
    <row r="324" spans="1:13">
      <c r="A324" s="264">
        <v>314</v>
      </c>
      <c r="B324" s="273" t="s">
        <v>443</v>
      </c>
      <c r="C324" s="274">
        <v>88.05</v>
      </c>
      <c r="D324" s="275">
        <v>87.716666666666654</v>
      </c>
      <c r="E324" s="275">
        <v>85.983333333333306</v>
      </c>
      <c r="F324" s="275">
        <v>83.916666666666657</v>
      </c>
      <c r="G324" s="275">
        <v>82.183333333333309</v>
      </c>
      <c r="H324" s="275">
        <v>89.783333333333303</v>
      </c>
      <c r="I324" s="275">
        <v>91.516666666666652</v>
      </c>
      <c r="J324" s="275">
        <v>93.5833333333333</v>
      </c>
      <c r="K324" s="273">
        <v>89.45</v>
      </c>
      <c r="L324" s="273">
        <v>85.65</v>
      </c>
      <c r="M324" s="273">
        <v>6.61111</v>
      </c>
    </row>
    <row r="325" spans="1:13">
      <c r="A325" s="264">
        <v>315</v>
      </c>
      <c r="B325" s="273" t="s">
        <v>444</v>
      </c>
      <c r="C325" s="274">
        <v>475.9</v>
      </c>
      <c r="D325" s="275">
        <v>480.68333333333334</v>
      </c>
      <c r="E325" s="275">
        <v>467.41666666666669</v>
      </c>
      <c r="F325" s="275">
        <v>458.93333333333334</v>
      </c>
      <c r="G325" s="275">
        <v>445.66666666666669</v>
      </c>
      <c r="H325" s="275">
        <v>489.16666666666669</v>
      </c>
      <c r="I325" s="275">
        <v>502.43333333333334</v>
      </c>
      <c r="J325" s="275">
        <v>510.91666666666669</v>
      </c>
      <c r="K325" s="273">
        <v>493.95</v>
      </c>
      <c r="L325" s="273">
        <v>472.2</v>
      </c>
      <c r="M325" s="273">
        <v>2.3591700000000002</v>
      </c>
    </row>
    <row r="326" spans="1:13">
      <c r="A326" s="264">
        <v>316</v>
      </c>
      <c r="B326" s="273" t="s">
        <v>756</v>
      </c>
      <c r="C326" s="274">
        <v>190.4</v>
      </c>
      <c r="D326" s="275">
        <v>189.45000000000002</v>
      </c>
      <c r="E326" s="275">
        <v>187.55000000000004</v>
      </c>
      <c r="F326" s="275">
        <v>184.70000000000002</v>
      </c>
      <c r="G326" s="275">
        <v>182.80000000000004</v>
      </c>
      <c r="H326" s="275">
        <v>192.30000000000004</v>
      </c>
      <c r="I326" s="275">
        <v>194.20000000000002</v>
      </c>
      <c r="J326" s="275">
        <v>197.05000000000004</v>
      </c>
      <c r="K326" s="273">
        <v>191.35</v>
      </c>
      <c r="L326" s="273">
        <v>186.6</v>
      </c>
      <c r="M326" s="273">
        <v>8.3241499999999995</v>
      </c>
    </row>
    <row r="327" spans="1:13">
      <c r="A327" s="264">
        <v>317</v>
      </c>
      <c r="B327" s="273" t="s">
        <v>145</v>
      </c>
      <c r="C327" s="274">
        <v>151.1</v>
      </c>
      <c r="D327" s="275">
        <v>150.71666666666667</v>
      </c>
      <c r="E327" s="275">
        <v>147.63333333333333</v>
      </c>
      <c r="F327" s="275">
        <v>144.16666666666666</v>
      </c>
      <c r="G327" s="275">
        <v>141.08333333333331</v>
      </c>
      <c r="H327" s="275">
        <v>154.18333333333334</v>
      </c>
      <c r="I327" s="275">
        <v>157.26666666666665</v>
      </c>
      <c r="J327" s="275">
        <v>160.73333333333335</v>
      </c>
      <c r="K327" s="273">
        <v>153.80000000000001</v>
      </c>
      <c r="L327" s="273">
        <v>147.25</v>
      </c>
      <c r="M327" s="273">
        <v>96.461579999999998</v>
      </c>
    </row>
    <row r="328" spans="1:13">
      <c r="A328" s="264">
        <v>318</v>
      </c>
      <c r="B328" s="273" t="s">
        <v>445</v>
      </c>
      <c r="C328" s="274">
        <v>603.29999999999995</v>
      </c>
      <c r="D328" s="275">
        <v>608.1</v>
      </c>
      <c r="E328" s="275">
        <v>596.20000000000005</v>
      </c>
      <c r="F328" s="275">
        <v>589.1</v>
      </c>
      <c r="G328" s="275">
        <v>577.20000000000005</v>
      </c>
      <c r="H328" s="275">
        <v>615.20000000000005</v>
      </c>
      <c r="I328" s="275">
        <v>627.09999999999991</v>
      </c>
      <c r="J328" s="275">
        <v>634.20000000000005</v>
      </c>
      <c r="K328" s="273">
        <v>620</v>
      </c>
      <c r="L328" s="273">
        <v>601</v>
      </c>
      <c r="M328" s="273">
        <v>0.73717999999999995</v>
      </c>
    </row>
    <row r="329" spans="1:13">
      <c r="A329" s="264">
        <v>319</v>
      </c>
      <c r="B329" s="273" t="s">
        <v>263</v>
      </c>
      <c r="C329" s="274">
        <v>1585.8</v>
      </c>
      <c r="D329" s="275">
        <v>1578.6500000000003</v>
      </c>
      <c r="E329" s="275">
        <v>1552.3000000000006</v>
      </c>
      <c r="F329" s="275">
        <v>1518.8000000000004</v>
      </c>
      <c r="G329" s="275">
        <v>1492.4500000000007</v>
      </c>
      <c r="H329" s="275">
        <v>1612.1500000000005</v>
      </c>
      <c r="I329" s="275">
        <v>1638.5000000000005</v>
      </c>
      <c r="J329" s="275">
        <v>1672.0000000000005</v>
      </c>
      <c r="K329" s="273">
        <v>1605</v>
      </c>
      <c r="L329" s="273">
        <v>1545.15</v>
      </c>
      <c r="M329" s="273">
        <v>3.49539</v>
      </c>
    </row>
    <row r="330" spans="1:13">
      <c r="A330" s="264">
        <v>320</v>
      </c>
      <c r="B330" s="273" t="s">
        <v>446</v>
      </c>
      <c r="C330" s="274">
        <v>1651.65</v>
      </c>
      <c r="D330" s="275">
        <v>1652.5666666666666</v>
      </c>
      <c r="E330" s="275">
        <v>1624.0833333333333</v>
      </c>
      <c r="F330" s="275">
        <v>1596.5166666666667</v>
      </c>
      <c r="G330" s="275">
        <v>1568.0333333333333</v>
      </c>
      <c r="H330" s="275">
        <v>1680.1333333333332</v>
      </c>
      <c r="I330" s="275">
        <v>1708.6166666666668</v>
      </c>
      <c r="J330" s="275">
        <v>1736.1833333333332</v>
      </c>
      <c r="K330" s="273">
        <v>1681.05</v>
      </c>
      <c r="L330" s="273">
        <v>1625</v>
      </c>
      <c r="M330" s="273">
        <v>1.8200799999999999</v>
      </c>
    </row>
    <row r="331" spans="1:13">
      <c r="A331" s="264">
        <v>321</v>
      </c>
      <c r="B331" s="273" t="s">
        <v>147</v>
      </c>
      <c r="C331" s="274">
        <v>1131.9000000000001</v>
      </c>
      <c r="D331" s="275">
        <v>1144.8999999999999</v>
      </c>
      <c r="E331" s="275">
        <v>1116.9999999999998</v>
      </c>
      <c r="F331" s="275">
        <v>1102.0999999999999</v>
      </c>
      <c r="G331" s="275">
        <v>1074.1999999999998</v>
      </c>
      <c r="H331" s="275">
        <v>1159.7999999999997</v>
      </c>
      <c r="I331" s="275">
        <v>1187.6999999999998</v>
      </c>
      <c r="J331" s="275">
        <v>1202.5999999999997</v>
      </c>
      <c r="K331" s="273">
        <v>1172.8</v>
      </c>
      <c r="L331" s="273">
        <v>1130</v>
      </c>
      <c r="M331" s="273">
        <v>14.577780000000001</v>
      </c>
    </row>
    <row r="332" spans="1:13">
      <c r="A332" s="264">
        <v>322</v>
      </c>
      <c r="B332" s="273" t="s">
        <v>264</v>
      </c>
      <c r="C332" s="274">
        <v>884.5</v>
      </c>
      <c r="D332" s="275">
        <v>889.83333333333337</v>
      </c>
      <c r="E332" s="275">
        <v>876.7166666666667</v>
      </c>
      <c r="F332" s="275">
        <v>868.93333333333328</v>
      </c>
      <c r="G332" s="275">
        <v>855.81666666666661</v>
      </c>
      <c r="H332" s="275">
        <v>897.61666666666679</v>
      </c>
      <c r="I332" s="275">
        <v>910.73333333333335</v>
      </c>
      <c r="J332" s="275">
        <v>918.51666666666688</v>
      </c>
      <c r="K332" s="273">
        <v>902.95</v>
      </c>
      <c r="L332" s="273">
        <v>882.05</v>
      </c>
      <c r="M332" s="273">
        <v>1.78033</v>
      </c>
    </row>
    <row r="333" spans="1:13">
      <c r="A333" s="264">
        <v>323</v>
      </c>
      <c r="B333" s="273" t="s">
        <v>149</v>
      </c>
      <c r="C333" s="274">
        <v>30.25</v>
      </c>
      <c r="D333" s="275">
        <v>30.266666666666666</v>
      </c>
      <c r="E333" s="275">
        <v>29.883333333333333</v>
      </c>
      <c r="F333" s="275">
        <v>29.516666666666666</v>
      </c>
      <c r="G333" s="275">
        <v>29.133333333333333</v>
      </c>
      <c r="H333" s="275">
        <v>30.633333333333333</v>
      </c>
      <c r="I333" s="275">
        <v>31.016666666666666</v>
      </c>
      <c r="J333" s="275">
        <v>31.383333333333333</v>
      </c>
      <c r="K333" s="273">
        <v>30.65</v>
      </c>
      <c r="L333" s="273">
        <v>29.9</v>
      </c>
      <c r="M333" s="273">
        <v>68.613979999999998</v>
      </c>
    </row>
    <row r="334" spans="1:13">
      <c r="A334" s="264">
        <v>324</v>
      </c>
      <c r="B334" s="273" t="s">
        <v>150</v>
      </c>
      <c r="C334" s="274">
        <v>59.2</v>
      </c>
      <c r="D334" s="275">
        <v>59.1</v>
      </c>
      <c r="E334" s="275">
        <v>58.150000000000006</v>
      </c>
      <c r="F334" s="275">
        <v>57.1</v>
      </c>
      <c r="G334" s="275">
        <v>56.150000000000006</v>
      </c>
      <c r="H334" s="275">
        <v>60.150000000000006</v>
      </c>
      <c r="I334" s="275">
        <v>61.100000000000009</v>
      </c>
      <c r="J334" s="275">
        <v>62.150000000000006</v>
      </c>
      <c r="K334" s="273">
        <v>60.05</v>
      </c>
      <c r="L334" s="273">
        <v>58.05</v>
      </c>
      <c r="M334" s="273">
        <v>56.777230000000003</v>
      </c>
    </row>
    <row r="335" spans="1:13">
      <c r="A335" s="264">
        <v>325</v>
      </c>
      <c r="B335" s="273" t="s">
        <v>447</v>
      </c>
      <c r="C335" s="274">
        <v>561.5</v>
      </c>
      <c r="D335" s="275">
        <v>564.11666666666667</v>
      </c>
      <c r="E335" s="275">
        <v>555.88333333333333</v>
      </c>
      <c r="F335" s="275">
        <v>550.26666666666665</v>
      </c>
      <c r="G335" s="275">
        <v>542.0333333333333</v>
      </c>
      <c r="H335" s="275">
        <v>569.73333333333335</v>
      </c>
      <c r="I335" s="275">
        <v>577.9666666666667</v>
      </c>
      <c r="J335" s="275">
        <v>583.58333333333337</v>
      </c>
      <c r="K335" s="273">
        <v>572.35</v>
      </c>
      <c r="L335" s="273">
        <v>558.5</v>
      </c>
      <c r="M335" s="273">
        <v>0.47436</v>
      </c>
    </row>
    <row r="336" spans="1:13">
      <c r="A336" s="264">
        <v>326</v>
      </c>
      <c r="B336" s="273" t="s">
        <v>265</v>
      </c>
      <c r="C336" s="274">
        <v>23.45</v>
      </c>
      <c r="D336" s="275">
        <v>23.5</v>
      </c>
      <c r="E336" s="275">
        <v>23.2</v>
      </c>
      <c r="F336" s="275">
        <v>22.95</v>
      </c>
      <c r="G336" s="275">
        <v>22.65</v>
      </c>
      <c r="H336" s="275">
        <v>23.75</v>
      </c>
      <c r="I336" s="275">
        <v>24.049999999999997</v>
      </c>
      <c r="J336" s="275">
        <v>24.3</v>
      </c>
      <c r="K336" s="273">
        <v>23.8</v>
      </c>
      <c r="L336" s="273">
        <v>23.25</v>
      </c>
      <c r="M336" s="273">
        <v>46.015920000000001</v>
      </c>
    </row>
    <row r="337" spans="1:13">
      <c r="A337" s="264">
        <v>327</v>
      </c>
      <c r="B337" s="273" t="s">
        <v>448</v>
      </c>
      <c r="C337" s="274">
        <v>51.05</v>
      </c>
      <c r="D337" s="275">
        <v>51.266666666666673</v>
      </c>
      <c r="E337" s="275">
        <v>50.683333333333344</v>
      </c>
      <c r="F337" s="275">
        <v>50.31666666666667</v>
      </c>
      <c r="G337" s="275">
        <v>49.733333333333341</v>
      </c>
      <c r="H337" s="275">
        <v>51.633333333333347</v>
      </c>
      <c r="I337" s="275">
        <v>52.216666666666676</v>
      </c>
      <c r="J337" s="275">
        <v>52.58333333333335</v>
      </c>
      <c r="K337" s="273">
        <v>51.85</v>
      </c>
      <c r="L337" s="273">
        <v>50.9</v>
      </c>
      <c r="M337" s="273">
        <v>10.79416</v>
      </c>
    </row>
    <row r="338" spans="1:13">
      <c r="A338" s="264">
        <v>328</v>
      </c>
      <c r="B338" s="273" t="s">
        <v>152</v>
      </c>
      <c r="C338" s="274">
        <v>106.8</v>
      </c>
      <c r="D338" s="275">
        <v>108.03333333333335</v>
      </c>
      <c r="E338" s="275">
        <v>104.86666666666669</v>
      </c>
      <c r="F338" s="275">
        <v>102.93333333333334</v>
      </c>
      <c r="G338" s="275">
        <v>99.76666666666668</v>
      </c>
      <c r="H338" s="275">
        <v>109.9666666666667</v>
      </c>
      <c r="I338" s="275">
        <v>113.13333333333335</v>
      </c>
      <c r="J338" s="275">
        <v>115.06666666666671</v>
      </c>
      <c r="K338" s="273">
        <v>111.2</v>
      </c>
      <c r="L338" s="273">
        <v>106.1</v>
      </c>
      <c r="M338" s="273">
        <v>61.222320000000003</v>
      </c>
    </row>
    <row r="339" spans="1:13">
      <c r="A339" s="264">
        <v>329</v>
      </c>
      <c r="B339" s="273" t="s">
        <v>695</v>
      </c>
      <c r="C339" s="274">
        <v>145.4</v>
      </c>
      <c r="D339" s="275">
        <v>144.18333333333337</v>
      </c>
      <c r="E339" s="275">
        <v>142.06666666666672</v>
      </c>
      <c r="F339" s="275">
        <v>138.73333333333335</v>
      </c>
      <c r="G339" s="275">
        <v>136.6166666666667</v>
      </c>
      <c r="H339" s="275">
        <v>147.51666666666674</v>
      </c>
      <c r="I339" s="275">
        <v>149.63333333333335</v>
      </c>
      <c r="J339" s="275">
        <v>152.96666666666675</v>
      </c>
      <c r="K339" s="273">
        <v>146.30000000000001</v>
      </c>
      <c r="L339" s="273">
        <v>140.85</v>
      </c>
      <c r="M339" s="273">
        <v>9.7376799999999992</v>
      </c>
    </row>
    <row r="340" spans="1:13">
      <c r="A340" s="264">
        <v>330</v>
      </c>
      <c r="B340" s="273" t="s">
        <v>153</v>
      </c>
      <c r="C340" s="274">
        <v>91.3</v>
      </c>
      <c r="D340" s="275">
        <v>91.733333333333334</v>
      </c>
      <c r="E340" s="275">
        <v>90.366666666666674</v>
      </c>
      <c r="F340" s="275">
        <v>89.433333333333337</v>
      </c>
      <c r="G340" s="275">
        <v>88.066666666666677</v>
      </c>
      <c r="H340" s="275">
        <v>92.666666666666671</v>
      </c>
      <c r="I340" s="275">
        <v>94.033333333333317</v>
      </c>
      <c r="J340" s="275">
        <v>94.966666666666669</v>
      </c>
      <c r="K340" s="273">
        <v>93.1</v>
      </c>
      <c r="L340" s="273">
        <v>90.8</v>
      </c>
      <c r="M340" s="273">
        <v>228.12859</v>
      </c>
    </row>
    <row r="341" spans="1:13">
      <c r="A341" s="264">
        <v>331</v>
      </c>
      <c r="B341" s="273" t="s">
        <v>449</v>
      </c>
      <c r="C341" s="274">
        <v>454.1</v>
      </c>
      <c r="D341" s="275">
        <v>456.40000000000003</v>
      </c>
      <c r="E341" s="275">
        <v>447.80000000000007</v>
      </c>
      <c r="F341" s="275">
        <v>441.50000000000006</v>
      </c>
      <c r="G341" s="275">
        <v>432.90000000000009</v>
      </c>
      <c r="H341" s="275">
        <v>462.70000000000005</v>
      </c>
      <c r="I341" s="275">
        <v>471.30000000000007</v>
      </c>
      <c r="J341" s="275">
        <v>477.6</v>
      </c>
      <c r="K341" s="273">
        <v>465</v>
      </c>
      <c r="L341" s="273">
        <v>450.1</v>
      </c>
      <c r="M341" s="273">
        <v>2.1051899999999999</v>
      </c>
    </row>
    <row r="342" spans="1:13">
      <c r="A342" s="264">
        <v>332</v>
      </c>
      <c r="B342" s="273" t="s">
        <v>148</v>
      </c>
      <c r="C342" s="274">
        <v>47.9</v>
      </c>
      <c r="D342" s="275">
        <v>47.133333333333326</v>
      </c>
      <c r="E342" s="275">
        <v>46.066666666666649</v>
      </c>
      <c r="F342" s="275">
        <v>44.23333333333332</v>
      </c>
      <c r="G342" s="275">
        <v>43.166666666666643</v>
      </c>
      <c r="H342" s="275">
        <v>48.966666666666654</v>
      </c>
      <c r="I342" s="275">
        <v>50.033333333333331</v>
      </c>
      <c r="J342" s="275">
        <v>51.86666666666666</v>
      </c>
      <c r="K342" s="273">
        <v>48.2</v>
      </c>
      <c r="L342" s="273">
        <v>45.3</v>
      </c>
      <c r="M342" s="273">
        <v>491.02494999999999</v>
      </c>
    </row>
    <row r="343" spans="1:13">
      <c r="A343" s="264">
        <v>333</v>
      </c>
      <c r="B343" s="273" t="s">
        <v>450</v>
      </c>
      <c r="C343" s="274">
        <v>39.299999999999997</v>
      </c>
      <c r="D343" s="275">
        <v>39.416666666666664</v>
      </c>
      <c r="E343" s="275">
        <v>38.833333333333329</v>
      </c>
      <c r="F343" s="275">
        <v>38.366666666666667</v>
      </c>
      <c r="G343" s="275">
        <v>37.783333333333331</v>
      </c>
      <c r="H343" s="275">
        <v>39.883333333333326</v>
      </c>
      <c r="I343" s="275">
        <v>40.466666666666654</v>
      </c>
      <c r="J343" s="275">
        <v>40.933333333333323</v>
      </c>
      <c r="K343" s="273">
        <v>40</v>
      </c>
      <c r="L343" s="273">
        <v>38.950000000000003</v>
      </c>
      <c r="M343" s="273">
        <v>7.9762000000000004</v>
      </c>
    </row>
    <row r="344" spans="1:13">
      <c r="A344" s="264">
        <v>334</v>
      </c>
      <c r="B344" s="273" t="s">
        <v>451</v>
      </c>
      <c r="C344" s="274">
        <v>2471.5</v>
      </c>
      <c r="D344" s="275">
        <v>2508.65</v>
      </c>
      <c r="E344" s="275">
        <v>2422.8500000000004</v>
      </c>
      <c r="F344" s="275">
        <v>2374.2000000000003</v>
      </c>
      <c r="G344" s="275">
        <v>2288.4000000000005</v>
      </c>
      <c r="H344" s="275">
        <v>2557.3000000000002</v>
      </c>
      <c r="I344" s="275">
        <v>2643.1000000000004</v>
      </c>
      <c r="J344" s="275">
        <v>2691.75</v>
      </c>
      <c r="K344" s="273">
        <v>2594.4499999999998</v>
      </c>
      <c r="L344" s="273">
        <v>2460</v>
      </c>
      <c r="M344" s="273">
        <v>1.71549</v>
      </c>
    </row>
    <row r="345" spans="1:13">
      <c r="A345" s="264">
        <v>335</v>
      </c>
      <c r="B345" s="273" t="s">
        <v>757</v>
      </c>
      <c r="C345" s="274">
        <v>81.849999999999994</v>
      </c>
      <c r="D345" s="275">
        <v>81.333333333333329</v>
      </c>
      <c r="E345" s="275">
        <v>80.216666666666654</v>
      </c>
      <c r="F345" s="275">
        <v>78.583333333333329</v>
      </c>
      <c r="G345" s="275">
        <v>77.466666666666654</v>
      </c>
      <c r="H345" s="275">
        <v>82.966666666666654</v>
      </c>
      <c r="I345" s="275">
        <v>84.083333333333329</v>
      </c>
      <c r="J345" s="275">
        <v>85.716666666666654</v>
      </c>
      <c r="K345" s="273">
        <v>82.45</v>
      </c>
      <c r="L345" s="273">
        <v>79.7</v>
      </c>
      <c r="M345" s="273">
        <v>0.43469000000000002</v>
      </c>
    </row>
    <row r="346" spans="1:13">
      <c r="A346" s="264">
        <v>336</v>
      </c>
      <c r="B346" s="273" t="s">
        <v>151</v>
      </c>
      <c r="C346" s="274">
        <v>17538.099999999999</v>
      </c>
      <c r="D346" s="275">
        <v>17492.016666666666</v>
      </c>
      <c r="E346" s="275">
        <v>17386.333333333332</v>
      </c>
      <c r="F346" s="275">
        <v>17234.566666666666</v>
      </c>
      <c r="G346" s="275">
        <v>17128.883333333331</v>
      </c>
      <c r="H346" s="275">
        <v>17643.783333333333</v>
      </c>
      <c r="I346" s="275">
        <v>17749.466666666667</v>
      </c>
      <c r="J346" s="275">
        <v>17901.233333333334</v>
      </c>
      <c r="K346" s="273">
        <v>17597.7</v>
      </c>
      <c r="L346" s="273">
        <v>17340.25</v>
      </c>
      <c r="M346" s="273">
        <v>0.66402000000000005</v>
      </c>
    </row>
    <row r="347" spans="1:13">
      <c r="A347" s="264">
        <v>337</v>
      </c>
      <c r="B347" s="273" t="s">
        <v>795</v>
      </c>
      <c r="C347" s="274">
        <v>36.25</v>
      </c>
      <c r="D347" s="275">
        <v>36.466666666666669</v>
      </c>
      <c r="E347" s="275">
        <v>35.783333333333339</v>
      </c>
      <c r="F347" s="275">
        <v>35.31666666666667</v>
      </c>
      <c r="G347" s="275">
        <v>34.63333333333334</v>
      </c>
      <c r="H347" s="275">
        <v>36.933333333333337</v>
      </c>
      <c r="I347" s="275">
        <v>37.616666666666674</v>
      </c>
      <c r="J347" s="275">
        <v>38.083333333333336</v>
      </c>
      <c r="K347" s="273">
        <v>37.15</v>
      </c>
      <c r="L347" s="273">
        <v>36</v>
      </c>
      <c r="M347" s="273">
        <v>9.0647800000000007</v>
      </c>
    </row>
    <row r="348" spans="1:13">
      <c r="A348" s="264">
        <v>338</v>
      </c>
      <c r="B348" s="273" t="s">
        <v>452</v>
      </c>
      <c r="C348" s="274">
        <v>1467.4</v>
      </c>
      <c r="D348" s="275">
        <v>1494.8666666666668</v>
      </c>
      <c r="E348" s="275">
        <v>1422.5333333333335</v>
      </c>
      <c r="F348" s="275">
        <v>1377.6666666666667</v>
      </c>
      <c r="G348" s="275">
        <v>1305.3333333333335</v>
      </c>
      <c r="H348" s="275">
        <v>1539.7333333333336</v>
      </c>
      <c r="I348" s="275">
        <v>1612.0666666666666</v>
      </c>
      <c r="J348" s="275">
        <v>1656.9333333333336</v>
      </c>
      <c r="K348" s="273">
        <v>1567.2</v>
      </c>
      <c r="L348" s="273">
        <v>1450</v>
      </c>
      <c r="M348" s="273">
        <v>0.64864999999999995</v>
      </c>
    </row>
    <row r="349" spans="1:13">
      <c r="A349" s="264">
        <v>339</v>
      </c>
      <c r="B349" s="273" t="s">
        <v>794</v>
      </c>
      <c r="C349" s="274">
        <v>317.64999999999998</v>
      </c>
      <c r="D349" s="275">
        <v>317.81666666666666</v>
      </c>
      <c r="E349" s="275">
        <v>308.83333333333331</v>
      </c>
      <c r="F349" s="275">
        <v>300.01666666666665</v>
      </c>
      <c r="G349" s="275">
        <v>291.0333333333333</v>
      </c>
      <c r="H349" s="275">
        <v>326.63333333333333</v>
      </c>
      <c r="I349" s="275">
        <v>335.61666666666667</v>
      </c>
      <c r="J349" s="275">
        <v>344.43333333333334</v>
      </c>
      <c r="K349" s="273">
        <v>326.8</v>
      </c>
      <c r="L349" s="273">
        <v>309</v>
      </c>
      <c r="M349" s="273">
        <v>7.9530700000000003</v>
      </c>
    </row>
    <row r="350" spans="1:13">
      <c r="A350" s="264">
        <v>340</v>
      </c>
      <c r="B350" s="273" t="s">
        <v>266</v>
      </c>
      <c r="C350" s="274">
        <v>536.70000000000005</v>
      </c>
      <c r="D350" s="275">
        <v>540.7833333333333</v>
      </c>
      <c r="E350" s="275">
        <v>526.56666666666661</v>
      </c>
      <c r="F350" s="275">
        <v>516.43333333333328</v>
      </c>
      <c r="G350" s="275">
        <v>502.21666666666658</v>
      </c>
      <c r="H350" s="275">
        <v>550.91666666666663</v>
      </c>
      <c r="I350" s="275">
        <v>565.13333333333333</v>
      </c>
      <c r="J350" s="275">
        <v>575.26666666666665</v>
      </c>
      <c r="K350" s="273">
        <v>555</v>
      </c>
      <c r="L350" s="273">
        <v>530.65</v>
      </c>
      <c r="M350" s="273">
        <v>5.2171700000000003</v>
      </c>
    </row>
    <row r="351" spans="1:13">
      <c r="A351" s="264">
        <v>341</v>
      </c>
      <c r="B351" s="273" t="s">
        <v>155</v>
      </c>
      <c r="C351" s="274">
        <v>89.7</v>
      </c>
      <c r="D351" s="275">
        <v>90.116666666666674</v>
      </c>
      <c r="E351" s="275">
        <v>88.483333333333348</v>
      </c>
      <c r="F351" s="275">
        <v>87.26666666666668</v>
      </c>
      <c r="G351" s="275">
        <v>85.633333333333354</v>
      </c>
      <c r="H351" s="275">
        <v>91.333333333333343</v>
      </c>
      <c r="I351" s="275">
        <v>92.966666666666669</v>
      </c>
      <c r="J351" s="275">
        <v>94.183333333333337</v>
      </c>
      <c r="K351" s="273">
        <v>91.75</v>
      </c>
      <c r="L351" s="273">
        <v>88.9</v>
      </c>
      <c r="M351" s="273">
        <v>340.22620999999998</v>
      </c>
    </row>
    <row r="352" spans="1:13">
      <c r="A352" s="264">
        <v>342</v>
      </c>
      <c r="B352" s="273" t="s">
        <v>154</v>
      </c>
      <c r="C352" s="274">
        <v>111.85</v>
      </c>
      <c r="D352" s="275">
        <v>111.33333333333333</v>
      </c>
      <c r="E352" s="275">
        <v>109.86666666666666</v>
      </c>
      <c r="F352" s="275">
        <v>107.88333333333333</v>
      </c>
      <c r="G352" s="275">
        <v>106.41666666666666</v>
      </c>
      <c r="H352" s="275">
        <v>113.31666666666666</v>
      </c>
      <c r="I352" s="275">
        <v>114.78333333333333</v>
      </c>
      <c r="J352" s="275">
        <v>116.76666666666667</v>
      </c>
      <c r="K352" s="273">
        <v>112.8</v>
      </c>
      <c r="L352" s="273">
        <v>109.35</v>
      </c>
      <c r="M352" s="273">
        <v>9.9427800000000008</v>
      </c>
    </row>
    <row r="353" spans="1:13">
      <c r="A353" s="264">
        <v>343</v>
      </c>
      <c r="B353" s="273" t="s">
        <v>453</v>
      </c>
      <c r="C353" s="274">
        <v>72.95</v>
      </c>
      <c r="D353" s="275">
        <v>73.350000000000009</v>
      </c>
      <c r="E353" s="275">
        <v>71.65000000000002</v>
      </c>
      <c r="F353" s="275">
        <v>70.350000000000009</v>
      </c>
      <c r="G353" s="275">
        <v>68.65000000000002</v>
      </c>
      <c r="H353" s="275">
        <v>74.65000000000002</v>
      </c>
      <c r="I353" s="275">
        <v>76.350000000000009</v>
      </c>
      <c r="J353" s="275">
        <v>77.65000000000002</v>
      </c>
      <c r="K353" s="273">
        <v>75.05</v>
      </c>
      <c r="L353" s="273">
        <v>72.05</v>
      </c>
      <c r="M353" s="273">
        <v>0.27365</v>
      </c>
    </row>
    <row r="354" spans="1:13">
      <c r="A354" s="264">
        <v>344</v>
      </c>
      <c r="B354" s="273" t="s">
        <v>267</v>
      </c>
      <c r="C354" s="274">
        <v>3253.85</v>
      </c>
      <c r="D354" s="275">
        <v>3268.1333333333332</v>
      </c>
      <c r="E354" s="275">
        <v>3195.7166666666662</v>
      </c>
      <c r="F354" s="275">
        <v>3137.583333333333</v>
      </c>
      <c r="G354" s="275">
        <v>3065.1666666666661</v>
      </c>
      <c r="H354" s="275">
        <v>3326.2666666666664</v>
      </c>
      <c r="I354" s="275">
        <v>3398.6833333333334</v>
      </c>
      <c r="J354" s="275">
        <v>3456.8166666666666</v>
      </c>
      <c r="K354" s="273">
        <v>3340.55</v>
      </c>
      <c r="L354" s="273">
        <v>3210</v>
      </c>
      <c r="M354" s="273">
        <v>0.76931000000000005</v>
      </c>
    </row>
    <row r="355" spans="1:13">
      <c r="A355" s="264">
        <v>345</v>
      </c>
      <c r="B355" s="273" t="s">
        <v>454</v>
      </c>
      <c r="C355" s="274">
        <v>80.2</v>
      </c>
      <c r="D355" s="275">
        <v>81.083333333333329</v>
      </c>
      <c r="E355" s="275">
        <v>77.666666666666657</v>
      </c>
      <c r="F355" s="275">
        <v>75.133333333333326</v>
      </c>
      <c r="G355" s="275">
        <v>71.716666666666654</v>
      </c>
      <c r="H355" s="275">
        <v>83.61666666666666</v>
      </c>
      <c r="I355" s="275">
        <v>87.033333333333317</v>
      </c>
      <c r="J355" s="275">
        <v>89.566666666666663</v>
      </c>
      <c r="K355" s="273">
        <v>84.5</v>
      </c>
      <c r="L355" s="273">
        <v>78.55</v>
      </c>
      <c r="M355" s="273">
        <v>8.1354199999999999</v>
      </c>
    </row>
    <row r="356" spans="1:13">
      <c r="A356" s="264">
        <v>346</v>
      </c>
      <c r="B356" s="273" t="s">
        <v>455</v>
      </c>
      <c r="C356" s="274">
        <v>244.45</v>
      </c>
      <c r="D356" s="275">
        <v>244.93333333333331</v>
      </c>
      <c r="E356" s="275">
        <v>238.86666666666662</v>
      </c>
      <c r="F356" s="275">
        <v>233.2833333333333</v>
      </c>
      <c r="G356" s="275">
        <v>227.21666666666661</v>
      </c>
      <c r="H356" s="275">
        <v>250.51666666666662</v>
      </c>
      <c r="I356" s="275">
        <v>256.58333333333326</v>
      </c>
      <c r="J356" s="275">
        <v>262.16666666666663</v>
      </c>
      <c r="K356" s="273">
        <v>251</v>
      </c>
      <c r="L356" s="273">
        <v>239.35</v>
      </c>
      <c r="M356" s="273">
        <v>2.0097800000000001</v>
      </c>
    </row>
    <row r="357" spans="1:13">
      <c r="A357" s="264">
        <v>347</v>
      </c>
      <c r="B357" s="273" t="s">
        <v>456</v>
      </c>
      <c r="C357" s="274">
        <v>219.4</v>
      </c>
      <c r="D357" s="275">
        <v>220.35</v>
      </c>
      <c r="E357" s="275">
        <v>216.04999999999998</v>
      </c>
      <c r="F357" s="275">
        <v>212.7</v>
      </c>
      <c r="G357" s="275">
        <v>208.39999999999998</v>
      </c>
      <c r="H357" s="275">
        <v>223.7</v>
      </c>
      <c r="I357" s="275">
        <v>228</v>
      </c>
      <c r="J357" s="275">
        <v>231.35</v>
      </c>
      <c r="K357" s="273">
        <v>224.65</v>
      </c>
      <c r="L357" s="273">
        <v>217</v>
      </c>
      <c r="M357" s="273">
        <v>3.0706600000000002</v>
      </c>
    </row>
    <row r="358" spans="1:13">
      <c r="A358" s="264">
        <v>348</v>
      </c>
      <c r="B358" s="273" t="s">
        <v>268</v>
      </c>
      <c r="C358" s="274">
        <v>2093.4</v>
      </c>
      <c r="D358" s="275">
        <v>2103.8833333333332</v>
      </c>
      <c r="E358" s="275">
        <v>2057.5166666666664</v>
      </c>
      <c r="F358" s="275">
        <v>2021.6333333333332</v>
      </c>
      <c r="G358" s="275">
        <v>1975.2666666666664</v>
      </c>
      <c r="H358" s="275">
        <v>2139.7666666666664</v>
      </c>
      <c r="I358" s="275">
        <v>2186.1333333333332</v>
      </c>
      <c r="J358" s="275">
        <v>2222.0166666666664</v>
      </c>
      <c r="K358" s="273">
        <v>2150.25</v>
      </c>
      <c r="L358" s="273">
        <v>2068</v>
      </c>
      <c r="M358" s="273">
        <v>2.0492499999999998</v>
      </c>
    </row>
    <row r="359" spans="1:13">
      <c r="A359" s="264">
        <v>349</v>
      </c>
      <c r="B359" s="273" t="s">
        <v>269</v>
      </c>
      <c r="C359" s="274">
        <v>353.05</v>
      </c>
      <c r="D359" s="275">
        <v>354.91666666666669</v>
      </c>
      <c r="E359" s="275">
        <v>349.23333333333335</v>
      </c>
      <c r="F359" s="275">
        <v>345.41666666666669</v>
      </c>
      <c r="G359" s="275">
        <v>339.73333333333335</v>
      </c>
      <c r="H359" s="275">
        <v>358.73333333333335</v>
      </c>
      <c r="I359" s="275">
        <v>364.41666666666663</v>
      </c>
      <c r="J359" s="275">
        <v>368.23333333333335</v>
      </c>
      <c r="K359" s="273">
        <v>360.6</v>
      </c>
      <c r="L359" s="273">
        <v>351.1</v>
      </c>
      <c r="M359" s="273">
        <v>1.36985</v>
      </c>
    </row>
    <row r="360" spans="1:13">
      <c r="A360" s="264">
        <v>350</v>
      </c>
      <c r="B360" s="273" t="s">
        <v>457</v>
      </c>
      <c r="C360" s="274">
        <v>191.85</v>
      </c>
      <c r="D360" s="275">
        <v>189.80000000000004</v>
      </c>
      <c r="E360" s="275">
        <v>187.10000000000008</v>
      </c>
      <c r="F360" s="275">
        <v>182.35000000000005</v>
      </c>
      <c r="G360" s="275">
        <v>179.65000000000009</v>
      </c>
      <c r="H360" s="275">
        <v>194.55000000000007</v>
      </c>
      <c r="I360" s="275">
        <v>197.25000000000006</v>
      </c>
      <c r="J360" s="275">
        <v>202.00000000000006</v>
      </c>
      <c r="K360" s="273">
        <v>192.5</v>
      </c>
      <c r="L360" s="273">
        <v>185.05</v>
      </c>
      <c r="M360" s="273">
        <v>13.81518</v>
      </c>
    </row>
    <row r="361" spans="1:13">
      <c r="A361" s="264">
        <v>351</v>
      </c>
      <c r="B361" s="273" t="s">
        <v>760</v>
      </c>
      <c r="C361" s="274">
        <v>413.05</v>
      </c>
      <c r="D361" s="275">
        <v>415.34999999999997</v>
      </c>
      <c r="E361" s="275">
        <v>402.69999999999993</v>
      </c>
      <c r="F361" s="275">
        <v>392.34999999999997</v>
      </c>
      <c r="G361" s="275">
        <v>379.69999999999993</v>
      </c>
      <c r="H361" s="275">
        <v>425.69999999999993</v>
      </c>
      <c r="I361" s="275">
        <v>438.34999999999991</v>
      </c>
      <c r="J361" s="275">
        <v>448.69999999999993</v>
      </c>
      <c r="K361" s="273">
        <v>428</v>
      </c>
      <c r="L361" s="273">
        <v>405</v>
      </c>
      <c r="M361" s="273">
        <v>2.1940599999999999</v>
      </c>
    </row>
    <row r="362" spans="1:13">
      <c r="A362" s="264">
        <v>352</v>
      </c>
      <c r="B362" s="273" t="s">
        <v>458</v>
      </c>
      <c r="C362" s="274">
        <v>59.55</v>
      </c>
      <c r="D362" s="275">
        <v>59.733333333333327</v>
      </c>
      <c r="E362" s="275">
        <v>58.216666666666654</v>
      </c>
      <c r="F362" s="275">
        <v>56.883333333333326</v>
      </c>
      <c r="G362" s="275">
        <v>55.366666666666653</v>
      </c>
      <c r="H362" s="275">
        <v>61.066666666666656</v>
      </c>
      <c r="I362" s="275">
        <v>62.583333333333321</v>
      </c>
      <c r="J362" s="275">
        <v>63.916666666666657</v>
      </c>
      <c r="K362" s="273">
        <v>61.25</v>
      </c>
      <c r="L362" s="273">
        <v>58.4</v>
      </c>
      <c r="M362" s="273">
        <v>13.49621</v>
      </c>
    </row>
    <row r="363" spans="1:13">
      <c r="A363" s="264">
        <v>353</v>
      </c>
      <c r="B363" s="273" t="s">
        <v>163</v>
      </c>
      <c r="C363" s="274">
        <v>1478.35</v>
      </c>
      <c r="D363" s="275">
        <v>1478.2666666666667</v>
      </c>
      <c r="E363" s="275">
        <v>1462.5833333333333</v>
      </c>
      <c r="F363" s="275">
        <v>1446.8166666666666</v>
      </c>
      <c r="G363" s="275">
        <v>1431.1333333333332</v>
      </c>
      <c r="H363" s="275">
        <v>1494.0333333333333</v>
      </c>
      <c r="I363" s="275">
        <v>1509.7166666666667</v>
      </c>
      <c r="J363" s="275">
        <v>1525.4833333333333</v>
      </c>
      <c r="K363" s="273">
        <v>1493.95</v>
      </c>
      <c r="L363" s="273">
        <v>1462.5</v>
      </c>
      <c r="M363" s="273">
        <v>13.013199999999999</v>
      </c>
    </row>
    <row r="364" spans="1:13">
      <c r="A364" s="264">
        <v>354</v>
      </c>
      <c r="B364" s="273" t="s">
        <v>156</v>
      </c>
      <c r="C364" s="274">
        <v>28883.05</v>
      </c>
      <c r="D364" s="275">
        <v>29065.45</v>
      </c>
      <c r="E364" s="275">
        <v>28531.9</v>
      </c>
      <c r="F364" s="275">
        <v>28180.75</v>
      </c>
      <c r="G364" s="275">
        <v>27647.200000000001</v>
      </c>
      <c r="H364" s="275">
        <v>29416.600000000002</v>
      </c>
      <c r="I364" s="275">
        <v>29950.149999999998</v>
      </c>
      <c r="J364" s="275">
        <v>30301.300000000003</v>
      </c>
      <c r="K364" s="273">
        <v>29599</v>
      </c>
      <c r="L364" s="273">
        <v>28714.3</v>
      </c>
      <c r="M364" s="273">
        <v>0.29437000000000002</v>
      </c>
    </row>
    <row r="365" spans="1:13">
      <c r="A365" s="264">
        <v>355</v>
      </c>
      <c r="B365" s="273" t="s">
        <v>459</v>
      </c>
      <c r="C365" s="274">
        <v>1513.85</v>
      </c>
      <c r="D365" s="275">
        <v>1518.6666666666667</v>
      </c>
      <c r="E365" s="275">
        <v>1501.2333333333336</v>
      </c>
      <c r="F365" s="275">
        <v>1488.6166666666668</v>
      </c>
      <c r="G365" s="275">
        <v>1471.1833333333336</v>
      </c>
      <c r="H365" s="275">
        <v>1531.2833333333335</v>
      </c>
      <c r="I365" s="275">
        <v>1548.7166666666665</v>
      </c>
      <c r="J365" s="275">
        <v>1561.3333333333335</v>
      </c>
      <c r="K365" s="273">
        <v>1536.1</v>
      </c>
      <c r="L365" s="273">
        <v>1506.05</v>
      </c>
      <c r="M365" s="273">
        <v>1.13144</v>
      </c>
    </row>
    <row r="366" spans="1:13">
      <c r="A366" s="264">
        <v>356</v>
      </c>
      <c r="B366" s="273" t="s">
        <v>158</v>
      </c>
      <c r="C366" s="274">
        <v>237.8</v>
      </c>
      <c r="D366" s="275">
        <v>239.48333333333335</v>
      </c>
      <c r="E366" s="275">
        <v>234.51666666666671</v>
      </c>
      <c r="F366" s="275">
        <v>231.23333333333335</v>
      </c>
      <c r="G366" s="275">
        <v>226.26666666666671</v>
      </c>
      <c r="H366" s="275">
        <v>242.76666666666671</v>
      </c>
      <c r="I366" s="275">
        <v>247.73333333333335</v>
      </c>
      <c r="J366" s="275">
        <v>251.01666666666671</v>
      </c>
      <c r="K366" s="273">
        <v>244.45</v>
      </c>
      <c r="L366" s="273">
        <v>236.2</v>
      </c>
      <c r="M366" s="273">
        <v>55.769179999999999</v>
      </c>
    </row>
    <row r="367" spans="1:13">
      <c r="A367" s="264">
        <v>357</v>
      </c>
      <c r="B367" s="273" t="s">
        <v>270</v>
      </c>
      <c r="C367" s="274">
        <v>4707.1499999999996</v>
      </c>
      <c r="D367" s="275">
        <v>4697.55</v>
      </c>
      <c r="E367" s="275">
        <v>4675.1000000000004</v>
      </c>
      <c r="F367" s="275">
        <v>4643.05</v>
      </c>
      <c r="G367" s="275">
        <v>4620.6000000000004</v>
      </c>
      <c r="H367" s="275">
        <v>4729.6000000000004</v>
      </c>
      <c r="I367" s="275">
        <v>4752.0499999999993</v>
      </c>
      <c r="J367" s="275">
        <v>4784.1000000000004</v>
      </c>
      <c r="K367" s="273">
        <v>4720</v>
      </c>
      <c r="L367" s="273">
        <v>4665.5</v>
      </c>
      <c r="M367" s="273">
        <v>0.42454999999999998</v>
      </c>
    </row>
    <row r="368" spans="1:13">
      <c r="A368" s="264">
        <v>358</v>
      </c>
      <c r="B368" s="273" t="s">
        <v>460</v>
      </c>
      <c r="C368" s="274">
        <v>193.3</v>
      </c>
      <c r="D368" s="275">
        <v>193.01666666666665</v>
      </c>
      <c r="E368" s="275">
        <v>189.48333333333329</v>
      </c>
      <c r="F368" s="275">
        <v>185.66666666666663</v>
      </c>
      <c r="G368" s="275">
        <v>182.13333333333327</v>
      </c>
      <c r="H368" s="275">
        <v>196.83333333333331</v>
      </c>
      <c r="I368" s="275">
        <v>200.36666666666667</v>
      </c>
      <c r="J368" s="275">
        <v>204.18333333333334</v>
      </c>
      <c r="K368" s="273">
        <v>196.55</v>
      </c>
      <c r="L368" s="273">
        <v>189.2</v>
      </c>
      <c r="M368" s="273">
        <v>13.83357</v>
      </c>
    </row>
    <row r="369" spans="1:13">
      <c r="A369" s="264">
        <v>359</v>
      </c>
      <c r="B369" s="273" t="s">
        <v>461</v>
      </c>
      <c r="C369" s="274">
        <v>733.5</v>
      </c>
      <c r="D369" s="275">
        <v>737.16666666666663</v>
      </c>
      <c r="E369" s="275">
        <v>725.33333333333326</v>
      </c>
      <c r="F369" s="275">
        <v>717.16666666666663</v>
      </c>
      <c r="G369" s="275">
        <v>705.33333333333326</v>
      </c>
      <c r="H369" s="275">
        <v>745.33333333333326</v>
      </c>
      <c r="I369" s="275">
        <v>757.16666666666652</v>
      </c>
      <c r="J369" s="275">
        <v>765.33333333333326</v>
      </c>
      <c r="K369" s="273">
        <v>749</v>
      </c>
      <c r="L369" s="273">
        <v>729</v>
      </c>
      <c r="M369" s="273">
        <v>1.1889099999999999</v>
      </c>
    </row>
    <row r="370" spans="1:13">
      <c r="A370" s="264">
        <v>360</v>
      </c>
      <c r="B370" s="273" t="s">
        <v>160</v>
      </c>
      <c r="C370" s="274">
        <v>1711.9</v>
      </c>
      <c r="D370" s="275">
        <v>1727.8666666666668</v>
      </c>
      <c r="E370" s="275">
        <v>1679.0833333333335</v>
      </c>
      <c r="F370" s="275">
        <v>1646.2666666666667</v>
      </c>
      <c r="G370" s="275">
        <v>1597.4833333333333</v>
      </c>
      <c r="H370" s="275">
        <v>1760.6833333333336</v>
      </c>
      <c r="I370" s="275">
        <v>1809.4666666666669</v>
      </c>
      <c r="J370" s="275">
        <v>1842.2833333333338</v>
      </c>
      <c r="K370" s="273">
        <v>1776.65</v>
      </c>
      <c r="L370" s="273">
        <v>1695.05</v>
      </c>
      <c r="M370" s="273">
        <v>7.6959299999999997</v>
      </c>
    </row>
    <row r="371" spans="1:13">
      <c r="A371" s="264">
        <v>361</v>
      </c>
      <c r="B371" s="273" t="s">
        <v>157</v>
      </c>
      <c r="C371" s="274">
        <v>1421.15</v>
      </c>
      <c r="D371" s="275">
        <v>1443.5166666666667</v>
      </c>
      <c r="E371" s="275">
        <v>1389.4333333333334</v>
      </c>
      <c r="F371" s="275">
        <v>1357.7166666666667</v>
      </c>
      <c r="G371" s="275">
        <v>1303.6333333333334</v>
      </c>
      <c r="H371" s="275">
        <v>1475.2333333333333</v>
      </c>
      <c r="I371" s="275">
        <v>1529.3166666666668</v>
      </c>
      <c r="J371" s="275">
        <v>1561.0333333333333</v>
      </c>
      <c r="K371" s="273">
        <v>1497.6</v>
      </c>
      <c r="L371" s="273">
        <v>1411.8</v>
      </c>
      <c r="M371" s="273">
        <v>14.14828</v>
      </c>
    </row>
    <row r="372" spans="1:13">
      <c r="A372" s="264">
        <v>362</v>
      </c>
      <c r="B372" s="273" t="s">
        <v>758</v>
      </c>
      <c r="C372" s="274">
        <v>515.25</v>
      </c>
      <c r="D372" s="275">
        <v>515.88333333333333</v>
      </c>
      <c r="E372" s="275">
        <v>505.76666666666665</v>
      </c>
      <c r="F372" s="275">
        <v>496.2833333333333</v>
      </c>
      <c r="G372" s="275">
        <v>486.16666666666663</v>
      </c>
      <c r="H372" s="275">
        <v>525.36666666666667</v>
      </c>
      <c r="I372" s="275">
        <v>535.48333333333323</v>
      </c>
      <c r="J372" s="275">
        <v>544.9666666666667</v>
      </c>
      <c r="K372" s="273">
        <v>526</v>
      </c>
      <c r="L372" s="273">
        <v>506.4</v>
      </c>
      <c r="M372" s="273">
        <v>0.96975999999999996</v>
      </c>
    </row>
    <row r="373" spans="1:13">
      <c r="A373" s="264">
        <v>363</v>
      </c>
      <c r="B373" s="273" t="s">
        <v>462</v>
      </c>
      <c r="C373" s="274">
        <v>1182.7</v>
      </c>
      <c r="D373" s="275">
        <v>1191.2</v>
      </c>
      <c r="E373" s="275">
        <v>1161.1500000000001</v>
      </c>
      <c r="F373" s="275">
        <v>1139.6000000000001</v>
      </c>
      <c r="G373" s="275">
        <v>1109.5500000000002</v>
      </c>
      <c r="H373" s="275">
        <v>1212.75</v>
      </c>
      <c r="I373" s="275">
        <v>1242.7999999999997</v>
      </c>
      <c r="J373" s="275">
        <v>1264.3499999999999</v>
      </c>
      <c r="K373" s="273">
        <v>1221.25</v>
      </c>
      <c r="L373" s="273">
        <v>1169.6500000000001</v>
      </c>
      <c r="M373" s="273">
        <v>5.2100499999999998</v>
      </c>
    </row>
    <row r="374" spans="1:13">
      <c r="A374" s="264">
        <v>364</v>
      </c>
      <c r="B374" s="273" t="s">
        <v>759</v>
      </c>
      <c r="C374" s="274">
        <v>683.8</v>
      </c>
      <c r="D374" s="275">
        <v>684.33333333333337</v>
      </c>
      <c r="E374" s="275">
        <v>677.56666666666672</v>
      </c>
      <c r="F374" s="275">
        <v>671.33333333333337</v>
      </c>
      <c r="G374" s="275">
        <v>664.56666666666672</v>
      </c>
      <c r="H374" s="275">
        <v>690.56666666666672</v>
      </c>
      <c r="I374" s="275">
        <v>697.33333333333337</v>
      </c>
      <c r="J374" s="275">
        <v>703.56666666666672</v>
      </c>
      <c r="K374" s="273">
        <v>691.1</v>
      </c>
      <c r="L374" s="273">
        <v>678.1</v>
      </c>
      <c r="M374" s="273">
        <v>0.70232000000000006</v>
      </c>
    </row>
    <row r="375" spans="1:13">
      <c r="A375" s="264">
        <v>365</v>
      </c>
      <c r="B375" s="273" t="s">
        <v>159</v>
      </c>
      <c r="C375" s="274">
        <v>111.55</v>
      </c>
      <c r="D375" s="275">
        <v>112.26666666666667</v>
      </c>
      <c r="E375" s="275">
        <v>110.28333333333333</v>
      </c>
      <c r="F375" s="275">
        <v>109.01666666666667</v>
      </c>
      <c r="G375" s="275">
        <v>107.03333333333333</v>
      </c>
      <c r="H375" s="275">
        <v>113.53333333333333</v>
      </c>
      <c r="I375" s="275">
        <v>115.51666666666665</v>
      </c>
      <c r="J375" s="275">
        <v>116.78333333333333</v>
      </c>
      <c r="K375" s="273">
        <v>114.25</v>
      </c>
      <c r="L375" s="273">
        <v>111</v>
      </c>
      <c r="M375" s="273">
        <v>51.014919999999996</v>
      </c>
    </row>
    <row r="376" spans="1:13">
      <c r="A376" s="264">
        <v>366</v>
      </c>
      <c r="B376" s="273" t="s">
        <v>162</v>
      </c>
      <c r="C376" s="274">
        <v>192.35</v>
      </c>
      <c r="D376" s="275">
        <v>192</v>
      </c>
      <c r="E376" s="275">
        <v>189.65</v>
      </c>
      <c r="F376" s="275">
        <v>186.95000000000002</v>
      </c>
      <c r="G376" s="275">
        <v>184.60000000000002</v>
      </c>
      <c r="H376" s="275">
        <v>194.7</v>
      </c>
      <c r="I376" s="275">
        <v>197.05</v>
      </c>
      <c r="J376" s="275">
        <v>199.74999999999997</v>
      </c>
      <c r="K376" s="273">
        <v>194.35</v>
      </c>
      <c r="L376" s="273">
        <v>189.3</v>
      </c>
      <c r="M376" s="273">
        <v>106.17143</v>
      </c>
    </row>
    <row r="377" spans="1:13">
      <c r="A377" s="264">
        <v>367</v>
      </c>
      <c r="B377" s="273" t="s">
        <v>463</v>
      </c>
      <c r="C377" s="274">
        <v>112.7</v>
      </c>
      <c r="D377" s="275">
        <v>113.45</v>
      </c>
      <c r="E377" s="275">
        <v>111.25</v>
      </c>
      <c r="F377" s="275">
        <v>109.8</v>
      </c>
      <c r="G377" s="275">
        <v>107.6</v>
      </c>
      <c r="H377" s="275">
        <v>114.9</v>
      </c>
      <c r="I377" s="275">
        <v>117.10000000000002</v>
      </c>
      <c r="J377" s="275">
        <v>118.55000000000001</v>
      </c>
      <c r="K377" s="273">
        <v>115.65</v>
      </c>
      <c r="L377" s="273">
        <v>112</v>
      </c>
      <c r="M377" s="273">
        <v>5.8932200000000003</v>
      </c>
    </row>
    <row r="378" spans="1:13">
      <c r="A378" s="264">
        <v>368</v>
      </c>
      <c r="B378" s="273" t="s">
        <v>271</v>
      </c>
      <c r="C378" s="274">
        <v>280.7</v>
      </c>
      <c r="D378" s="275">
        <v>279.73333333333335</v>
      </c>
      <c r="E378" s="275">
        <v>276.4666666666667</v>
      </c>
      <c r="F378" s="275">
        <v>272.23333333333335</v>
      </c>
      <c r="G378" s="275">
        <v>268.9666666666667</v>
      </c>
      <c r="H378" s="275">
        <v>283.9666666666667</v>
      </c>
      <c r="I378" s="275">
        <v>287.23333333333335</v>
      </c>
      <c r="J378" s="275">
        <v>291.4666666666667</v>
      </c>
      <c r="K378" s="273">
        <v>283</v>
      </c>
      <c r="L378" s="273">
        <v>275.5</v>
      </c>
      <c r="M378" s="273">
        <v>3.01322</v>
      </c>
    </row>
    <row r="379" spans="1:13">
      <c r="A379" s="264">
        <v>369</v>
      </c>
      <c r="B379" s="273" t="s">
        <v>464</v>
      </c>
      <c r="C379" s="274">
        <v>90</v>
      </c>
      <c r="D379" s="275">
        <v>88.75</v>
      </c>
      <c r="E379" s="275">
        <v>86.5</v>
      </c>
      <c r="F379" s="275">
        <v>83</v>
      </c>
      <c r="G379" s="275">
        <v>80.75</v>
      </c>
      <c r="H379" s="275">
        <v>92.25</v>
      </c>
      <c r="I379" s="275">
        <v>94.5</v>
      </c>
      <c r="J379" s="275">
        <v>98</v>
      </c>
      <c r="K379" s="273">
        <v>91</v>
      </c>
      <c r="L379" s="273">
        <v>85.25</v>
      </c>
      <c r="M379" s="273">
        <v>5.2777599999999998</v>
      </c>
    </row>
    <row r="380" spans="1:13">
      <c r="A380" s="264">
        <v>370</v>
      </c>
      <c r="B380" s="273" t="s">
        <v>465</v>
      </c>
      <c r="C380" s="274">
        <v>7183.15</v>
      </c>
      <c r="D380" s="275">
        <v>7235.05</v>
      </c>
      <c r="E380" s="275">
        <v>6998.1</v>
      </c>
      <c r="F380" s="275">
        <v>6813.05</v>
      </c>
      <c r="G380" s="275">
        <v>6576.1</v>
      </c>
      <c r="H380" s="275">
        <v>7420.1</v>
      </c>
      <c r="I380" s="275">
        <v>7657.0499999999993</v>
      </c>
      <c r="J380" s="275">
        <v>7842.1</v>
      </c>
      <c r="K380" s="273">
        <v>7472</v>
      </c>
      <c r="L380" s="273">
        <v>7050</v>
      </c>
      <c r="M380" s="273">
        <v>0.20521</v>
      </c>
    </row>
    <row r="381" spans="1:13">
      <c r="A381" s="264">
        <v>371</v>
      </c>
      <c r="B381" s="273" t="s">
        <v>272</v>
      </c>
      <c r="C381" s="274">
        <v>11229.25</v>
      </c>
      <c r="D381" s="275">
        <v>11243.316666666666</v>
      </c>
      <c r="E381" s="275">
        <v>11137.683333333331</v>
      </c>
      <c r="F381" s="275">
        <v>11046.116666666665</v>
      </c>
      <c r="G381" s="275">
        <v>10940.48333333333</v>
      </c>
      <c r="H381" s="275">
        <v>11334.883333333331</v>
      </c>
      <c r="I381" s="275">
        <v>11440.516666666666</v>
      </c>
      <c r="J381" s="275">
        <v>11532.083333333332</v>
      </c>
      <c r="K381" s="273">
        <v>11348.95</v>
      </c>
      <c r="L381" s="273">
        <v>11151.75</v>
      </c>
      <c r="M381" s="273">
        <v>5.9229999999999998E-2</v>
      </c>
    </row>
    <row r="382" spans="1:13">
      <c r="A382" s="264">
        <v>372</v>
      </c>
      <c r="B382" s="273" t="s">
        <v>161</v>
      </c>
      <c r="C382" s="274">
        <v>33.35</v>
      </c>
      <c r="D382" s="275">
        <v>33.549999999999997</v>
      </c>
      <c r="E382" s="275">
        <v>32.849999999999994</v>
      </c>
      <c r="F382" s="275">
        <v>32.349999999999994</v>
      </c>
      <c r="G382" s="275">
        <v>31.649999999999991</v>
      </c>
      <c r="H382" s="275">
        <v>34.049999999999997</v>
      </c>
      <c r="I382" s="275">
        <v>34.75</v>
      </c>
      <c r="J382" s="275">
        <v>35.25</v>
      </c>
      <c r="K382" s="273">
        <v>34.25</v>
      </c>
      <c r="L382" s="273">
        <v>33.049999999999997</v>
      </c>
      <c r="M382" s="273">
        <v>697.80205999999998</v>
      </c>
    </row>
    <row r="383" spans="1:13">
      <c r="A383" s="264">
        <v>373</v>
      </c>
      <c r="B383" s="273" t="s">
        <v>273</v>
      </c>
      <c r="C383" s="274">
        <v>547.65</v>
      </c>
      <c r="D383" s="275">
        <v>550.55000000000007</v>
      </c>
      <c r="E383" s="275">
        <v>518.10000000000014</v>
      </c>
      <c r="F383" s="275">
        <v>488.55000000000007</v>
      </c>
      <c r="G383" s="275">
        <v>456.10000000000014</v>
      </c>
      <c r="H383" s="275">
        <v>580.10000000000014</v>
      </c>
      <c r="I383" s="275">
        <v>612.55000000000018</v>
      </c>
      <c r="J383" s="275">
        <v>642.10000000000014</v>
      </c>
      <c r="K383" s="273">
        <v>583</v>
      </c>
      <c r="L383" s="273">
        <v>521</v>
      </c>
      <c r="M383" s="273">
        <v>5.2305900000000003</v>
      </c>
    </row>
    <row r="384" spans="1:13">
      <c r="A384" s="264">
        <v>374</v>
      </c>
      <c r="B384" s="273" t="s">
        <v>165</v>
      </c>
      <c r="C384" s="274">
        <v>218.65</v>
      </c>
      <c r="D384" s="275">
        <v>221.03333333333333</v>
      </c>
      <c r="E384" s="275">
        <v>214.96666666666667</v>
      </c>
      <c r="F384" s="275">
        <v>211.28333333333333</v>
      </c>
      <c r="G384" s="275">
        <v>205.21666666666667</v>
      </c>
      <c r="H384" s="275">
        <v>224.71666666666667</v>
      </c>
      <c r="I384" s="275">
        <v>230.78333333333333</v>
      </c>
      <c r="J384" s="275">
        <v>234.46666666666667</v>
      </c>
      <c r="K384" s="273">
        <v>227.1</v>
      </c>
      <c r="L384" s="273">
        <v>217.35</v>
      </c>
      <c r="M384" s="273">
        <v>200.26659000000001</v>
      </c>
    </row>
    <row r="385" spans="1:13">
      <c r="A385" s="264">
        <v>375</v>
      </c>
      <c r="B385" s="273" t="s">
        <v>166</v>
      </c>
      <c r="C385" s="274">
        <v>136.55000000000001</v>
      </c>
      <c r="D385" s="275">
        <v>136.61666666666667</v>
      </c>
      <c r="E385" s="275">
        <v>133.98333333333335</v>
      </c>
      <c r="F385" s="275">
        <v>131.41666666666669</v>
      </c>
      <c r="G385" s="275">
        <v>128.78333333333336</v>
      </c>
      <c r="H385" s="275">
        <v>139.18333333333334</v>
      </c>
      <c r="I385" s="275">
        <v>141.81666666666666</v>
      </c>
      <c r="J385" s="275">
        <v>144.38333333333333</v>
      </c>
      <c r="K385" s="273">
        <v>139.25</v>
      </c>
      <c r="L385" s="273">
        <v>134.05000000000001</v>
      </c>
      <c r="M385" s="273">
        <v>63.069319999999998</v>
      </c>
    </row>
    <row r="386" spans="1:13">
      <c r="A386" s="264">
        <v>376</v>
      </c>
      <c r="B386" s="273" t="s">
        <v>466</v>
      </c>
      <c r="C386" s="274">
        <v>253.9</v>
      </c>
      <c r="D386" s="275">
        <v>256.26666666666665</v>
      </c>
      <c r="E386" s="275">
        <v>250.63333333333333</v>
      </c>
      <c r="F386" s="275">
        <v>247.36666666666667</v>
      </c>
      <c r="G386" s="275">
        <v>241.73333333333335</v>
      </c>
      <c r="H386" s="275">
        <v>259.5333333333333</v>
      </c>
      <c r="I386" s="275">
        <v>265.16666666666663</v>
      </c>
      <c r="J386" s="275">
        <v>268.43333333333328</v>
      </c>
      <c r="K386" s="273">
        <v>261.89999999999998</v>
      </c>
      <c r="L386" s="273">
        <v>253</v>
      </c>
      <c r="M386" s="273">
        <v>3.00406</v>
      </c>
    </row>
    <row r="387" spans="1:13">
      <c r="A387" s="264">
        <v>377</v>
      </c>
      <c r="B387" s="273" t="s">
        <v>467</v>
      </c>
      <c r="C387" s="274">
        <v>498.3</v>
      </c>
      <c r="D387" s="275">
        <v>494.65000000000003</v>
      </c>
      <c r="E387" s="275">
        <v>484.50000000000006</v>
      </c>
      <c r="F387" s="275">
        <v>470.70000000000005</v>
      </c>
      <c r="G387" s="275">
        <v>460.55000000000007</v>
      </c>
      <c r="H387" s="275">
        <v>508.45000000000005</v>
      </c>
      <c r="I387" s="275">
        <v>518.6</v>
      </c>
      <c r="J387" s="275">
        <v>532.40000000000009</v>
      </c>
      <c r="K387" s="273">
        <v>504.8</v>
      </c>
      <c r="L387" s="273">
        <v>480.85</v>
      </c>
      <c r="M387" s="273">
        <v>2.1186600000000002</v>
      </c>
    </row>
    <row r="388" spans="1:13">
      <c r="A388" s="264">
        <v>378</v>
      </c>
      <c r="B388" s="273" t="s">
        <v>468</v>
      </c>
      <c r="C388" s="274">
        <v>27.45</v>
      </c>
      <c r="D388" s="275">
        <v>27.816666666666663</v>
      </c>
      <c r="E388" s="275">
        <v>26.733333333333327</v>
      </c>
      <c r="F388" s="275">
        <v>26.016666666666666</v>
      </c>
      <c r="G388" s="275">
        <v>24.93333333333333</v>
      </c>
      <c r="H388" s="275">
        <v>28.533333333333324</v>
      </c>
      <c r="I388" s="275">
        <v>29.61666666666666</v>
      </c>
      <c r="J388" s="275">
        <v>30.333333333333321</v>
      </c>
      <c r="K388" s="273">
        <v>28.9</v>
      </c>
      <c r="L388" s="273">
        <v>27.1</v>
      </c>
      <c r="M388" s="273">
        <v>91.931579999999997</v>
      </c>
    </row>
    <row r="389" spans="1:13">
      <c r="A389" s="264">
        <v>379</v>
      </c>
      <c r="B389" s="273" t="s">
        <v>469</v>
      </c>
      <c r="C389" s="274">
        <v>124.8</v>
      </c>
      <c r="D389" s="275">
        <v>126.18333333333332</v>
      </c>
      <c r="E389" s="275">
        <v>122.21666666666664</v>
      </c>
      <c r="F389" s="275">
        <v>119.63333333333331</v>
      </c>
      <c r="G389" s="275">
        <v>115.66666666666663</v>
      </c>
      <c r="H389" s="275">
        <v>128.76666666666665</v>
      </c>
      <c r="I389" s="275">
        <v>132.73333333333332</v>
      </c>
      <c r="J389" s="275">
        <v>135.31666666666666</v>
      </c>
      <c r="K389" s="273">
        <v>130.15</v>
      </c>
      <c r="L389" s="273">
        <v>123.6</v>
      </c>
      <c r="M389" s="273">
        <v>16.24099</v>
      </c>
    </row>
    <row r="390" spans="1:13">
      <c r="A390" s="264">
        <v>380</v>
      </c>
      <c r="B390" s="273" t="s">
        <v>274</v>
      </c>
      <c r="C390" s="274">
        <v>482.05</v>
      </c>
      <c r="D390" s="275">
        <v>482.01666666666665</v>
      </c>
      <c r="E390" s="275">
        <v>476.33333333333331</v>
      </c>
      <c r="F390" s="275">
        <v>470.61666666666667</v>
      </c>
      <c r="G390" s="275">
        <v>464.93333333333334</v>
      </c>
      <c r="H390" s="275">
        <v>487.73333333333329</v>
      </c>
      <c r="I390" s="275">
        <v>493.41666666666669</v>
      </c>
      <c r="J390" s="275">
        <v>499.13333333333327</v>
      </c>
      <c r="K390" s="273">
        <v>487.7</v>
      </c>
      <c r="L390" s="273">
        <v>476.3</v>
      </c>
      <c r="M390" s="273">
        <v>2.3969299999999998</v>
      </c>
    </row>
    <row r="391" spans="1:13">
      <c r="A391" s="264">
        <v>381</v>
      </c>
      <c r="B391" s="273" t="s">
        <v>470</v>
      </c>
      <c r="C391" s="274">
        <v>274.45</v>
      </c>
      <c r="D391" s="275">
        <v>275.43333333333334</v>
      </c>
      <c r="E391" s="275">
        <v>271.31666666666666</v>
      </c>
      <c r="F391" s="275">
        <v>268.18333333333334</v>
      </c>
      <c r="G391" s="275">
        <v>264.06666666666666</v>
      </c>
      <c r="H391" s="275">
        <v>278.56666666666666</v>
      </c>
      <c r="I391" s="275">
        <v>282.68333333333334</v>
      </c>
      <c r="J391" s="275">
        <v>285.81666666666666</v>
      </c>
      <c r="K391" s="273">
        <v>279.55</v>
      </c>
      <c r="L391" s="273">
        <v>272.3</v>
      </c>
      <c r="M391" s="273">
        <v>3.2787799999999998</v>
      </c>
    </row>
    <row r="392" spans="1:13">
      <c r="A392" s="264">
        <v>382</v>
      </c>
      <c r="B392" s="273" t="s">
        <v>471</v>
      </c>
      <c r="C392" s="274">
        <v>52.85</v>
      </c>
      <c r="D392" s="275">
        <v>53.066666666666663</v>
      </c>
      <c r="E392" s="275">
        <v>52.333333333333329</v>
      </c>
      <c r="F392" s="275">
        <v>51.816666666666663</v>
      </c>
      <c r="G392" s="275">
        <v>51.083333333333329</v>
      </c>
      <c r="H392" s="275">
        <v>53.583333333333329</v>
      </c>
      <c r="I392" s="275">
        <v>54.316666666666663</v>
      </c>
      <c r="J392" s="275">
        <v>54.833333333333329</v>
      </c>
      <c r="K392" s="273">
        <v>53.8</v>
      </c>
      <c r="L392" s="273">
        <v>52.55</v>
      </c>
      <c r="M392" s="273">
        <v>13.787000000000001</v>
      </c>
    </row>
    <row r="393" spans="1:13">
      <c r="A393" s="264">
        <v>383</v>
      </c>
      <c r="B393" s="273" t="s">
        <v>472</v>
      </c>
      <c r="C393" s="274">
        <v>1522</v>
      </c>
      <c r="D393" s="275">
        <v>1538.6666666666667</v>
      </c>
      <c r="E393" s="275">
        <v>1498.3333333333335</v>
      </c>
      <c r="F393" s="275">
        <v>1474.6666666666667</v>
      </c>
      <c r="G393" s="275">
        <v>1434.3333333333335</v>
      </c>
      <c r="H393" s="275">
        <v>1562.3333333333335</v>
      </c>
      <c r="I393" s="275">
        <v>1602.666666666667</v>
      </c>
      <c r="J393" s="275">
        <v>1626.3333333333335</v>
      </c>
      <c r="K393" s="273">
        <v>1579</v>
      </c>
      <c r="L393" s="273">
        <v>1515</v>
      </c>
      <c r="M393" s="273">
        <v>0.17104</v>
      </c>
    </row>
    <row r="394" spans="1:13">
      <c r="A394" s="264">
        <v>384</v>
      </c>
      <c r="B394" s="273" t="s">
        <v>473</v>
      </c>
      <c r="C394" s="274">
        <v>327.35000000000002</v>
      </c>
      <c r="D394" s="275">
        <v>325.51666666666671</v>
      </c>
      <c r="E394" s="275">
        <v>319.98333333333341</v>
      </c>
      <c r="F394" s="275">
        <v>312.61666666666667</v>
      </c>
      <c r="G394" s="275">
        <v>307.08333333333337</v>
      </c>
      <c r="H394" s="275">
        <v>332.88333333333344</v>
      </c>
      <c r="I394" s="275">
        <v>338.41666666666674</v>
      </c>
      <c r="J394" s="275">
        <v>345.78333333333347</v>
      </c>
      <c r="K394" s="273">
        <v>331.05</v>
      </c>
      <c r="L394" s="273">
        <v>318.14999999999998</v>
      </c>
      <c r="M394" s="273">
        <v>5.7632899999999996</v>
      </c>
    </row>
    <row r="395" spans="1:13">
      <c r="A395" s="264">
        <v>385</v>
      </c>
      <c r="B395" s="273" t="s">
        <v>474</v>
      </c>
      <c r="C395" s="274">
        <v>138.15</v>
      </c>
      <c r="D395" s="275">
        <v>137.1</v>
      </c>
      <c r="E395" s="275">
        <v>134.69999999999999</v>
      </c>
      <c r="F395" s="275">
        <v>131.25</v>
      </c>
      <c r="G395" s="275">
        <v>128.85</v>
      </c>
      <c r="H395" s="275">
        <v>140.54999999999998</v>
      </c>
      <c r="I395" s="275">
        <v>142.95000000000002</v>
      </c>
      <c r="J395" s="275">
        <v>146.39999999999998</v>
      </c>
      <c r="K395" s="273">
        <v>139.5</v>
      </c>
      <c r="L395" s="273">
        <v>133.65</v>
      </c>
      <c r="M395" s="273">
        <v>7.0269000000000004</v>
      </c>
    </row>
    <row r="396" spans="1:13">
      <c r="A396" s="264">
        <v>386</v>
      </c>
      <c r="B396" s="273" t="s">
        <v>475</v>
      </c>
      <c r="C396" s="274">
        <v>828.65</v>
      </c>
      <c r="D396" s="275">
        <v>831.55000000000007</v>
      </c>
      <c r="E396" s="275">
        <v>817.10000000000014</v>
      </c>
      <c r="F396" s="275">
        <v>805.55000000000007</v>
      </c>
      <c r="G396" s="275">
        <v>791.10000000000014</v>
      </c>
      <c r="H396" s="275">
        <v>843.10000000000014</v>
      </c>
      <c r="I396" s="275">
        <v>857.55000000000018</v>
      </c>
      <c r="J396" s="275">
        <v>869.10000000000014</v>
      </c>
      <c r="K396" s="273">
        <v>846</v>
      </c>
      <c r="L396" s="273">
        <v>820</v>
      </c>
      <c r="M396" s="273">
        <v>2.5597599999999998</v>
      </c>
    </row>
    <row r="397" spans="1:13">
      <c r="A397" s="264">
        <v>387</v>
      </c>
      <c r="B397" s="273" t="s">
        <v>167</v>
      </c>
      <c r="C397" s="274">
        <v>1895</v>
      </c>
      <c r="D397" s="275">
        <v>1902.6666666666667</v>
      </c>
      <c r="E397" s="275">
        <v>1880.3333333333335</v>
      </c>
      <c r="F397" s="275">
        <v>1865.6666666666667</v>
      </c>
      <c r="G397" s="275">
        <v>1843.3333333333335</v>
      </c>
      <c r="H397" s="275">
        <v>1917.3333333333335</v>
      </c>
      <c r="I397" s="275">
        <v>1939.666666666667</v>
      </c>
      <c r="J397" s="275">
        <v>1954.3333333333335</v>
      </c>
      <c r="K397" s="273">
        <v>1925</v>
      </c>
      <c r="L397" s="273">
        <v>1888</v>
      </c>
      <c r="M397" s="273">
        <v>195.53809000000001</v>
      </c>
    </row>
    <row r="398" spans="1:13">
      <c r="A398" s="264">
        <v>388</v>
      </c>
      <c r="B398" s="273" t="s">
        <v>819</v>
      </c>
      <c r="C398" s="274">
        <v>970</v>
      </c>
      <c r="D398" s="275">
        <v>977.65</v>
      </c>
      <c r="E398" s="275">
        <v>942.34999999999991</v>
      </c>
      <c r="F398" s="275">
        <v>914.69999999999993</v>
      </c>
      <c r="G398" s="275">
        <v>879.39999999999986</v>
      </c>
      <c r="H398" s="275">
        <v>1005.3</v>
      </c>
      <c r="I398" s="275">
        <v>1040.5999999999999</v>
      </c>
      <c r="J398" s="275">
        <v>1068.25</v>
      </c>
      <c r="K398" s="273">
        <v>1012.95</v>
      </c>
      <c r="L398" s="273">
        <v>950</v>
      </c>
      <c r="M398" s="273">
        <v>22.171099999999999</v>
      </c>
    </row>
    <row r="399" spans="1:13">
      <c r="A399" s="264">
        <v>389</v>
      </c>
      <c r="B399" s="273" t="s">
        <v>275</v>
      </c>
      <c r="C399" s="274">
        <v>881.75</v>
      </c>
      <c r="D399" s="275">
        <v>875.2833333333333</v>
      </c>
      <c r="E399" s="275">
        <v>865.56666666666661</v>
      </c>
      <c r="F399" s="275">
        <v>849.38333333333333</v>
      </c>
      <c r="G399" s="275">
        <v>839.66666666666663</v>
      </c>
      <c r="H399" s="275">
        <v>891.46666666666658</v>
      </c>
      <c r="I399" s="275">
        <v>901.18333333333328</v>
      </c>
      <c r="J399" s="275">
        <v>917.36666666666656</v>
      </c>
      <c r="K399" s="273">
        <v>885</v>
      </c>
      <c r="L399" s="273">
        <v>859.1</v>
      </c>
      <c r="M399" s="273">
        <v>27.457280000000001</v>
      </c>
    </row>
    <row r="400" spans="1:13">
      <c r="A400" s="264">
        <v>390</v>
      </c>
      <c r="B400" s="273" t="s">
        <v>477</v>
      </c>
      <c r="C400" s="274">
        <v>24.9</v>
      </c>
      <c r="D400" s="275">
        <v>25</v>
      </c>
      <c r="E400" s="275">
        <v>24.75</v>
      </c>
      <c r="F400" s="275">
        <v>24.6</v>
      </c>
      <c r="G400" s="275">
        <v>24.35</v>
      </c>
      <c r="H400" s="275">
        <v>25.15</v>
      </c>
      <c r="I400" s="275">
        <v>25.4</v>
      </c>
      <c r="J400" s="275">
        <v>25.549999999999997</v>
      </c>
      <c r="K400" s="273">
        <v>25.25</v>
      </c>
      <c r="L400" s="273">
        <v>24.85</v>
      </c>
      <c r="M400" s="273">
        <v>29.930109999999999</v>
      </c>
    </row>
    <row r="401" spans="1:13">
      <c r="A401" s="264">
        <v>391</v>
      </c>
      <c r="B401" s="273" t="s">
        <v>478</v>
      </c>
      <c r="C401" s="274">
        <v>1763.65</v>
      </c>
      <c r="D401" s="275">
        <v>1772.8833333333332</v>
      </c>
      <c r="E401" s="275">
        <v>1745.7666666666664</v>
      </c>
      <c r="F401" s="275">
        <v>1727.8833333333332</v>
      </c>
      <c r="G401" s="275">
        <v>1700.7666666666664</v>
      </c>
      <c r="H401" s="275">
        <v>1790.7666666666664</v>
      </c>
      <c r="I401" s="275">
        <v>1817.8833333333332</v>
      </c>
      <c r="J401" s="275">
        <v>1835.7666666666664</v>
      </c>
      <c r="K401" s="273">
        <v>1800</v>
      </c>
      <c r="L401" s="273">
        <v>1755</v>
      </c>
      <c r="M401" s="273">
        <v>9.6939999999999998E-2</v>
      </c>
    </row>
    <row r="402" spans="1:13">
      <c r="A402" s="264">
        <v>392</v>
      </c>
      <c r="B402" s="273" t="s">
        <v>172</v>
      </c>
      <c r="C402" s="274">
        <v>5361.7</v>
      </c>
      <c r="D402" s="275">
        <v>5382.25</v>
      </c>
      <c r="E402" s="275">
        <v>5304.5</v>
      </c>
      <c r="F402" s="275">
        <v>5247.3</v>
      </c>
      <c r="G402" s="275">
        <v>5169.55</v>
      </c>
      <c r="H402" s="275">
        <v>5439.45</v>
      </c>
      <c r="I402" s="275">
        <v>5517.2</v>
      </c>
      <c r="J402" s="275">
        <v>5574.4</v>
      </c>
      <c r="K402" s="273">
        <v>5460</v>
      </c>
      <c r="L402" s="273">
        <v>5325.05</v>
      </c>
      <c r="M402" s="273">
        <v>2.2345199999999998</v>
      </c>
    </row>
    <row r="403" spans="1:13">
      <c r="A403" s="264">
        <v>393</v>
      </c>
      <c r="B403" s="273" t="s">
        <v>479</v>
      </c>
      <c r="C403" s="274">
        <v>7987.95</v>
      </c>
      <c r="D403" s="275">
        <v>8076.9833333333336</v>
      </c>
      <c r="E403" s="275">
        <v>7863.9666666666672</v>
      </c>
      <c r="F403" s="275">
        <v>7739.9833333333336</v>
      </c>
      <c r="G403" s="275">
        <v>7526.9666666666672</v>
      </c>
      <c r="H403" s="275">
        <v>8200.9666666666672</v>
      </c>
      <c r="I403" s="275">
        <v>8413.9833333333336</v>
      </c>
      <c r="J403" s="275">
        <v>8537.9666666666672</v>
      </c>
      <c r="K403" s="273">
        <v>8290</v>
      </c>
      <c r="L403" s="273">
        <v>7953</v>
      </c>
      <c r="M403" s="273">
        <v>0.34290999999999999</v>
      </c>
    </row>
    <row r="404" spans="1:13">
      <c r="A404" s="264">
        <v>394</v>
      </c>
      <c r="B404" s="273" t="s">
        <v>480</v>
      </c>
      <c r="C404" s="274">
        <v>4352.3</v>
      </c>
      <c r="D404" s="275">
        <v>4367.4333333333334</v>
      </c>
      <c r="E404" s="275">
        <v>4294.8666666666668</v>
      </c>
      <c r="F404" s="275">
        <v>4237.4333333333334</v>
      </c>
      <c r="G404" s="275">
        <v>4164.8666666666668</v>
      </c>
      <c r="H404" s="275">
        <v>4424.8666666666668</v>
      </c>
      <c r="I404" s="275">
        <v>4497.4333333333343</v>
      </c>
      <c r="J404" s="275">
        <v>4554.8666666666668</v>
      </c>
      <c r="K404" s="273">
        <v>4440</v>
      </c>
      <c r="L404" s="273">
        <v>4310</v>
      </c>
      <c r="M404" s="273">
        <v>0.10867</v>
      </c>
    </row>
    <row r="405" spans="1:13">
      <c r="A405" s="264">
        <v>395</v>
      </c>
      <c r="B405" s="273" t="s">
        <v>761</v>
      </c>
      <c r="C405" s="274">
        <v>96.65</v>
      </c>
      <c r="D405" s="275">
        <v>96.5</v>
      </c>
      <c r="E405" s="275">
        <v>95.3</v>
      </c>
      <c r="F405" s="275">
        <v>93.95</v>
      </c>
      <c r="G405" s="275">
        <v>92.75</v>
      </c>
      <c r="H405" s="275">
        <v>97.85</v>
      </c>
      <c r="I405" s="275">
        <v>99.049999999999983</v>
      </c>
      <c r="J405" s="275">
        <v>100.39999999999999</v>
      </c>
      <c r="K405" s="273">
        <v>97.7</v>
      </c>
      <c r="L405" s="273">
        <v>95.15</v>
      </c>
      <c r="M405" s="273">
        <v>7.0032500000000004</v>
      </c>
    </row>
    <row r="406" spans="1:13">
      <c r="A406" s="264">
        <v>396</v>
      </c>
      <c r="B406" s="273" t="s">
        <v>481</v>
      </c>
      <c r="C406" s="274">
        <v>395.6</v>
      </c>
      <c r="D406" s="275">
        <v>393.2</v>
      </c>
      <c r="E406" s="275">
        <v>387.4</v>
      </c>
      <c r="F406" s="275">
        <v>379.2</v>
      </c>
      <c r="G406" s="275">
        <v>373.4</v>
      </c>
      <c r="H406" s="275">
        <v>401.4</v>
      </c>
      <c r="I406" s="275">
        <v>407.20000000000005</v>
      </c>
      <c r="J406" s="275">
        <v>415.4</v>
      </c>
      <c r="K406" s="273">
        <v>399</v>
      </c>
      <c r="L406" s="273">
        <v>385</v>
      </c>
      <c r="M406" s="273">
        <v>0.65576999999999996</v>
      </c>
    </row>
    <row r="407" spans="1:13">
      <c r="A407" s="264">
        <v>397</v>
      </c>
      <c r="B407" s="273" t="s">
        <v>763</v>
      </c>
      <c r="C407" s="274">
        <v>211.95</v>
      </c>
      <c r="D407" s="275">
        <v>211.68333333333331</v>
      </c>
      <c r="E407" s="275">
        <v>207.41666666666663</v>
      </c>
      <c r="F407" s="275">
        <v>202.88333333333333</v>
      </c>
      <c r="G407" s="275">
        <v>198.61666666666665</v>
      </c>
      <c r="H407" s="275">
        <v>216.21666666666661</v>
      </c>
      <c r="I407" s="275">
        <v>220.48333333333332</v>
      </c>
      <c r="J407" s="275">
        <v>225.01666666666659</v>
      </c>
      <c r="K407" s="273">
        <v>215.95</v>
      </c>
      <c r="L407" s="273">
        <v>207.15</v>
      </c>
      <c r="M407" s="273">
        <v>6.2171000000000003</v>
      </c>
    </row>
    <row r="408" spans="1:13">
      <c r="A408" s="264">
        <v>398</v>
      </c>
      <c r="B408" s="273" t="s">
        <v>482</v>
      </c>
      <c r="C408" s="274">
        <v>1991.7</v>
      </c>
      <c r="D408" s="275">
        <v>2000.2666666666667</v>
      </c>
      <c r="E408" s="275">
        <v>1967.4333333333334</v>
      </c>
      <c r="F408" s="275">
        <v>1943.1666666666667</v>
      </c>
      <c r="G408" s="275">
        <v>1910.3333333333335</v>
      </c>
      <c r="H408" s="275">
        <v>2024.5333333333333</v>
      </c>
      <c r="I408" s="275">
        <v>2057.3666666666668</v>
      </c>
      <c r="J408" s="275">
        <v>2081.6333333333332</v>
      </c>
      <c r="K408" s="273">
        <v>2033.1</v>
      </c>
      <c r="L408" s="273">
        <v>1976</v>
      </c>
      <c r="M408" s="273">
        <v>0.22015000000000001</v>
      </c>
    </row>
    <row r="409" spans="1:13">
      <c r="A409" s="264">
        <v>399</v>
      </c>
      <c r="B409" s="273" t="s">
        <v>483</v>
      </c>
      <c r="C409" s="274">
        <v>422.05</v>
      </c>
      <c r="D409" s="275">
        <v>422.61666666666662</v>
      </c>
      <c r="E409" s="275">
        <v>418.23333333333323</v>
      </c>
      <c r="F409" s="275">
        <v>414.41666666666663</v>
      </c>
      <c r="G409" s="275">
        <v>410.03333333333325</v>
      </c>
      <c r="H409" s="275">
        <v>426.43333333333322</v>
      </c>
      <c r="I409" s="275">
        <v>430.81666666666655</v>
      </c>
      <c r="J409" s="275">
        <v>434.63333333333321</v>
      </c>
      <c r="K409" s="273">
        <v>427</v>
      </c>
      <c r="L409" s="273">
        <v>418.8</v>
      </c>
      <c r="M409" s="273">
        <v>1.05101</v>
      </c>
    </row>
    <row r="410" spans="1:13">
      <c r="A410" s="264">
        <v>400</v>
      </c>
      <c r="B410" s="273" t="s">
        <v>762</v>
      </c>
      <c r="C410" s="274">
        <v>83.05</v>
      </c>
      <c r="D410" s="275">
        <v>83.733333333333334</v>
      </c>
      <c r="E410" s="275">
        <v>82.116666666666674</v>
      </c>
      <c r="F410" s="275">
        <v>81.183333333333337</v>
      </c>
      <c r="G410" s="275">
        <v>79.566666666666677</v>
      </c>
      <c r="H410" s="275">
        <v>84.666666666666671</v>
      </c>
      <c r="I410" s="275">
        <v>86.283333333333317</v>
      </c>
      <c r="J410" s="275">
        <v>87.216666666666669</v>
      </c>
      <c r="K410" s="273">
        <v>85.35</v>
      </c>
      <c r="L410" s="273">
        <v>82.8</v>
      </c>
      <c r="M410" s="273">
        <v>13.5581</v>
      </c>
    </row>
    <row r="411" spans="1:13">
      <c r="A411" s="264">
        <v>401</v>
      </c>
      <c r="B411" s="273" t="s">
        <v>484</v>
      </c>
      <c r="C411" s="274">
        <v>197.35</v>
      </c>
      <c r="D411" s="275">
        <v>198.48333333333335</v>
      </c>
      <c r="E411" s="275">
        <v>195.41666666666669</v>
      </c>
      <c r="F411" s="275">
        <v>193.48333333333335</v>
      </c>
      <c r="G411" s="275">
        <v>190.41666666666669</v>
      </c>
      <c r="H411" s="275">
        <v>200.41666666666669</v>
      </c>
      <c r="I411" s="275">
        <v>203.48333333333335</v>
      </c>
      <c r="J411" s="275">
        <v>205.41666666666669</v>
      </c>
      <c r="K411" s="273">
        <v>201.55</v>
      </c>
      <c r="L411" s="273">
        <v>196.55</v>
      </c>
      <c r="M411" s="273">
        <v>0.75456000000000001</v>
      </c>
    </row>
    <row r="412" spans="1:13">
      <c r="A412" s="264">
        <v>402</v>
      </c>
      <c r="B412" s="273" t="s">
        <v>170</v>
      </c>
      <c r="C412" s="274">
        <v>22820.2</v>
      </c>
      <c r="D412" s="275">
        <v>22988.316666666666</v>
      </c>
      <c r="E412" s="275">
        <v>22577.083333333332</v>
      </c>
      <c r="F412" s="275">
        <v>22333.966666666667</v>
      </c>
      <c r="G412" s="275">
        <v>21922.733333333334</v>
      </c>
      <c r="H412" s="275">
        <v>23231.433333333331</v>
      </c>
      <c r="I412" s="275">
        <v>23642.666666666668</v>
      </c>
      <c r="J412" s="275">
        <v>23885.783333333329</v>
      </c>
      <c r="K412" s="273">
        <v>23399.55</v>
      </c>
      <c r="L412" s="273">
        <v>22745.200000000001</v>
      </c>
      <c r="M412" s="273">
        <v>0.62619999999999998</v>
      </c>
    </row>
    <row r="413" spans="1:13">
      <c r="A413" s="264">
        <v>403</v>
      </c>
      <c r="B413" s="273" t="s">
        <v>485</v>
      </c>
      <c r="C413" s="274">
        <v>1000.7</v>
      </c>
      <c r="D413" s="275">
        <v>1006.3833333333333</v>
      </c>
      <c r="E413" s="275">
        <v>992.76666666666665</v>
      </c>
      <c r="F413" s="275">
        <v>984.83333333333337</v>
      </c>
      <c r="G413" s="275">
        <v>971.2166666666667</v>
      </c>
      <c r="H413" s="275">
        <v>1014.3166666666666</v>
      </c>
      <c r="I413" s="275">
        <v>1027.9333333333332</v>
      </c>
      <c r="J413" s="275">
        <v>1035.8666666666666</v>
      </c>
      <c r="K413" s="273">
        <v>1020</v>
      </c>
      <c r="L413" s="273">
        <v>998.45</v>
      </c>
      <c r="M413" s="273">
        <v>0.24364</v>
      </c>
    </row>
    <row r="414" spans="1:13">
      <c r="A414" s="264">
        <v>404</v>
      </c>
      <c r="B414" s="273" t="s">
        <v>173</v>
      </c>
      <c r="C414" s="274">
        <v>1151.05</v>
      </c>
      <c r="D414" s="275">
        <v>1154.3500000000001</v>
      </c>
      <c r="E414" s="275">
        <v>1128.7000000000003</v>
      </c>
      <c r="F414" s="275">
        <v>1106.3500000000001</v>
      </c>
      <c r="G414" s="275">
        <v>1080.7000000000003</v>
      </c>
      <c r="H414" s="275">
        <v>1176.7000000000003</v>
      </c>
      <c r="I414" s="275">
        <v>1202.3500000000004</v>
      </c>
      <c r="J414" s="275">
        <v>1224.7000000000003</v>
      </c>
      <c r="K414" s="273">
        <v>1180</v>
      </c>
      <c r="L414" s="273">
        <v>1132</v>
      </c>
      <c r="M414" s="273">
        <v>39.197719999999997</v>
      </c>
    </row>
    <row r="415" spans="1:13">
      <c r="A415" s="264">
        <v>405</v>
      </c>
      <c r="B415" s="273" t="s">
        <v>171</v>
      </c>
      <c r="C415" s="274">
        <v>1622.2</v>
      </c>
      <c r="D415" s="275">
        <v>1633.7166666666669</v>
      </c>
      <c r="E415" s="275">
        <v>1596.0333333333338</v>
      </c>
      <c r="F415" s="275">
        <v>1569.8666666666668</v>
      </c>
      <c r="G415" s="275">
        <v>1532.1833333333336</v>
      </c>
      <c r="H415" s="275">
        <v>1659.8833333333339</v>
      </c>
      <c r="I415" s="275">
        <v>1697.5666666666668</v>
      </c>
      <c r="J415" s="275">
        <v>1723.733333333334</v>
      </c>
      <c r="K415" s="273">
        <v>1671.4</v>
      </c>
      <c r="L415" s="273">
        <v>1607.55</v>
      </c>
      <c r="M415" s="273">
        <v>3.27718</v>
      </c>
    </row>
    <row r="416" spans="1:13">
      <c r="A416" s="264">
        <v>406</v>
      </c>
      <c r="B416" s="273" t="s">
        <v>486</v>
      </c>
      <c r="C416" s="274">
        <v>475.7</v>
      </c>
      <c r="D416" s="275">
        <v>473.25</v>
      </c>
      <c r="E416" s="275">
        <v>467.5</v>
      </c>
      <c r="F416" s="275">
        <v>459.3</v>
      </c>
      <c r="G416" s="275">
        <v>453.55</v>
      </c>
      <c r="H416" s="275">
        <v>481.45</v>
      </c>
      <c r="I416" s="275">
        <v>487.2</v>
      </c>
      <c r="J416" s="275">
        <v>495.4</v>
      </c>
      <c r="K416" s="273">
        <v>479</v>
      </c>
      <c r="L416" s="273">
        <v>465.05</v>
      </c>
      <c r="M416" s="273">
        <v>1.4840899999999999</v>
      </c>
    </row>
    <row r="417" spans="1:13">
      <c r="A417" s="264">
        <v>407</v>
      </c>
      <c r="B417" s="273" t="s">
        <v>487</v>
      </c>
      <c r="C417" s="274">
        <v>1184.6500000000001</v>
      </c>
      <c r="D417" s="275">
        <v>1176.1499999999999</v>
      </c>
      <c r="E417" s="275">
        <v>1159.1999999999998</v>
      </c>
      <c r="F417" s="275">
        <v>1133.75</v>
      </c>
      <c r="G417" s="275">
        <v>1116.8</v>
      </c>
      <c r="H417" s="275">
        <v>1201.5999999999997</v>
      </c>
      <c r="I417" s="275">
        <v>1218.55</v>
      </c>
      <c r="J417" s="275">
        <v>1243.9999999999995</v>
      </c>
      <c r="K417" s="273">
        <v>1193.0999999999999</v>
      </c>
      <c r="L417" s="273">
        <v>1150.7</v>
      </c>
      <c r="M417" s="273">
        <v>0.21493999999999999</v>
      </c>
    </row>
    <row r="418" spans="1:13">
      <c r="A418" s="264">
        <v>408</v>
      </c>
      <c r="B418" s="273" t="s">
        <v>764</v>
      </c>
      <c r="C418" s="274">
        <v>1297.3</v>
      </c>
      <c r="D418" s="275">
        <v>1317.1833333333334</v>
      </c>
      <c r="E418" s="275">
        <v>1265.6166666666668</v>
      </c>
      <c r="F418" s="275">
        <v>1233.9333333333334</v>
      </c>
      <c r="G418" s="275">
        <v>1182.3666666666668</v>
      </c>
      <c r="H418" s="275">
        <v>1348.8666666666668</v>
      </c>
      <c r="I418" s="275">
        <v>1400.4333333333334</v>
      </c>
      <c r="J418" s="275">
        <v>1432.1166666666668</v>
      </c>
      <c r="K418" s="273">
        <v>1368.75</v>
      </c>
      <c r="L418" s="273">
        <v>1285.5</v>
      </c>
      <c r="M418" s="273">
        <v>0.44140000000000001</v>
      </c>
    </row>
    <row r="419" spans="1:13">
      <c r="A419" s="264">
        <v>409</v>
      </c>
      <c r="B419" s="273" t="s">
        <v>488</v>
      </c>
      <c r="C419" s="274">
        <v>411.5</v>
      </c>
      <c r="D419" s="275">
        <v>408.83333333333331</v>
      </c>
      <c r="E419" s="275">
        <v>402.76666666666665</v>
      </c>
      <c r="F419" s="275">
        <v>394.03333333333336</v>
      </c>
      <c r="G419" s="275">
        <v>387.9666666666667</v>
      </c>
      <c r="H419" s="275">
        <v>417.56666666666661</v>
      </c>
      <c r="I419" s="275">
        <v>423.63333333333333</v>
      </c>
      <c r="J419" s="275">
        <v>432.36666666666656</v>
      </c>
      <c r="K419" s="273">
        <v>414.9</v>
      </c>
      <c r="L419" s="273">
        <v>400.1</v>
      </c>
      <c r="M419" s="273">
        <v>2.1580699999999999</v>
      </c>
    </row>
    <row r="420" spans="1:13">
      <c r="A420" s="264">
        <v>410</v>
      </c>
      <c r="B420" s="273" t="s">
        <v>489</v>
      </c>
      <c r="C420" s="274">
        <v>8</v>
      </c>
      <c r="D420" s="275">
        <v>8.0833333333333339</v>
      </c>
      <c r="E420" s="275">
        <v>7.8666666666666671</v>
      </c>
      <c r="F420" s="275">
        <v>7.7333333333333334</v>
      </c>
      <c r="G420" s="275">
        <v>7.5166666666666666</v>
      </c>
      <c r="H420" s="275">
        <v>8.2166666666666686</v>
      </c>
      <c r="I420" s="275">
        <v>8.4333333333333336</v>
      </c>
      <c r="J420" s="275">
        <v>8.5666666666666682</v>
      </c>
      <c r="K420" s="273">
        <v>8.3000000000000007</v>
      </c>
      <c r="L420" s="273">
        <v>7.95</v>
      </c>
      <c r="M420" s="273">
        <v>145.33608000000001</v>
      </c>
    </row>
    <row r="421" spans="1:13">
      <c r="A421" s="264">
        <v>411</v>
      </c>
      <c r="B421" s="273" t="s">
        <v>765</v>
      </c>
      <c r="C421" s="274">
        <v>84.1</v>
      </c>
      <c r="D421" s="275">
        <v>84.316666666666677</v>
      </c>
      <c r="E421" s="275">
        <v>82.933333333333351</v>
      </c>
      <c r="F421" s="275">
        <v>81.76666666666668</v>
      </c>
      <c r="G421" s="275">
        <v>80.383333333333354</v>
      </c>
      <c r="H421" s="275">
        <v>85.483333333333348</v>
      </c>
      <c r="I421" s="275">
        <v>86.866666666666674</v>
      </c>
      <c r="J421" s="275">
        <v>88.033333333333346</v>
      </c>
      <c r="K421" s="273">
        <v>85.7</v>
      </c>
      <c r="L421" s="273">
        <v>83.15</v>
      </c>
      <c r="M421" s="273">
        <v>19.942309999999999</v>
      </c>
    </row>
    <row r="422" spans="1:13">
      <c r="A422" s="264">
        <v>412</v>
      </c>
      <c r="B422" s="273" t="s">
        <v>490</v>
      </c>
      <c r="C422" s="274">
        <v>96.65</v>
      </c>
      <c r="D422" s="275">
        <v>95.95</v>
      </c>
      <c r="E422" s="275">
        <v>93.300000000000011</v>
      </c>
      <c r="F422" s="275">
        <v>89.95</v>
      </c>
      <c r="G422" s="275">
        <v>87.300000000000011</v>
      </c>
      <c r="H422" s="275">
        <v>99.300000000000011</v>
      </c>
      <c r="I422" s="275">
        <v>101.95000000000002</v>
      </c>
      <c r="J422" s="275">
        <v>105.30000000000001</v>
      </c>
      <c r="K422" s="273">
        <v>98.6</v>
      </c>
      <c r="L422" s="273">
        <v>92.6</v>
      </c>
      <c r="M422" s="273">
        <v>1.81941</v>
      </c>
    </row>
    <row r="423" spans="1:13">
      <c r="A423" s="264">
        <v>413</v>
      </c>
      <c r="B423" s="273" t="s">
        <v>169</v>
      </c>
      <c r="C423" s="274">
        <v>275.64999999999998</v>
      </c>
      <c r="D423" s="275">
        <v>277.73333333333335</v>
      </c>
      <c r="E423" s="275">
        <v>270.61666666666667</v>
      </c>
      <c r="F423" s="275">
        <v>265.58333333333331</v>
      </c>
      <c r="G423" s="275">
        <v>258.46666666666664</v>
      </c>
      <c r="H423" s="275">
        <v>282.76666666666671</v>
      </c>
      <c r="I423" s="275">
        <v>289.88333333333338</v>
      </c>
      <c r="J423" s="275">
        <v>294.91666666666674</v>
      </c>
      <c r="K423" s="273">
        <v>284.85000000000002</v>
      </c>
      <c r="L423" s="273">
        <v>272.7</v>
      </c>
      <c r="M423" s="273">
        <v>392.11106999999998</v>
      </c>
    </row>
    <row r="424" spans="1:13">
      <c r="A424" s="264">
        <v>414</v>
      </c>
      <c r="B424" s="273" t="s">
        <v>168</v>
      </c>
      <c r="C424" s="282">
        <v>57.3</v>
      </c>
      <c r="D424" s="283">
        <v>58.016666666666673</v>
      </c>
      <c r="E424" s="283">
        <v>56.033333333333346</v>
      </c>
      <c r="F424" s="283">
        <v>54.766666666666673</v>
      </c>
      <c r="G424" s="283">
        <v>52.783333333333346</v>
      </c>
      <c r="H424" s="283">
        <v>59.283333333333346</v>
      </c>
      <c r="I424" s="283">
        <v>61.26666666666668</v>
      </c>
      <c r="J424" s="283">
        <v>62.533333333333346</v>
      </c>
      <c r="K424" s="284">
        <v>60</v>
      </c>
      <c r="L424" s="284">
        <v>56.75</v>
      </c>
      <c r="M424" s="284">
        <v>644.28824999999995</v>
      </c>
    </row>
    <row r="425" spans="1:13">
      <c r="A425" s="264">
        <v>415</v>
      </c>
      <c r="B425" s="273" t="s">
        <v>768</v>
      </c>
      <c r="C425" s="273">
        <v>239.95</v>
      </c>
      <c r="D425" s="275">
        <v>239.71666666666667</v>
      </c>
      <c r="E425" s="275">
        <v>231.43333333333334</v>
      </c>
      <c r="F425" s="275">
        <v>222.91666666666666</v>
      </c>
      <c r="G425" s="275">
        <v>214.63333333333333</v>
      </c>
      <c r="H425" s="275">
        <v>248.23333333333335</v>
      </c>
      <c r="I425" s="275">
        <v>256.51666666666671</v>
      </c>
      <c r="J425" s="275">
        <v>265.03333333333336</v>
      </c>
      <c r="K425" s="273">
        <v>248</v>
      </c>
      <c r="L425" s="273">
        <v>231.2</v>
      </c>
      <c r="M425" s="273">
        <v>4.9458799999999998</v>
      </c>
    </row>
    <row r="426" spans="1:13">
      <c r="A426" s="264">
        <v>416</v>
      </c>
      <c r="B426" s="273" t="s">
        <v>949</v>
      </c>
      <c r="C426" s="273">
        <v>177.3</v>
      </c>
      <c r="D426" s="275">
        <v>176.11666666666665</v>
      </c>
      <c r="E426" s="275">
        <v>172.6333333333333</v>
      </c>
      <c r="F426" s="275">
        <v>167.96666666666664</v>
      </c>
      <c r="G426" s="275">
        <v>164.48333333333329</v>
      </c>
      <c r="H426" s="275">
        <v>180.7833333333333</v>
      </c>
      <c r="I426" s="275">
        <v>184.26666666666665</v>
      </c>
      <c r="J426" s="275">
        <v>188.93333333333331</v>
      </c>
      <c r="K426" s="273">
        <v>179.6</v>
      </c>
      <c r="L426" s="273">
        <v>171.45</v>
      </c>
      <c r="M426" s="273">
        <v>5.9832900000000002</v>
      </c>
    </row>
    <row r="427" spans="1:13">
      <c r="A427" s="264">
        <v>417</v>
      </c>
      <c r="B427" s="273" t="s">
        <v>174</v>
      </c>
      <c r="C427" s="273">
        <v>816.65</v>
      </c>
      <c r="D427" s="275">
        <v>826.2166666666667</v>
      </c>
      <c r="E427" s="275">
        <v>802.43333333333339</v>
      </c>
      <c r="F427" s="275">
        <v>788.2166666666667</v>
      </c>
      <c r="G427" s="275">
        <v>764.43333333333339</v>
      </c>
      <c r="H427" s="275">
        <v>840.43333333333339</v>
      </c>
      <c r="I427" s="275">
        <v>864.2166666666667</v>
      </c>
      <c r="J427" s="275">
        <v>878.43333333333339</v>
      </c>
      <c r="K427" s="273">
        <v>850</v>
      </c>
      <c r="L427" s="273">
        <v>812</v>
      </c>
      <c r="M427" s="273">
        <v>3.50223</v>
      </c>
    </row>
    <row r="428" spans="1:13">
      <c r="A428" s="264">
        <v>418</v>
      </c>
      <c r="B428" s="273" t="s">
        <v>491</v>
      </c>
      <c r="C428" s="273">
        <v>500</v>
      </c>
      <c r="D428" s="275">
        <v>499.5333333333333</v>
      </c>
      <c r="E428" s="275">
        <v>490.06666666666661</v>
      </c>
      <c r="F428" s="275">
        <v>480.13333333333333</v>
      </c>
      <c r="G428" s="275">
        <v>470.66666666666663</v>
      </c>
      <c r="H428" s="275">
        <v>509.46666666666658</v>
      </c>
      <c r="I428" s="275">
        <v>518.93333333333328</v>
      </c>
      <c r="J428" s="275">
        <v>528.86666666666656</v>
      </c>
      <c r="K428" s="273">
        <v>509</v>
      </c>
      <c r="L428" s="273">
        <v>489.6</v>
      </c>
      <c r="M428" s="273">
        <v>1.8726499999999999</v>
      </c>
    </row>
    <row r="429" spans="1:13">
      <c r="A429" s="264">
        <v>419</v>
      </c>
      <c r="B429" s="273" t="s">
        <v>797</v>
      </c>
      <c r="C429" s="273">
        <v>308</v>
      </c>
      <c r="D429" s="275">
        <v>307.66666666666669</v>
      </c>
      <c r="E429" s="275">
        <v>305.33333333333337</v>
      </c>
      <c r="F429" s="275">
        <v>302.66666666666669</v>
      </c>
      <c r="G429" s="275">
        <v>300.33333333333337</v>
      </c>
      <c r="H429" s="275">
        <v>310.33333333333337</v>
      </c>
      <c r="I429" s="275">
        <v>312.66666666666674</v>
      </c>
      <c r="J429" s="275">
        <v>315.33333333333337</v>
      </c>
      <c r="K429" s="273">
        <v>310</v>
      </c>
      <c r="L429" s="273">
        <v>305</v>
      </c>
      <c r="M429" s="273">
        <v>2.7614299999999998</v>
      </c>
    </row>
    <row r="430" spans="1:13">
      <c r="A430" s="264">
        <v>420</v>
      </c>
      <c r="B430" s="273" t="s">
        <v>492</v>
      </c>
      <c r="C430" s="273">
        <v>184.05</v>
      </c>
      <c r="D430" s="275">
        <v>185.01666666666665</v>
      </c>
      <c r="E430" s="275">
        <v>181.58333333333331</v>
      </c>
      <c r="F430" s="275">
        <v>179.11666666666667</v>
      </c>
      <c r="G430" s="275">
        <v>175.68333333333334</v>
      </c>
      <c r="H430" s="275">
        <v>187.48333333333329</v>
      </c>
      <c r="I430" s="275">
        <v>190.91666666666663</v>
      </c>
      <c r="J430" s="275">
        <v>193.38333333333327</v>
      </c>
      <c r="K430" s="273">
        <v>188.45</v>
      </c>
      <c r="L430" s="273">
        <v>182.55</v>
      </c>
      <c r="M430" s="273">
        <v>7.0205500000000001</v>
      </c>
    </row>
    <row r="431" spans="1:13">
      <c r="A431" s="264">
        <v>421</v>
      </c>
      <c r="B431" s="273" t="s">
        <v>175</v>
      </c>
      <c r="C431" s="273">
        <v>569.79999999999995</v>
      </c>
      <c r="D431" s="275">
        <v>573.15</v>
      </c>
      <c r="E431" s="275">
        <v>560.4</v>
      </c>
      <c r="F431" s="275">
        <v>551</v>
      </c>
      <c r="G431" s="275">
        <v>538.25</v>
      </c>
      <c r="H431" s="275">
        <v>582.54999999999995</v>
      </c>
      <c r="I431" s="275">
        <v>595.29999999999995</v>
      </c>
      <c r="J431" s="275">
        <v>604.69999999999993</v>
      </c>
      <c r="K431" s="273">
        <v>585.9</v>
      </c>
      <c r="L431" s="273">
        <v>563.75</v>
      </c>
      <c r="M431" s="273">
        <v>85.340469999999996</v>
      </c>
    </row>
    <row r="432" spans="1:13">
      <c r="A432" s="264">
        <v>422</v>
      </c>
      <c r="B432" s="273" t="s">
        <v>176</v>
      </c>
      <c r="C432" s="273">
        <v>487.65</v>
      </c>
      <c r="D432" s="275">
        <v>488.90000000000003</v>
      </c>
      <c r="E432" s="275">
        <v>479.30000000000007</v>
      </c>
      <c r="F432" s="275">
        <v>470.95000000000005</v>
      </c>
      <c r="G432" s="275">
        <v>461.35000000000008</v>
      </c>
      <c r="H432" s="275">
        <v>497.25000000000006</v>
      </c>
      <c r="I432" s="275">
        <v>506.85000000000008</v>
      </c>
      <c r="J432" s="275">
        <v>515.20000000000005</v>
      </c>
      <c r="K432" s="273">
        <v>498.5</v>
      </c>
      <c r="L432" s="273">
        <v>480.55</v>
      </c>
      <c r="M432" s="273">
        <v>17.100930000000002</v>
      </c>
    </row>
    <row r="433" spans="1:13">
      <c r="A433" s="264">
        <v>423</v>
      </c>
      <c r="B433" s="273" t="s">
        <v>493</v>
      </c>
      <c r="C433" s="273">
        <v>1705.2</v>
      </c>
      <c r="D433" s="275">
        <v>1721.3999999999999</v>
      </c>
      <c r="E433" s="275">
        <v>1658.7999999999997</v>
      </c>
      <c r="F433" s="275">
        <v>1612.3999999999999</v>
      </c>
      <c r="G433" s="275">
        <v>1549.7999999999997</v>
      </c>
      <c r="H433" s="275">
        <v>1767.7999999999997</v>
      </c>
      <c r="I433" s="275">
        <v>1830.3999999999996</v>
      </c>
      <c r="J433" s="275">
        <v>1876.7999999999997</v>
      </c>
      <c r="K433" s="273">
        <v>1784</v>
      </c>
      <c r="L433" s="273">
        <v>1675</v>
      </c>
      <c r="M433" s="273">
        <v>0.91466999999999998</v>
      </c>
    </row>
    <row r="434" spans="1:13">
      <c r="A434" s="264">
        <v>424</v>
      </c>
      <c r="B434" s="273" t="s">
        <v>494</v>
      </c>
      <c r="C434" s="273">
        <v>553.5</v>
      </c>
      <c r="D434" s="275">
        <v>558.03333333333342</v>
      </c>
      <c r="E434" s="275">
        <v>546.41666666666686</v>
      </c>
      <c r="F434" s="275">
        <v>539.33333333333348</v>
      </c>
      <c r="G434" s="275">
        <v>527.71666666666692</v>
      </c>
      <c r="H434" s="275">
        <v>565.11666666666679</v>
      </c>
      <c r="I434" s="275">
        <v>576.73333333333335</v>
      </c>
      <c r="J434" s="275">
        <v>583.81666666666672</v>
      </c>
      <c r="K434" s="273">
        <v>569.65</v>
      </c>
      <c r="L434" s="273">
        <v>550.95000000000005</v>
      </c>
      <c r="M434" s="273">
        <v>1.7476499999999999</v>
      </c>
    </row>
    <row r="435" spans="1:13">
      <c r="A435" s="264">
        <v>425</v>
      </c>
      <c r="B435" s="273" t="s">
        <v>495</v>
      </c>
      <c r="C435" s="273">
        <v>339.85</v>
      </c>
      <c r="D435" s="275">
        <v>339.08333333333337</v>
      </c>
      <c r="E435" s="275">
        <v>333.36666666666673</v>
      </c>
      <c r="F435" s="275">
        <v>326.88333333333338</v>
      </c>
      <c r="G435" s="275">
        <v>321.16666666666674</v>
      </c>
      <c r="H435" s="275">
        <v>345.56666666666672</v>
      </c>
      <c r="I435" s="275">
        <v>351.28333333333342</v>
      </c>
      <c r="J435" s="275">
        <v>357.76666666666671</v>
      </c>
      <c r="K435" s="273">
        <v>344.8</v>
      </c>
      <c r="L435" s="273">
        <v>332.6</v>
      </c>
      <c r="M435" s="273">
        <v>2.1293799999999998</v>
      </c>
    </row>
    <row r="436" spans="1:13">
      <c r="A436" s="264">
        <v>426</v>
      </c>
      <c r="B436" s="273" t="s">
        <v>496</v>
      </c>
      <c r="C436" s="273">
        <v>209.3</v>
      </c>
      <c r="D436" s="275">
        <v>208.76666666666665</v>
      </c>
      <c r="E436" s="275">
        <v>205.5333333333333</v>
      </c>
      <c r="F436" s="275">
        <v>201.76666666666665</v>
      </c>
      <c r="G436" s="275">
        <v>198.5333333333333</v>
      </c>
      <c r="H436" s="275">
        <v>212.5333333333333</v>
      </c>
      <c r="I436" s="275">
        <v>215.76666666666665</v>
      </c>
      <c r="J436" s="275">
        <v>219.5333333333333</v>
      </c>
      <c r="K436" s="273">
        <v>212</v>
      </c>
      <c r="L436" s="273">
        <v>205</v>
      </c>
      <c r="M436" s="273">
        <v>1.2848999999999999</v>
      </c>
    </row>
    <row r="437" spans="1:13">
      <c r="A437" s="264">
        <v>427</v>
      </c>
      <c r="B437" s="273" t="s">
        <v>497</v>
      </c>
      <c r="C437" s="273">
        <v>1779.55</v>
      </c>
      <c r="D437" s="275">
        <v>1769.1833333333334</v>
      </c>
      <c r="E437" s="275">
        <v>1741.3666666666668</v>
      </c>
      <c r="F437" s="275">
        <v>1703.1833333333334</v>
      </c>
      <c r="G437" s="275">
        <v>1675.3666666666668</v>
      </c>
      <c r="H437" s="275">
        <v>1807.3666666666668</v>
      </c>
      <c r="I437" s="275">
        <v>1835.1833333333334</v>
      </c>
      <c r="J437" s="275">
        <v>1873.3666666666668</v>
      </c>
      <c r="K437" s="273">
        <v>1797</v>
      </c>
      <c r="L437" s="273">
        <v>1731</v>
      </c>
      <c r="M437" s="273">
        <v>1.24248</v>
      </c>
    </row>
    <row r="438" spans="1:13">
      <c r="A438" s="264">
        <v>428</v>
      </c>
      <c r="B438" s="273" t="s">
        <v>766</v>
      </c>
      <c r="C438" s="273">
        <v>374.6</v>
      </c>
      <c r="D438" s="275">
        <v>375.86666666666662</v>
      </c>
      <c r="E438" s="275">
        <v>368.73333333333323</v>
      </c>
      <c r="F438" s="275">
        <v>362.86666666666662</v>
      </c>
      <c r="G438" s="275">
        <v>355.73333333333323</v>
      </c>
      <c r="H438" s="275">
        <v>381.73333333333323</v>
      </c>
      <c r="I438" s="275">
        <v>388.86666666666656</v>
      </c>
      <c r="J438" s="275">
        <v>394.73333333333323</v>
      </c>
      <c r="K438" s="273">
        <v>383</v>
      </c>
      <c r="L438" s="273">
        <v>370</v>
      </c>
      <c r="M438" s="273">
        <v>1.47397</v>
      </c>
    </row>
    <row r="439" spans="1:13">
      <c r="A439" s="264">
        <v>429</v>
      </c>
      <c r="B439" s="273" t="s">
        <v>818</v>
      </c>
      <c r="C439" s="273">
        <v>468.9</v>
      </c>
      <c r="D439" s="275">
        <v>465.95</v>
      </c>
      <c r="E439" s="275">
        <v>456.9</v>
      </c>
      <c r="F439" s="275">
        <v>444.9</v>
      </c>
      <c r="G439" s="275">
        <v>435.84999999999997</v>
      </c>
      <c r="H439" s="275">
        <v>477.95</v>
      </c>
      <c r="I439" s="275">
        <v>487.00000000000006</v>
      </c>
      <c r="J439" s="275">
        <v>499</v>
      </c>
      <c r="K439" s="273">
        <v>475</v>
      </c>
      <c r="L439" s="273">
        <v>453.95</v>
      </c>
      <c r="M439" s="273">
        <v>3.4939100000000001</v>
      </c>
    </row>
    <row r="440" spans="1:13">
      <c r="A440" s="264">
        <v>430</v>
      </c>
      <c r="B440" s="273" t="s">
        <v>498</v>
      </c>
      <c r="C440" s="273">
        <v>6.05</v>
      </c>
      <c r="D440" s="275">
        <v>6.05</v>
      </c>
      <c r="E440" s="275">
        <v>5.75</v>
      </c>
      <c r="F440" s="275">
        <v>5.45</v>
      </c>
      <c r="G440" s="275">
        <v>5.15</v>
      </c>
      <c r="H440" s="275">
        <v>6.35</v>
      </c>
      <c r="I440" s="275">
        <v>6.6499999999999986</v>
      </c>
      <c r="J440" s="275">
        <v>6.9499999999999993</v>
      </c>
      <c r="K440" s="273">
        <v>6.35</v>
      </c>
      <c r="L440" s="273">
        <v>5.75</v>
      </c>
      <c r="M440" s="273">
        <v>177.83073999999999</v>
      </c>
    </row>
    <row r="441" spans="1:13">
      <c r="A441" s="264">
        <v>431</v>
      </c>
      <c r="B441" s="273" t="s">
        <v>499</v>
      </c>
      <c r="C441" s="273">
        <v>129.69999999999999</v>
      </c>
      <c r="D441" s="275">
        <v>130.01666666666665</v>
      </c>
      <c r="E441" s="275">
        <v>125.2833333333333</v>
      </c>
      <c r="F441" s="275">
        <v>120.86666666666665</v>
      </c>
      <c r="G441" s="275">
        <v>116.1333333333333</v>
      </c>
      <c r="H441" s="275">
        <v>134.43333333333331</v>
      </c>
      <c r="I441" s="275">
        <v>139.16666666666666</v>
      </c>
      <c r="J441" s="275">
        <v>143.58333333333331</v>
      </c>
      <c r="K441" s="273">
        <v>134.75</v>
      </c>
      <c r="L441" s="273">
        <v>125.6</v>
      </c>
      <c r="M441" s="273">
        <v>2.5132500000000002</v>
      </c>
    </row>
    <row r="442" spans="1:13">
      <c r="A442" s="264">
        <v>432</v>
      </c>
      <c r="B442" s="273" t="s">
        <v>767</v>
      </c>
      <c r="C442" s="273">
        <v>1304.05</v>
      </c>
      <c r="D442" s="275">
        <v>1310.85</v>
      </c>
      <c r="E442" s="275">
        <v>1281.7999999999997</v>
      </c>
      <c r="F442" s="275">
        <v>1259.5499999999997</v>
      </c>
      <c r="G442" s="275">
        <v>1230.4999999999995</v>
      </c>
      <c r="H442" s="275">
        <v>1333.1</v>
      </c>
      <c r="I442" s="275">
        <v>1362.15</v>
      </c>
      <c r="J442" s="275">
        <v>1384.4</v>
      </c>
      <c r="K442" s="273">
        <v>1339.9</v>
      </c>
      <c r="L442" s="273">
        <v>1288.5999999999999</v>
      </c>
      <c r="M442" s="273">
        <v>0.26629000000000003</v>
      </c>
    </row>
    <row r="443" spans="1:13">
      <c r="A443" s="264">
        <v>433</v>
      </c>
      <c r="B443" s="273" t="s">
        <v>500</v>
      </c>
      <c r="C443" s="273">
        <v>1032.0999999999999</v>
      </c>
      <c r="D443" s="275">
        <v>1018</v>
      </c>
      <c r="E443" s="275">
        <v>996</v>
      </c>
      <c r="F443" s="275">
        <v>959.9</v>
      </c>
      <c r="G443" s="275">
        <v>937.9</v>
      </c>
      <c r="H443" s="275">
        <v>1054.0999999999999</v>
      </c>
      <c r="I443" s="275">
        <v>1076.0999999999999</v>
      </c>
      <c r="J443" s="275">
        <v>1112.2</v>
      </c>
      <c r="K443" s="273">
        <v>1040</v>
      </c>
      <c r="L443" s="273">
        <v>981.9</v>
      </c>
      <c r="M443" s="273">
        <v>0.97633000000000003</v>
      </c>
    </row>
    <row r="444" spans="1:13">
      <c r="A444" s="264">
        <v>434</v>
      </c>
      <c r="B444" s="273" t="s">
        <v>276</v>
      </c>
      <c r="C444" s="273">
        <v>588.5</v>
      </c>
      <c r="D444" s="275">
        <v>584.31666666666672</v>
      </c>
      <c r="E444" s="275">
        <v>574.23333333333346</v>
      </c>
      <c r="F444" s="275">
        <v>559.9666666666667</v>
      </c>
      <c r="G444" s="275">
        <v>549.88333333333344</v>
      </c>
      <c r="H444" s="275">
        <v>598.58333333333348</v>
      </c>
      <c r="I444" s="275">
        <v>608.66666666666674</v>
      </c>
      <c r="J444" s="275">
        <v>622.93333333333351</v>
      </c>
      <c r="K444" s="273">
        <v>594.4</v>
      </c>
      <c r="L444" s="273">
        <v>570.04999999999995</v>
      </c>
      <c r="M444" s="273">
        <v>4.4662300000000004</v>
      </c>
    </row>
    <row r="445" spans="1:13">
      <c r="A445" s="264">
        <v>435</v>
      </c>
      <c r="B445" s="273" t="s">
        <v>501</v>
      </c>
      <c r="C445" s="273">
        <v>904.8</v>
      </c>
      <c r="D445" s="275">
        <v>898.81666666666661</v>
      </c>
      <c r="E445" s="275">
        <v>880.68333333333317</v>
      </c>
      <c r="F445" s="275">
        <v>856.56666666666661</v>
      </c>
      <c r="G445" s="275">
        <v>838.43333333333317</v>
      </c>
      <c r="H445" s="275">
        <v>922.93333333333317</v>
      </c>
      <c r="I445" s="275">
        <v>941.06666666666661</v>
      </c>
      <c r="J445" s="275">
        <v>965.18333333333317</v>
      </c>
      <c r="K445" s="273">
        <v>916.95</v>
      </c>
      <c r="L445" s="273">
        <v>874.7</v>
      </c>
      <c r="M445" s="273">
        <v>0.16200999999999999</v>
      </c>
    </row>
    <row r="446" spans="1:13">
      <c r="A446" s="264">
        <v>436</v>
      </c>
      <c r="B446" s="273" t="s">
        <v>502</v>
      </c>
      <c r="C446" s="273">
        <v>400.1</v>
      </c>
      <c r="D446" s="275">
        <v>402.55</v>
      </c>
      <c r="E446" s="275">
        <v>394.55</v>
      </c>
      <c r="F446" s="275">
        <v>389</v>
      </c>
      <c r="G446" s="275">
        <v>381</v>
      </c>
      <c r="H446" s="275">
        <v>408.1</v>
      </c>
      <c r="I446" s="275">
        <v>416.1</v>
      </c>
      <c r="J446" s="275">
        <v>421.65000000000003</v>
      </c>
      <c r="K446" s="273">
        <v>410.55</v>
      </c>
      <c r="L446" s="273">
        <v>397</v>
      </c>
      <c r="M446" s="273">
        <v>0.27650999999999998</v>
      </c>
    </row>
    <row r="447" spans="1:13">
      <c r="A447" s="264">
        <v>437</v>
      </c>
      <c r="B447" s="273" t="s">
        <v>503</v>
      </c>
      <c r="C447" s="273">
        <v>5919.05</v>
      </c>
      <c r="D447" s="275">
        <v>5925.2666666666664</v>
      </c>
      <c r="E447" s="275">
        <v>5850.583333333333</v>
      </c>
      <c r="F447" s="275">
        <v>5782.1166666666668</v>
      </c>
      <c r="G447" s="275">
        <v>5707.4333333333334</v>
      </c>
      <c r="H447" s="275">
        <v>5993.7333333333327</v>
      </c>
      <c r="I447" s="275">
        <v>6068.416666666667</v>
      </c>
      <c r="J447" s="275">
        <v>6136.8833333333323</v>
      </c>
      <c r="K447" s="273">
        <v>5999.95</v>
      </c>
      <c r="L447" s="273">
        <v>5856.8</v>
      </c>
      <c r="M447" s="273">
        <v>8.2629999999999995E-2</v>
      </c>
    </row>
    <row r="448" spans="1:13">
      <c r="A448" s="264">
        <v>438</v>
      </c>
      <c r="B448" s="273" t="s">
        <v>504</v>
      </c>
      <c r="C448" s="273">
        <v>246.8</v>
      </c>
      <c r="D448" s="275">
        <v>248.53333333333333</v>
      </c>
      <c r="E448" s="275">
        <v>244.26666666666665</v>
      </c>
      <c r="F448" s="275">
        <v>241.73333333333332</v>
      </c>
      <c r="G448" s="275">
        <v>237.46666666666664</v>
      </c>
      <c r="H448" s="275">
        <v>251.06666666666666</v>
      </c>
      <c r="I448" s="275">
        <v>255.33333333333337</v>
      </c>
      <c r="J448" s="275">
        <v>257.86666666666667</v>
      </c>
      <c r="K448" s="273">
        <v>252.8</v>
      </c>
      <c r="L448" s="273">
        <v>246</v>
      </c>
      <c r="M448" s="273">
        <v>0.77168999999999999</v>
      </c>
    </row>
    <row r="449" spans="1:13">
      <c r="A449" s="264">
        <v>439</v>
      </c>
      <c r="B449" s="273" t="s">
        <v>505</v>
      </c>
      <c r="C449" s="273">
        <v>29</v>
      </c>
      <c r="D449" s="275">
        <v>28.966666666666669</v>
      </c>
      <c r="E449" s="275">
        <v>28.533333333333339</v>
      </c>
      <c r="F449" s="275">
        <v>28.06666666666667</v>
      </c>
      <c r="G449" s="275">
        <v>27.63333333333334</v>
      </c>
      <c r="H449" s="275">
        <v>29.433333333333337</v>
      </c>
      <c r="I449" s="275">
        <v>29.866666666666667</v>
      </c>
      <c r="J449" s="275">
        <v>30.333333333333336</v>
      </c>
      <c r="K449" s="273">
        <v>29.4</v>
      </c>
      <c r="L449" s="273">
        <v>28.5</v>
      </c>
      <c r="M449" s="273">
        <v>44.30789</v>
      </c>
    </row>
    <row r="450" spans="1:13">
      <c r="A450" s="264">
        <v>440</v>
      </c>
      <c r="B450" s="273" t="s">
        <v>189</v>
      </c>
      <c r="C450" s="273">
        <v>531.5</v>
      </c>
      <c r="D450" s="275">
        <v>537.94999999999993</v>
      </c>
      <c r="E450" s="275">
        <v>520.34999999999991</v>
      </c>
      <c r="F450" s="275">
        <v>509.19999999999993</v>
      </c>
      <c r="G450" s="275">
        <v>491.59999999999991</v>
      </c>
      <c r="H450" s="275">
        <v>549.09999999999991</v>
      </c>
      <c r="I450" s="275">
        <v>566.70000000000005</v>
      </c>
      <c r="J450" s="275">
        <v>577.84999999999991</v>
      </c>
      <c r="K450" s="273">
        <v>555.54999999999995</v>
      </c>
      <c r="L450" s="273">
        <v>526.79999999999995</v>
      </c>
      <c r="M450" s="273">
        <v>95.760819999999995</v>
      </c>
    </row>
    <row r="451" spans="1:13">
      <c r="A451" s="264">
        <v>441</v>
      </c>
      <c r="B451" s="273" t="s">
        <v>769</v>
      </c>
      <c r="C451" s="273">
        <v>11679.9</v>
      </c>
      <c r="D451" s="275">
        <v>11745.383333333331</v>
      </c>
      <c r="E451" s="275">
        <v>11549.816666666662</v>
      </c>
      <c r="F451" s="275">
        <v>11419.73333333333</v>
      </c>
      <c r="G451" s="275">
        <v>11224.166666666661</v>
      </c>
      <c r="H451" s="275">
        <v>11875.466666666664</v>
      </c>
      <c r="I451" s="275">
        <v>12071.033333333333</v>
      </c>
      <c r="J451" s="275">
        <v>12201.116666666665</v>
      </c>
      <c r="K451" s="273">
        <v>11940.95</v>
      </c>
      <c r="L451" s="273">
        <v>11615.3</v>
      </c>
      <c r="M451" s="273">
        <v>8.4799999999999997E-3</v>
      </c>
    </row>
    <row r="452" spans="1:13">
      <c r="A452" s="264">
        <v>442</v>
      </c>
      <c r="B452" s="273" t="s">
        <v>178</v>
      </c>
      <c r="C452" s="273">
        <v>492.85</v>
      </c>
      <c r="D452" s="275">
        <v>498.98333333333335</v>
      </c>
      <c r="E452" s="275">
        <v>483.06666666666672</v>
      </c>
      <c r="F452" s="275">
        <v>473.28333333333336</v>
      </c>
      <c r="G452" s="275">
        <v>457.36666666666673</v>
      </c>
      <c r="H452" s="275">
        <v>508.76666666666671</v>
      </c>
      <c r="I452" s="275">
        <v>524.68333333333339</v>
      </c>
      <c r="J452" s="275">
        <v>534.4666666666667</v>
      </c>
      <c r="K452" s="273">
        <v>514.9</v>
      </c>
      <c r="L452" s="273">
        <v>489.2</v>
      </c>
      <c r="M452" s="273">
        <v>54.312539999999998</v>
      </c>
    </row>
    <row r="453" spans="1:13">
      <c r="A453" s="264">
        <v>443</v>
      </c>
      <c r="B453" s="273" t="s">
        <v>770</v>
      </c>
      <c r="C453" s="273">
        <v>111.3</v>
      </c>
      <c r="D453" s="275">
        <v>112.63333333333333</v>
      </c>
      <c r="E453" s="275">
        <v>108.56666666666665</v>
      </c>
      <c r="F453" s="275">
        <v>105.83333333333333</v>
      </c>
      <c r="G453" s="275">
        <v>101.76666666666665</v>
      </c>
      <c r="H453" s="275">
        <v>115.36666666666665</v>
      </c>
      <c r="I453" s="275">
        <v>119.43333333333331</v>
      </c>
      <c r="J453" s="275">
        <v>122.16666666666664</v>
      </c>
      <c r="K453" s="273">
        <v>116.7</v>
      </c>
      <c r="L453" s="273">
        <v>109.9</v>
      </c>
      <c r="M453" s="273">
        <v>14.79989</v>
      </c>
    </row>
    <row r="454" spans="1:13">
      <c r="A454" s="264">
        <v>444</v>
      </c>
      <c r="B454" s="273" t="s">
        <v>771</v>
      </c>
      <c r="C454" s="273">
        <v>982.6</v>
      </c>
      <c r="D454" s="275">
        <v>996.5333333333333</v>
      </c>
      <c r="E454" s="275">
        <v>961.06666666666661</v>
      </c>
      <c r="F454" s="275">
        <v>939.5333333333333</v>
      </c>
      <c r="G454" s="275">
        <v>904.06666666666661</v>
      </c>
      <c r="H454" s="275">
        <v>1018.0666666666666</v>
      </c>
      <c r="I454" s="275">
        <v>1053.5333333333333</v>
      </c>
      <c r="J454" s="275">
        <v>1075.0666666666666</v>
      </c>
      <c r="K454" s="273">
        <v>1032</v>
      </c>
      <c r="L454" s="273">
        <v>975</v>
      </c>
      <c r="M454" s="273">
        <v>2.32524</v>
      </c>
    </row>
    <row r="455" spans="1:13">
      <c r="A455" s="264">
        <v>445</v>
      </c>
      <c r="B455" s="273" t="s">
        <v>184</v>
      </c>
      <c r="C455" s="273">
        <v>3261.05</v>
      </c>
      <c r="D455" s="275">
        <v>3264.8333333333335</v>
      </c>
      <c r="E455" s="275">
        <v>3223.2166666666672</v>
      </c>
      <c r="F455" s="275">
        <v>3185.3833333333337</v>
      </c>
      <c r="G455" s="275">
        <v>3143.7666666666673</v>
      </c>
      <c r="H455" s="275">
        <v>3302.666666666667</v>
      </c>
      <c r="I455" s="275">
        <v>3344.2833333333328</v>
      </c>
      <c r="J455" s="275">
        <v>3382.1166666666668</v>
      </c>
      <c r="K455" s="273">
        <v>3306.45</v>
      </c>
      <c r="L455" s="273">
        <v>3227</v>
      </c>
      <c r="M455" s="273">
        <v>27.866620000000001</v>
      </c>
    </row>
    <row r="456" spans="1:13">
      <c r="A456" s="264">
        <v>446</v>
      </c>
      <c r="B456" s="273" t="s">
        <v>808</v>
      </c>
      <c r="C456" s="273">
        <v>572.65</v>
      </c>
      <c r="D456" s="275">
        <v>575.91666666666663</v>
      </c>
      <c r="E456" s="275">
        <v>563.2833333333333</v>
      </c>
      <c r="F456" s="275">
        <v>553.91666666666663</v>
      </c>
      <c r="G456" s="275">
        <v>541.2833333333333</v>
      </c>
      <c r="H456" s="275">
        <v>585.2833333333333</v>
      </c>
      <c r="I456" s="275">
        <v>597.91666666666674</v>
      </c>
      <c r="J456" s="275">
        <v>607.2833333333333</v>
      </c>
      <c r="K456" s="273">
        <v>588.54999999999995</v>
      </c>
      <c r="L456" s="273">
        <v>566.54999999999995</v>
      </c>
      <c r="M456" s="273">
        <v>36.624549999999999</v>
      </c>
    </row>
    <row r="457" spans="1:13">
      <c r="A457" s="264">
        <v>447</v>
      </c>
      <c r="B457" s="273" t="s">
        <v>179</v>
      </c>
      <c r="C457" s="273">
        <v>2658.55</v>
      </c>
      <c r="D457" s="275">
        <v>2612.5166666666669</v>
      </c>
      <c r="E457" s="275">
        <v>2546.0333333333338</v>
      </c>
      <c r="F457" s="275">
        <v>2433.5166666666669</v>
      </c>
      <c r="G457" s="275">
        <v>2367.0333333333338</v>
      </c>
      <c r="H457" s="275">
        <v>2725.0333333333338</v>
      </c>
      <c r="I457" s="275">
        <v>2791.5166666666664</v>
      </c>
      <c r="J457" s="275">
        <v>2904.0333333333338</v>
      </c>
      <c r="K457" s="273">
        <v>2679</v>
      </c>
      <c r="L457" s="273">
        <v>2500</v>
      </c>
      <c r="M457" s="273">
        <v>24.558920000000001</v>
      </c>
    </row>
    <row r="458" spans="1:13">
      <c r="A458" s="264">
        <v>448</v>
      </c>
      <c r="B458" s="273" t="s">
        <v>506</v>
      </c>
      <c r="C458" s="273">
        <v>1025.95</v>
      </c>
      <c r="D458" s="275">
        <v>1036.0166666666667</v>
      </c>
      <c r="E458" s="275">
        <v>1014.5833333333333</v>
      </c>
      <c r="F458" s="275">
        <v>1003.2166666666667</v>
      </c>
      <c r="G458" s="275">
        <v>981.7833333333333</v>
      </c>
      <c r="H458" s="275">
        <v>1047.3833333333332</v>
      </c>
      <c r="I458" s="275">
        <v>1068.8166666666666</v>
      </c>
      <c r="J458" s="275">
        <v>1080.1833333333332</v>
      </c>
      <c r="K458" s="273">
        <v>1057.45</v>
      </c>
      <c r="L458" s="273">
        <v>1024.6500000000001</v>
      </c>
      <c r="M458" s="273">
        <v>0.27514</v>
      </c>
    </row>
    <row r="459" spans="1:13">
      <c r="A459" s="264">
        <v>449</v>
      </c>
      <c r="B459" s="273" t="s">
        <v>181</v>
      </c>
      <c r="C459" s="273">
        <v>106.55</v>
      </c>
      <c r="D459" s="275">
        <v>106.41666666666667</v>
      </c>
      <c r="E459" s="275">
        <v>104.28333333333335</v>
      </c>
      <c r="F459" s="275">
        <v>102.01666666666668</v>
      </c>
      <c r="G459" s="275">
        <v>99.883333333333354</v>
      </c>
      <c r="H459" s="275">
        <v>108.68333333333334</v>
      </c>
      <c r="I459" s="275">
        <v>110.81666666666666</v>
      </c>
      <c r="J459" s="275">
        <v>113.08333333333333</v>
      </c>
      <c r="K459" s="273">
        <v>108.55</v>
      </c>
      <c r="L459" s="273">
        <v>104.15</v>
      </c>
      <c r="M459" s="273">
        <v>79.156850000000006</v>
      </c>
    </row>
    <row r="460" spans="1:13">
      <c r="A460" s="264">
        <v>450</v>
      </c>
      <c r="B460" s="273" t="s">
        <v>180</v>
      </c>
      <c r="C460" s="273">
        <v>267.5</v>
      </c>
      <c r="D460" s="275">
        <v>269.40000000000003</v>
      </c>
      <c r="E460" s="275">
        <v>263.80000000000007</v>
      </c>
      <c r="F460" s="275">
        <v>260.10000000000002</v>
      </c>
      <c r="G460" s="275">
        <v>254.50000000000006</v>
      </c>
      <c r="H460" s="275">
        <v>273.10000000000008</v>
      </c>
      <c r="I460" s="275">
        <v>278.7000000000001</v>
      </c>
      <c r="J460" s="275">
        <v>282.40000000000009</v>
      </c>
      <c r="K460" s="273">
        <v>275</v>
      </c>
      <c r="L460" s="273">
        <v>265.7</v>
      </c>
      <c r="M460" s="273">
        <v>1265.86833</v>
      </c>
    </row>
    <row r="461" spans="1:13">
      <c r="A461" s="264">
        <v>451</v>
      </c>
      <c r="B461" s="273" t="s">
        <v>182</v>
      </c>
      <c r="C461" s="273">
        <v>75.95</v>
      </c>
      <c r="D461" s="275">
        <v>77.13333333333334</v>
      </c>
      <c r="E461" s="275">
        <v>74.466666666666683</v>
      </c>
      <c r="F461" s="275">
        <v>72.983333333333348</v>
      </c>
      <c r="G461" s="275">
        <v>70.316666666666691</v>
      </c>
      <c r="H461" s="275">
        <v>78.616666666666674</v>
      </c>
      <c r="I461" s="275">
        <v>81.283333333333331</v>
      </c>
      <c r="J461" s="275">
        <v>82.766666666666666</v>
      </c>
      <c r="K461" s="273">
        <v>79.8</v>
      </c>
      <c r="L461" s="273">
        <v>75.650000000000006</v>
      </c>
      <c r="M461" s="273">
        <v>470.62542999999999</v>
      </c>
    </row>
    <row r="462" spans="1:13">
      <c r="A462" s="264">
        <v>452</v>
      </c>
      <c r="B462" s="273" t="s">
        <v>772</v>
      </c>
      <c r="C462" s="273">
        <v>39.35</v>
      </c>
      <c r="D462" s="275">
        <v>39.75</v>
      </c>
      <c r="E462" s="275">
        <v>38.75</v>
      </c>
      <c r="F462" s="275">
        <v>38.15</v>
      </c>
      <c r="G462" s="275">
        <v>37.15</v>
      </c>
      <c r="H462" s="275">
        <v>40.35</v>
      </c>
      <c r="I462" s="275">
        <v>41.35</v>
      </c>
      <c r="J462" s="275">
        <v>41.95</v>
      </c>
      <c r="K462" s="273">
        <v>40.75</v>
      </c>
      <c r="L462" s="273">
        <v>39.15</v>
      </c>
      <c r="M462" s="273">
        <v>32.569510000000001</v>
      </c>
    </row>
    <row r="463" spans="1:13">
      <c r="A463" s="264">
        <v>453</v>
      </c>
      <c r="B463" s="273" t="s">
        <v>183</v>
      </c>
      <c r="C463" s="273">
        <v>626</v>
      </c>
      <c r="D463" s="275">
        <v>633.65</v>
      </c>
      <c r="E463" s="275">
        <v>616.15</v>
      </c>
      <c r="F463" s="275">
        <v>606.29999999999995</v>
      </c>
      <c r="G463" s="275">
        <v>588.79999999999995</v>
      </c>
      <c r="H463" s="275">
        <v>643.5</v>
      </c>
      <c r="I463" s="275">
        <v>661</v>
      </c>
      <c r="J463" s="275">
        <v>670.85</v>
      </c>
      <c r="K463" s="273">
        <v>651.15</v>
      </c>
      <c r="L463" s="273">
        <v>623.79999999999995</v>
      </c>
      <c r="M463" s="273">
        <v>149.18083999999999</v>
      </c>
    </row>
    <row r="464" spans="1:13">
      <c r="A464" s="264">
        <v>454</v>
      </c>
      <c r="B464" s="273" t="s">
        <v>507</v>
      </c>
      <c r="C464" s="273">
        <v>2774.05</v>
      </c>
      <c r="D464" s="275">
        <v>2791.3833333333332</v>
      </c>
      <c r="E464" s="275">
        <v>2738.7666666666664</v>
      </c>
      <c r="F464" s="275">
        <v>2703.4833333333331</v>
      </c>
      <c r="G464" s="275">
        <v>2650.8666666666663</v>
      </c>
      <c r="H464" s="275">
        <v>2826.6666666666665</v>
      </c>
      <c r="I464" s="275">
        <v>2879.2833333333333</v>
      </c>
      <c r="J464" s="275">
        <v>2914.5666666666666</v>
      </c>
      <c r="K464" s="273">
        <v>2844</v>
      </c>
      <c r="L464" s="273">
        <v>2756.1</v>
      </c>
      <c r="M464" s="273">
        <v>5.484E-2</v>
      </c>
    </row>
    <row r="465" spans="1:13">
      <c r="A465" s="264">
        <v>455</v>
      </c>
      <c r="B465" s="273" t="s">
        <v>185</v>
      </c>
      <c r="C465" s="273">
        <v>997.1</v>
      </c>
      <c r="D465" s="275">
        <v>991.88333333333333</v>
      </c>
      <c r="E465" s="275">
        <v>978.86666666666667</v>
      </c>
      <c r="F465" s="275">
        <v>960.63333333333333</v>
      </c>
      <c r="G465" s="275">
        <v>947.61666666666667</v>
      </c>
      <c r="H465" s="275">
        <v>1010.1166666666667</v>
      </c>
      <c r="I465" s="275">
        <v>1023.1333333333333</v>
      </c>
      <c r="J465" s="275">
        <v>1041.3666666666668</v>
      </c>
      <c r="K465" s="273">
        <v>1004.9</v>
      </c>
      <c r="L465" s="273">
        <v>973.65</v>
      </c>
      <c r="M465" s="273">
        <v>69.756180000000001</v>
      </c>
    </row>
    <row r="466" spans="1:13">
      <c r="A466" s="264">
        <v>456</v>
      </c>
      <c r="B466" s="241" t="s">
        <v>277</v>
      </c>
      <c r="C466" s="273">
        <v>129.25</v>
      </c>
      <c r="D466" s="275">
        <v>129.23333333333332</v>
      </c>
      <c r="E466" s="275">
        <v>127.21666666666664</v>
      </c>
      <c r="F466" s="275">
        <v>125.18333333333332</v>
      </c>
      <c r="G466" s="275">
        <v>123.16666666666664</v>
      </c>
      <c r="H466" s="275">
        <v>131.26666666666665</v>
      </c>
      <c r="I466" s="275">
        <v>133.28333333333336</v>
      </c>
      <c r="J466" s="275">
        <v>135.31666666666663</v>
      </c>
      <c r="K466" s="273">
        <v>131.25</v>
      </c>
      <c r="L466" s="273">
        <v>127.2</v>
      </c>
      <c r="M466" s="273">
        <v>3.42395</v>
      </c>
    </row>
    <row r="467" spans="1:13">
      <c r="A467" s="264">
        <v>457</v>
      </c>
      <c r="B467" s="241" t="s">
        <v>164</v>
      </c>
      <c r="C467" s="273">
        <v>774.95</v>
      </c>
      <c r="D467" s="275">
        <v>779.9666666666667</v>
      </c>
      <c r="E467" s="275">
        <v>766.98333333333335</v>
      </c>
      <c r="F467" s="275">
        <v>759.01666666666665</v>
      </c>
      <c r="G467" s="275">
        <v>746.0333333333333</v>
      </c>
      <c r="H467" s="275">
        <v>787.93333333333339</v>
      </c>
      <c r="I467" s="275">
        <v>800.91666666666674</v>
      </c>
      <c r="J467" s="275">
        <v>808.88333333333344</v>
      </c>
      <c r="K467" s="273">
        <v>792.95</v>
      </c>
      <c r="L467" s="273">
        <v>772</v>
      </c>
      <c r="M467" s="273">
        <v>3.9155099999999998</v>
      </c>
    </row>
    <row r="468" spans="1:13">
      <c r="A468" s="264">
        <v>458</v>
      </c>
      <c r="B468" s="241" t="s">
        <v>508</v>
      </c>
      <c r="C468" s="273">
        <v>961.95</v>
      </c>
      <c r="D468" s="275">
        <v>956.2833333333333</v>
      </c>
      <c r="E468" s="275">
        <v>944.56666666666661</v>
      </c>
      <c r="F468" s="275">
        <v>927.18333333333328</v>
      </c>
      <c r="G468" s="275">
        <v>915.46666666666658</v>
      </c>
      <c r="H468" s="275">
        <v>973.66666666666663</v>
      </c>
      <c r="I468" s="275">
        <v>985.38333333333333</v>
      </c>
      <c r="J468" s="275">
        <v>1002.7666666666667</v>
      </c>
      <c r="K468" s="273">
        <v>968</v>
      </c>
      <c r="L468" s="273">
        <v>938.9</v>
      </c>
      <c r="M468" s="273">
        <v>0.47516000000000003</v>
      </c>
    </row>
    <row r="469" spans="1:13">
      <c r="A469" s="264">
        <v>459</v>
      </c>
      <c r="B469" s="241" t="s">
        <v>509</v>
      </c>
      <c r="C469" s="273">
        <v>910.3</v>
      </c>
      <c r="D469" s="275">
        <v>906.15</v>
      </c>
      <c r="E469" s="275">
        <v>892.3</v>
      </c>
      <c r="F469" s="275">
        <v>874.3</v>
      </c>
      <c r="G469" s="275">
        <v>860.44999999999993</v>
      </c>
      <c r="H469" s="275">
        <v>924.15</v>
      </c>
      <c r="I469" s="275">
        <v>938.00000000000011</v>
      </c>
      <c r="J469" s="275">
        <v>956</v>
      </c>
      <c r="K469" s="273">
        <v>920</v>
      </c>
      <c r="L469" s="273">
        <v>888.15</v>
      </c>
      <c r="M469" s="273">
        <v>0.53574999999999995</v>
      </c>
    </row>
    <row r="470" spans="1:13">
      <c r="A470" s="264">
        <v>460</v>
      </c>
      <c r="B470" s="241" t="s">
        <v>510</v>
      </c>
      <c r="C470" s="273">
        <v>1241.9000000000001</v>
      </c>
      <c r="D470" s="275">
        <v>1221.0666666666666</v>
      </c>
      <c r="E470" s="275">
        <v>1180.8333333333333</v>
      </c>
      <c r="F470" s="275">
        <v>1119.7666666666667</v>
      </c>
      <c r="G470" s="275">
        <v>1079.5333333333333</v>
      </c>
      <c r="H470" s="275">
        <v>1282.1333333333332</v>
      </c>
      <c r="I470" s="275">
        <v>1322.3666666666668</v>
      </c>
      <c r="J470" s="275">
        <v>1383.4333333333332</v>
      </c>
      <c r="K470" s="273">
        <v>1261.3</v>
      </c>
      <c r="L470" s="273">
        <v>1160</v>
      </c>
      <c r="M470" s="273">
        <v>0.62350000000000005</v>
      </c>
    </row>
    <row r="471" spans="1:13">
      <c r="A471" s="264">
        <v>461</v>
      </c>
      <c r="B471" s="241" t="s">
        <v>186</v>
      </c>
      <c r="C471" s="273">
        <v>1440.7</v>
      </c>
      <c r="D471" s="275">
        <v>1459.2333333333333</v>
      </c>
      <c r="E471" s="275">
        <v>1413.4666666666667</v>
      </c>
      <c r="F471" s="275">
        <v>1386.2333333333333</v>
      </c>
      <c r="G471" s="275">
        <v>1340.4666666666667</v>
      </c>
      <c r="H471" s="275">
        <v>1486.4666666666667</v>
      </c>
      <c r="I471" s="275">
        <v>1532.2333333333336</v>
      </c>
      <c r="J471" s="275">
        <v>1559.4666666666667</v>
      </c>
      <c r="K471" s="273">
        <v>1505</v>
      </c>
      <c r="L471" s="273">
        <v>1432</v>
      </c>
      <c r="M471" s="273">
        <v>20.217469999999999</v>
      </c>
    </row>
    <row r="472" spans="1:13">
      <c r="A472" s="264">
        <v>462</v>
      </c>
      <c r="B472" s="241" t="s">
        <v>187</v>
      </c>
      <c r="C472" s="273">
        <v>2648.15</v>
      </c>
      <c r="D472" s="275">
        <v>2635.9833333333336</v>
      </c>
      <c r="E472" s="275">
        <v>2614.666666666667</v>
      </c>
      <c r="F472" s="273">
        <v>2581.1833333333334</v>
      </c>
      <c r="G472" s="275">
        <v>2559.8666666666668</v>
      </c>
      <c r="H472" s="275">
        <v>2669.4666666666672</v>
      </c>
      <c r="I472" s="273">
        <v>2690.7833333333338</v>
      </c>
      <c r="J472" s="275">
        <v>2724.2666666666673</v>
      </c>
      <c r="K472" s="275">
        <v>2657.3</v>
      </c>
      <c r="L472" s="273">
        <v>2602.5</v>
      </c>
      <c r="M472" s="275">
        <v>4.4354199999999997</v>
      </c>
    </row>
    <row r="473" spans="1:13">
      <c r="A473" s="264">
        <v>463</v>
      </c>
      <c r="B473" s="241" t="s">
        <v>188</v>
      </c>
      <c r="C473" s="273">
        <v>305.10000000000002</v>
      </c>
      <c r="D473" s="275">
        <v>307.63333333333333</v>
      </c>
      <c r="E473" s="275">
        <v>301.06666666666666</v>
      </c>
      <c r="F473" s="273">
        <v>297.03333333333336</v>
      </c>
      <c r="G473" s="275">
        <v>290.4666666666667</v>
      </c>
      <c r="H473" s="275">
        <v>311.66666666666663</v>
      </c>
      <c r="I473" s="273">
        <v>318.23333333333323</v>
      </c>
      <c r="J473" s="275">
        <v>322.26666666666659</v>
      </c>
      <c r="K473" s="275">
        <v>314.2</v>
      </c>
      <c r="L473" s="273">
        <v>303.60000000000002</v>
      </c>
      <c r="M473" s="275">
        <v>12.947889999999999</v>
      </c>
    </row>
    <row r="474" spans="1:13">
      <c r="A474" s="264">
        <v>464</v>
      </c>
      <c r="B474" s="241" t="s">
        <v>511</v>
      </c>
      <c r="C474" s="241">
        <v>659.2</v>
      </c>
      <c r="D474" s="285">
        <v>661.7833333333333</v>
      </c>
      <c r="E474" s="285">
        <v>650.81666666666661</v>
      </c>
      <c r="F474" s="285">
        <v>642.43333333333328</v>
      </c>
      <c r="G474" s="285">
        <v>631.46666666666658</v>
      </c>
      <c r="H474" s="285">
        <v>670.16666666666663</v>
      </c>
      <c r="I474" s="285">
        <v>681.13333333333333</v>
      </c>
      <c r="J474" s="285">
        <v>689.51666666666665</v>
      </c>
      <c r="K474" s="285">
        <v>672.75</v>
      </c>
      <c r="L474" s="285">
        <v>653.4</v>
      </c>
      <c r="M474" s="285">
        <v>3.9050600000000002</v>
      </c>
    </row>
    <row r="475" spans="1:13">
      <c r="A475" s="264">
        <v>465</v>
      </c>
      <c r="B475" s="241" t="s">
        <v>512</v>
      </c>
      <c r="C475" s="241">
        <v>13.25</v>
      </c>
      <c r="D475" s="285">
        <v>13.450000000000001</v>
      </c>
      <c r="E475" s="285">
        <v>12.850000000000001</v>
      </c>
      <c r="F475" s="285">
        <v>12.450000000000001</v>
      </c>
      <c r="G475" s="285">
        <v>11.850000000000001</v>
      </c>
      <c r="H475" s="285">
        <v>13.850000000000001</v>
      </c>
      <c r="I475" s="285">
        <v>14.45</v>
      </c>
      <c r="J475" s="285">
        <v>14.850000000000001</v>
      </c>
      <c r="K475" s="285">
        <v>14.05</v>
      </c>
      <c r="L475" s="285">
        <v>13.05</v>
      </c>
      <c r="M475" s="285">
        <v>212.25172000000001</v>
      </c>
    </row>
    <row r="476" spans="1:13">
      <c r="A476" s="264">
        <v>466</v>
      </c>
      <c r="B476" s="241" t="s">
        <v>513</v>
      </c>
      <c r="C476" s="285">
        <v>789.6</v>
      </c>
      <c r="D476" s="285">
        <v>789.73333333333323</v>
      </c>
      <c r="E476" s="285">
        <v>780.36666666666645</v>
      </c>
      <c r="F476" s="285">
        <v>771.13333333333321</v>
      </c>
      <c r="G476" s="285">
        <v>761.76666666666642</v>
      </c>
      <c r="H476" s="285">
        <v>798.96666666666647</v>
      </c>
      <c r="I476" s="285">
        <v>808.33333333333326</v>
      </c>
      <c r="J476" s="285">
        <v>817.56666666666649</v>
      </c>
      <c r="K476" s="285">
        <v>799.1</v>
      </c>
      <c r="L476" s="285">
        <v>780.5</v>
      </c>
      <c r="M476" s="285">
        <v>1.56972</v>
      </c>
    </row>
    <row r="477" spans="1:13">
      <c r="A477" s="264">
        <v>467</v>
      </c>
      <c r="B477" s="241" t="s">
        <v>514</v>
      </c>
      <c r="C477" s="285">
        <v>13</v>
      </c>
      <c r="D477" s="285">
        <v>13.049999999999999</v>
      </c>
      <c r="E477" s="285">
        <v>12.849999999999998</v>
      </c>
      <c r="F477" s="285">
        <v>12.7</v>
      </c>
      <c r="G477" s="285">
        <v>12.499999999999998</v>
      </c>
      <c r="H477" s="285">
        <v>13.199999999999998</v>
      </c>
      <c r="I477" s="285">
        <v>13.399999999999997</v>
      </c>
      <c r="J477" s="285">
        <v>13.549999999999997</v>
      </c>
      <c r="K477" s="285">
        <v>13.25</v>
      </c>
      <c r="L477" s="285">
        <v>12.9</v>
      </c>
      <c r="M477" s="285">
        <v>28.304490000000001</v>
      </c>
    </row>
    <row r="478" spans="1:13">
      <c r="A478" s="264">
        <v>468</v>
      </c>
      <c r="B478" s="241" t="s">
        <v>515</v>
      </c>
      <c r="C478" s="285">
        <v>352</v>
      </c>
      <c r="D478" s="285">
        <v>352.86666666666662</v>
      </c>
      <c r="E478" s="285">
        <v>349.13333333333321</v>
      </c>
      <c r="F478" s="285">
        <v>346.26666666666659</v>
      </c>
      <c r="G478" s="285">
        <v>342.53333333333319</v>
      </c>
      <c r="H478" s="285">
        <v>355.73333333333323</v>
      </c>
      <c r="I478" s="285">
        <v>359.4666666666667</v>
      </c>
      <c r="J478" s="285">
        <v>362.33333333333326</v>
      </c>
      <c r="K478" s="285">
        <v>356.6</v>
      </c>
      <c r="L478" s="285">
        <v>350</v>
      </c>
      <c r="M478" s="285">
        <v>0.39183000000000001</v>
      </c>
    </row>
    <row r="479" spans="1:13">
      <c r="A479" s="264">
        <v>469</v>
      </c>
      <c r="B479" s="241" t="s">
        <v>194</v>
      </c>
      <c r="C479" s="285">
        <v>574.25</v>
      </c>
      <c r="D479" s="285">
        <v>581.4666666666667</v>
      </c>
      <c r="E479" s="285">
        <v>561.78333333333342</v>
      </c>
      <c r="F479" s="285">
        <v>549.31666666666672</v>
      </c>
      <c r="G479" s="285">
        <v>529.63333333333344</v>
      </c>
      <c r="H479" s="285">
        <v>593.93333333333339</v>
      </c>
      <c r="I479" s="285">
        <v>613.61666666666679</v>
      </c>
      <c r="J479" s="285">
        <v>626.08333333333337</v>
      </c>
      <c r="K479" s="285">
        <v>601.15</v>
      </c>
      <c r="L479" s="285">
        <v>569</v>
      </c>
      <c r="M479" s="285">
        <v>154.63820999999999</v>
      </c>
    </row>
    <row r="480" spans="1:13">
      <c r="A480" s="264">
        <v>470</v>
      </c>
      <c r="B480" s="241" t="s">
        <v>191</v>
      </c>
      <c r="C480" s="285">
        <v>253.85</v>
      </c>
      <c r="D480" s="285">
        <v>257.48333333333335</v>
      </c>
      <c r="E480" s="285">
        <v>248.36666666666667</v>
      </c>
      <c r="F480" s="285">
        <v>242.88333333333333</v>
      </c>
      <c r="G480" s="285">
        <v>233.76666666666665</v>
      </c>
      <c r="H480" s="285">
        <v>262.9666666666667</v>
      </c>
      <c r="I480" s="285">
        <v>272.08333333333337</v>
      </c>
      <c r="J480" s="285">
        <v>277.56666666666672</v>
      </c>
      <c r="K480" s="285">
        <v>266.60000000000002</v>
      </c>
      <c r="L480" s="285">
        <v>252</v>
      </c>
      <c r="M480" s="285">
        <v>6.2246899999999998</v>
      </c>
    </row>
    <row r="481" spans="1:13">
      <c r="A481" s="264">
        <v>471</v>
      </c>
      <c r="B481" s="241" t="s">
        <v>788</v>
      </c>
      <c r="C481" s="285">
        <v>35.6</v>
      </c>
      <c r="D481" s="285">
        <v>35.666666666666664</v>
      </c>
      <c r="E481" s="285">
        <v>34.93333333333333</v>
      </c>
      <c r="F481" s="285">
        <v>34.266666666666666</v>
      </c>
      <c r="G481" s="285">
        <v>33.533333333333331</v>
      </c>
      <c r="H481" s="285">
        <v>36.333333333333329</v>
      </c>
      <c r="I481" s="285">
        <v>37.066666666666663</v>
      </c>
      <c r="J481" s="285">
        <v>37.733333333333327</v>
      </c>
      <c r="K481" s="285">
        <v>36.4</v>
      </c>
      <c r="L481" s="285">
        <v>35</v>
      </c>
      <c r="M481" s="285">
        <v>16.377759999999999</v>
      </c>
    </row>
    <row r="482" spans="1:13">
      <c r="A482" s="264">
        <v>472</v>
      </c>
      <c r="B482" s="241" t="s">
        <v>192</v>
      </c>
      <c r="C482" s="285">
        <v>5404.85</v>
      </c>
      <c r="D482" s="285">
        <v>5418.3666666666668</v>
      </c>
      <c r="E482" s="285">
        <v>5316.8333333333339</v>
      </c>
      <c r="F482" s="285">
        <v>5228.8166666666675</v>
      </c>
      <c r="G482" s="285">
        <v>5127.2833333333347</v>
      </c>
      <c r="H482" s="285">
        <v>5506.3833333333332</v>
      </c>
      <c r="I482" s="285">
        <v>5607.9166666666661</v>
      </c>
      <c r="J482" s="285">
        <v>5695.9333333333325</v>
      </c>
      <c r="K482" s="285">
        <v>5519.9</v>
      </c>
      <c r="L482" s="285">
        <v>5330.35</v>
      </c>
      <c r="M482" s="285">
        <v>12.12604</v>
      </c>
    </row>
    <row r="483" spans="1:13">
      <c r="A483" s="264">
        <v>473</v>
      </c>
      <c r="B483" s="241" t="s">
        <v>193</v>
      </c>
      <c r="C483" s="285">
        <v>30.05</v>
      </c>
      <c r="D483" s="285">
        <v>30.116666666666664</v>
      </c>
      <c r="E483" s="285">
        <v>29.733333333333327</v>
      </c>
      <c r="F483" s="285">
        <v>29.416666666666664</v>
      </c>
      <c r="G483" s="285">
        <v>29.033333333333328</v>
      </c>
      <c r="H483" s="285">
        <v>30.433333333333326</v>
      </c>
      <c r="I483" s="285">
        <v>30.816666666666659</v>
      </c>
      <c r="J483" s="285">
        <v>31.133333333333326</v>
      </c>
      <c r="K483" s="285">
        <v>30.5</v>
      </c>
      <c r="L483" s="285">
        <v>29.8</v>
      </c>
      <c r="M483" s="285">
        <v>54.0501</v>
      </c>
    </row>
    <row r="484" spans="1:13">
      <c r="A484" s="264">
        <v>474</v>
      </c>
      <c r="B484" s="241" t="s">
        <v>190</v>
      </c>
      <c r="C484" s="285">
        <v>1301.3</v>
      </c>
      <c r="D484" s="285">
        <v>1286</v>
      </c>
      <c r="E484" s="285">
        <v>1261.8499999999999</v>
      </c>
      <c r="F484" s="285">
        <v>1222.3999999999999</v>
      </c>
      <c r="G484" s="285">
        <v>1198.2499999999998</v>
      </c>
      <c r="H484" s="285">
        <v>1325.45</v>
      </c>
      <c r="I484" s="285">
        <v>1349.6000000000001</v>
      </c>
      <c r="J484" s="285">
        <v>1389.0500000000002</v>
      </c>
      <c r="K484" s="285">
        <v>1310.1500000000001</v>
      </c>
      <c r="L484" s="285">
        <v>1246.55</v>
      </c>
      <c r="M484" s="285">
        <v>14.171430000000001</v>
      </c>
    </row>
    <row r="485" spans="1:13">
      <c r="A485" s="264">
        <v>475</v>
      </c>
      <c r="B485" s="241" t="s">
        <v>141</v>
      </c>
      <c r="C485" s="285">
        <v>644.9</v>
      </c>
      <c r="D485" s="285">
        <v>641.4</v>
      </c>
      <c r="E485" s="285">
        <v>633.09999999999991</v>
      </c>
      <c r="F485" s="285">
        <v>621.29999999999995</v>
      </c>
      <c r="G485" s="285">
        <v>612.99999999999989</v>
      </c>
      <c r="H485" s="285">
        <v>653.19999999999993</v>
      </c>
      <c r="I485" s="285">
        <v>661.49999999999989</v>
      </c>
      <c r="J485" s="285">
        <v>673.3</v>
      </c>
      <c r="K485" s="285">
        <v>649.70000000000005</v>
      </c>
      <c r="L485" s="285">
        <v>629.6</v>
      </c>
      <c r="M485" s="285">
        <v>36.175809999999998</v>
      </c>
    </row>
    <row r="486" spans="1:13">
      <c r="A486" s="264">
        <v>476</v>
      </c>
      <c r="B486" s="241" t="s">
        <v>278</v>
      </c>
      <c r="C486" s="285">
        <v>226.25</v>
      </c>
      <c r="D486" s="285">
        <v>227.71666666666667</v>
      </c>
      <c r="E486" s="285">
        <v>221.63333333333333</v>
      </c>
      <c r="F486" s="285">
        <v>217.01666666666665</v>
      </c>
      <c r="G486" s="285">
        <v>210.93333333333331</v>
      </c>
      <c r="H486" s="285">
        <v>232.33333333333334</v>
      </c>
      <c r="I486" s="285">
        <v>238.41666666666666</v>
      </c>
      <c r="J486" s="285">
        <v>243.03333333333336</v>
      </c>
      <c r="K486" s="285">
        <v>233.8</v>
      </c>
      <c r="L486" s="285">
        <v>223.1</v>
      </c>
      <c r="M486" s="285">
        <v>8.3190200000000001</v>
      </c>
    </row>
    <row r="487" spans="1:13">
      <c r="A487" s="264">
        <v>477</v>
      </c>
      <c r="B487" s="241" t="s">
        <v>516</v>
      </c>
      <c r="C487" s="285">
        <v>2379.5</v>
      </c>
      <c r="D487" s="285">
        <v>2418.85</v>
      </c>
      <c r="E487" s="285">
        <v>2317.6499999999996</v>
      </c>
      <c r="F487" s="285">
        <v>2255.7999999999997</v>
      </c>
      <c r="G487" s="285">
        <v>2154.5999999999995</v>
      </c>
      <c r="H487" s="285">
        <v>2480.6999999999998</v>
      </c>
      <c r="I487" s="285">
        <v>2581.8999999999996</v>
      </c>
      <c r="J487" s="285">
        <v>2643.75</v>
      </c>
      <c r="K487" s="285">
        <v>2520.0500000000002</v>
      </c>
      <c r="L487" s="285">
        <v>2357</v>
      </c>
      <c r="M487" s="285">
        <v>0.39892</v>
      </c>
    </row>
    <row r="488" spans="1:13">
      <c r="A488" s="264">
        <v>478</v>
      </c>
      <c r="B488" s="241" t="s">
        <v>517</v>
      </c>
      <c r="C488" s="285">
        <v>339.15</v>
      </c>
      <c r="D488" s="285">
        <v>340.63333333333327</v>
      </c>
      <c r="E488" s="285">
        <v>335.31666666666655</v>
      </c>
      <c r="F488" s="285">
        <v>331.48333333333329</v>
      </c>
      <c r="G488" s="285">
        <v>326.16666666666657</v>
      </c>
      <c r="H488" s="285">
        <v>344.46666666666653</v>
      </c>
      <c r="I488" s="285">
        <v>349.78333333333325</v>
      </c>
      <c r="J488" s="285">
        <v>353.6166666666665</v>
      </c>
      <c r="K488" s="285">
        <v>345.95</v>
      </c>
      <c r="L488" s="285">
        <v>336.8</v>
      </c>
      <c r="M488" s="285">
        <v>2.46679</v>
      </c>
    </row>
    <row r="489" spans="1:13">
      <c r="A489" s="264">
        <v>479</v>
      </c>
      <c r="B489" s="241" t="s">
        <v>518</v>
      </c>
      <c r="C489" s="285">
        <v>180.55</v>
      </c>
      <c r="D489" s="285">
        <v>181.53333333333333</v>
      </c>
      <c r="E489" s="285">
        <v>178.26666666666665</v>
      </c>
      <c r="F489" s="285">
        <v>175.98333333333332</v>
      </c>
      <c r="G489" s="285">
        <v>172.71666666666664</v>
      </c>
      <c r="H489" s="285">
        <v>183.81666666666666</v>
      </c>
      <c r="I489" s="285">
        <v>187.08333333333337</v>
      </c>
      <c r="J489" s="285">
        <v>189.36666666666667</v>
      </c>
      <c r="K489" s="285">
        <v>184.8</v>
      </c>
      <c r="L489" s="285">
        <v>179.25</v>
      </c>
      <c r="M489" s="285">
        <v>3.1183100000000001</v>
      </c>
    </row>
    <row r="490" spans="1:13">
      <c r="A490" s="264">
        <v>480</v>
      </c>
      <c r="B490" s="241" t="s">
        <v>519</v>
      </c>
      <c r="C490" s="285">
        <v>3525.05</v>
      </c>
      <c r="D490" s="285">
        <v>3554.6166666666668</v>
      </c>
      <c r="E490" s="285">
        <v>3446.2333333333336</v>
      </c>
      <c r="F490" s="285">
        <v>3367.416666666667</v>
      </c>
      <c r="G490" s="285">
        <v>3259.0333333333338</v>
      </c>
      <c r="H490" s="285">
        <v>3633.4333333333334</v>
      </c>
      <c r="I490" s="285">
        <v>3741.8166666666666</v>
      </c>
      <c r="J490" s="285">
        <v>3820.6333333333332</v>
      </c>
      <c r="K490" s="285">
        <v>3663</v>
      </c>
      <c r="L490" s="285">
        <v>3475.8</v>
      </c>
      <c r="M490" s="285">
        <v>0.14047999999999999</v>
      </c>
    </row>
    <row r="491" spans="1:13">
      <c r="A491" s="264">
        <v>481</v>
      </c>
      <c r="B491" s="241" t="s">
        <v>520</v>
      </c>
      <c r="C491" s="285">
        <v>2663.85</v>
      </c>
      <c r="D491" s="285">
        <v>2652.35</v>
      </c>
      <c r="E491" s="285">
        <v>2612.0499999999997</v>
      </c>
      <c r="F491" s="285">
        <v>2560.25</v>
      </c>
      <c r="G491" s="285">
        <v>2519.9499999999998</v>
      </c>
      <c r="H491" s="285">
        <v>2704.1499999999996</v>
      </c>
      <c r="I491" s="285">
        <v>2744.45</v>
      </c>
      <c r="J491" s="285">
        <v>2796.2499999999995</v>
      </c>
      <c r="K491" s="285">
        <v>2692.65</v>
      </c>
      <c r="L491" s="285">
        <v>2600.5500000000002</v>
      </c>
      <c r="M491" s="285">
        <v>0.11756999999999999</v>
      </c>
    </row>
    <row r="492" spans="1:13">
      <c r="A492" s="264">
        <v>482</v>
      </c>
      <c r="B492" s="241" t="s">
        <v>521</v>
      </c>
      <c r="C492" s="285">
        <v>57.8</v>
      </c>
      <c r="D492" s="285">
        <v>58.783333333333331</v>
      </c>
      <c r="E492" s="285">
        <v>56.816666666666663</v>
      </c>
      <c r="F492" s="285">
        <v>55.833333333333329</v>
      </c>
      <c r="G492" s="285">
        <v>53.86666666666666</v>
      </c>
      <c r="H492" s="285">
        <v>59.766666666666666</v>
      </c>
      <c r="I492" s="285">
        <v>61.733333333333334</v>
      </c>
      <c r="J492" s="285">
        <v>62.716666666666669</v>
      </c>
      <c r="K492" s="285">
        <v>60.75</v>
      </c>
      <c r="L492" s="285">
        <v>57.8</v>
      </c>
      <c r="M492" s="285">
        <v>39.196170000000002</v>
      </c>
    </row>
    <row r="493" spans="1:13">
      <c r="A493" s="264">
        <v>483</v>
      </c>
      <c r="B493" s="241" t="s">
        <v>522</v>
      </c>
      <c r="C493" s="285">
        <v>1059.45</v>
      </c>
      <c r="D493" s="285">
        <v>1061.5333333333333</v>
      </c>
      <c r="E493" s="285">
        <v>1043.3166666666666</v>
      </c>
      <c r="F493" s="285">
        <v>1027.1833333333334</v>
      </c>
      <c r="G493" s="285">
        <v>1008.9666666666667</v>
      </c>
      <c r="H493" s="285">
        <v>1077.6666666666665</v>
      </c>
      <c r="I493" s="285">
        <v>1095.8833333333332</v>
      </c>
      <c r="J493" s="285">
        <v>1112.0166666666664</v>
      </c>
      <c r="K493" s="285">
        <v>1079.75</v>
      </c>
      <c r="L493" s="285">
        <v>1045.4000000000001</v>
      </c>
      <c r="M493" s="285">
        <v>0.47588000000000003</v>
      </c>
    </row>
    <row r="494" spans="1:13">
      <c r="A494" s="264">
        <v>484</v>
      </c>
      <c r="B494" s="241" t="s">
        <v>279</v>
      </c>
      <c r="C494" s="285">
        <v>419.25</v>
      </c>
      <c r="D494" s="285">
        <v>419.91666666666669</v>
      </c>
      <c r="E494" s="285">
        <v>416.33333333333337</v>
      </c>
      <c r="F494" s="285">
        <v>413.41666666666669</v>
      </c>
      <c r="G494" s="285">
        <v>409.83333333333337</v>
      </c>
      <c r="H494" s="285">
        <v>422.83333333333337</v>
      </c>
      <c r="I494" s="285">
        <v>426.41666666666674</v>
      </c>
      <c r="J494" s="285">
        <v>429.33333333333337</v>
      </c>
      <c r="K494" s="285">
        <v>423.5</v>
      </c>
      <c r="L494" s="285">
        <v>417</v>
      </c>
      <c r="M494" s="285">
        <v>1.41178</v>
      </c>
    </row>
    <row r="495" spans="1:13">
      <c r="A495" s="264">
        <v>485</v>
      </c>
      <c r="B495" s="241" t="s">
        <v>523</v>
      </c>
      <c r="C495" s="285">
        <v>900.6</v>
      </c>
      <c r="D495" s="285">
        <v>904.5333333333333</v>
      </c>
      <c r="E495" s="285">
        <v>886.06666666666661</v>
      </c>
      <c r="F495" s="285">
        <v>871.5333333333333</v>
      </c>
      <c r="G495" s="285">
        <v>853.06666666666661</v>
      </c>
      <c r="H495" s="285">
        <v>919.06666666666661</v>
      </c>
      <c r="I495" s="285">
        <v>937.5333333333333</v>
      </c>
      <c r="J495" s="285">
        <v>952.06666666666661</v>
      </c>
      <c r="K495" s="285">
        <v>923</v>
      </c>
      <c r="L495" s="285">
        <v>890</v>
      </c>
      <c r="M495" s="285">
        <v>3.0958899999999998</v>
      </c>
    </row>
    <row r="496" spans="1:13">
      <c r="A496" s="264">
        <v>486</v>
      </c>
      <c r="B496" s="241" t="s">
        <v>524</v>
      </c>
      <c r="C496" s="285">
        <v>1538.8</v>
      </c>
      <c r="D496" s="285">
        <v>1537.3166666666666</v>
      </c>
      <c r="E496" s="285">
        <v>1516.4833333333331</v>
      </c>
      <c r="F496" s="285">
        <v>1494.1666666666665</v>
      </c>
      <c r="G496" s="285">
        <v>1473.333333333333</v>
      </c>
      <c r="H496" s="285">
        <v>1559.6333333333332</v>
      </c>
      <c r="I496" s="285">
        <v>1580.4666666666667</v>
      </c>
      <c r="J496" s="285">
        <v>1602.7833333333333</v>
      </c>
      <c r="K496" s="285">
        <v>1558.15</v>
      </c>
      <c r="L496" s="285">
        <v>1515</v>
      </c>
      <c r="M496" s="285">
        <v>0.63537999999999994</v>
      </c>
    </row>
    <row r="497" spans="1:13">
      <c r="A497" s="264">
        <v>487</v>
      </c>
      <c r="B497" s="241" t="s">
        <v>525</v>
      </c>
      <c r="C497" s="285">
        <v>1187.95</v>
      </c>
      <c r="D497" s="285">
        <v>1195.1833333333334</v>
      </c>
      <c r="E497" s="285">
        <v>1174.4666666666667</v>
      </c>
      <c r="F497" s="285">
        <v>1160.9833333333333</v>
      </c>
      <c r="G497" s="285">
        <v>1140.2666666666667</v>
      </c>
      <c r="H497" s="285">
        <v>1208.6666666666667</v>
      </c>
      <c r="I497" s="285">
        <v>1229.3833333333334</v>
      </c>
      <c r="J497" s="285">
        <v>1242.8666666666668</v>
      </c>
      <c r="K497" s="285">
        <v>1215.9000000000001</v>
      </c>
      <c r="L497" s="285">
        <v>1181.7</v>
      </c>
      <c r="M497" s="285">
        <v>0.46971000000000002</v>
      </c>
    </row>
    <row r="498" spans="1:13">
      <c r="A498" s="264">
        <v>488</v>
      </c>
      <c r="B498" s="241" t="s">
        <v>118</v>
      </c>
      <c r="C498" s="285">
        <v>11.6</v>
      </c>
      <c r="D498" s="285">
        <v>11.65</v>
      </c>
      <c r="E498" s="285">
        <v>11.3</v>
      </c>
      <c r="F498" s="285">
        <v>11</v>
      </c>
      <c r="G498" s="285">
        <v>10.65</v>
      </c>
      <c r="H498" s="285">
        <v>11.950000000000001</v>
      </c>
      <c r="I498" s="285">
        <v>12.299999999999999</v>
      </c>
      <c r="J498" s="285">
        <v>12.600000000000001</v>
      </c>
      <c r="K498" s="285">
        <v>12</v>
      </c>
      <c r="L498" s="285">
        <v>11.35</v>
      </c>
      <c r="M498" s="285">
        <v>4259.1167599999999</v>
      </c>
    </row>
    <row r="499" spans="1:13">
      <c r="A499" s="264">
        <v>489</v>
      </c>
      <c r="B499" s="241" t="s">
        <v>196</v>
      </c>
      <c r="C499" s="285">
        <v>913.5</v>
      </c>
      <c r="D499" s="285">
        <v>921.9666666666667</v>
      </c>
      <c r="E499" s="285">
        <v>899.43333333333339</v>
      </c>
      <c r="F499" s="285">
        <v>885.36666666666667</v>
      </c>
      <c r="G499" s="285">
        <v>862.83333333333337</v>
      </c>
      <c r="H499" s="285">
        <v>936.03333333333342</v>
      </c>
      <c r="I499" s="285">
        <v>958.56666666666672</v>
      </c>
      <c r="J499" s="285">
        <v>972.63333333333344</v>
      </c>
      <c r="K499" s="285">
        <v>944.5</v>
      </c>
      <c r="L499" s="285">
        <v>907.9</v>
      </c>
      <c r="M499" s="285">
        <v>20.909279999999999</v>
      </c>
    </row>
    <row r="500" spans="1:13">
      <c r="A500" s="264">
        <v>490</v>
      </c>
      <c r="B500" s="241" t="s">
        <v>526</v>
      </c>
      <c r="C500" s="285">
        <v>5350</v>
      </c>
      <c r="D500" s="285">
        <v>5333.1166666666668</v>
      </c>
      <c r="E500" s="285">
        <v>5278.8833333333332</v>
      </c>
      <c r="F500" s="285">
        <v>5207.7666666666664</v>
      </c>
      <c r="G500" s="285">
        <v>5153.5333333333328</v>
      </c>
      <c r="H500" s="285">
        <v>5404.2333333333336</v>
      </c>
      <c r="I500" s="285">
        <v>5458.4666666666672</v>
      </c>
      <c r="J500" s="285">
        <v>5529.5833333333339</v>
      </c>
      <c r="K500" s="285">
        <v>5387.35</v>
      </c>
      <c r="L500" s="285">
        <v>5262</v>
      </c>
      <c r="M500" s="285">
        <v>2.3949999999999999E-2</v>
      </c>
    </row>
    <row r="501" spans="1:13">
      <c r="A501" s="264">
        <v>491</v>
      </c>
      <c r="B501" s="241" t="s">
        <v>527</v>
      </c>
      <c r="C501" s="285">
        <v>126.8</v>
      </c>
      <c r="D501" s="285">
        <v>125.48333333333333</v>
      </c>
      <c r="E501" s="285">
        <v>122.31666666666666</v>
      </c>
      <c r="F501" s="285">
        <v>117.83333333333333</v>
      </c>
      <c r="G501" s="285">
        <v>114.66666666666666</v>
      </c>
      <c r="H501" s="285">
        <v>129.96666666666667</v>
      </c>
      <c r="I501" s="285">
        <v>133.13333333333333</v>
      </c>
      <c r="J501" s="285">
        <v>137.61666666666667</v>
      </c>
      <c r="K501" s="285">
        <v>128.65</v>
      </c>
      <c r="L501" s="285">
        <v>121</v>
      </c>
      <c r="M501" s="285">
        <v>8.6245200000000004</v>
      </c>
    </row>
    <row r="502" spans="1:13">
      <c r="A502" s="264">
        <v>492</v>
      </c>
      <c r="B502" s="241" t="s">
        <v>528</v>
      </c>
      <c r="C502" s="285">
        <v>68.25</v>
      </c>
      <c r="D502" s="285">
        <v>68.100000000000009</v>
      </c>
      <c r="E502" s="285">
        <v>66.350000000000023</v>
      </c>
      <c r="F502" s="285">
        <v>64.450000000000017</v>
      </c>
      <c r="G502" s="285">
        <v>62.700000000000031</v>
      </c>
      <c r="H502" s="285">
        <v>70.000000000000014</v>
      </c>
      <c r="I502" s="285">
        <v>71.749999999999986</v>
      </c>
      <c r="J502" s="285">
        <v>73.650000000000006</v>
      </c>
      <c r="K502" s="285">
        <v>69.849999999999994</v>
      </c>
      <c r="L502" s="285">
        <v>66.2</v>
      </c>
      <c r="M502" s="285">
        <v>16.742999999999999</v>
      </c>
    </row>
    <row r="503" spans="1:13">
      <c r="A503" s="264">
        <v>493</v>
      </c>
      <c r="B503" s="241" t="s">
        <v>773</v>
      </c>
      <c r="C503" s="285">
        <v>459.45</v>
      </c>
      <c r="D503" s="285">
        <v>459.14999999999992</v>
      </c>
      <c r="E503" s="285">
        <v>454.39999999999986</v>
      </c>
      <c r="F503" s="285">
        <v>449.34999999999997</v>
      </c>
      <c r="G503" s="285">
        <v>444.59999999999991</v>
      </c>
      <c r="H503" s="285">
        <v>464.19999999999982</v>
      </c>
      <c r="I503" s="285">
        <v>468.94999999999993</v>
      </c>
      <c r="J503" s="285">
        <v>473.99999999999977</v>
      </c>
      <c r="K503" s="285">
        <v>463.9</v>
      </c>
      <c r="L503" s="285">
        <v>454.1</v>
      </c>
      <c r="M503" s="285">
        <v>0.96226999999999996</v>
      </c>
    </row>
    <row r="504" spans="1:13">
      <c r="A504" s="264">
        <v>494</v>
      </c>
      <c r="B504" s="241" t="s">
        <v>529</v>
      </c>
      <c r="C504" s="285">
        <v>2537.4499999999998</v>
      </c>
      <c r="D504" s="285">
        <v>2570.8666666666663</v>
      </c>
      <c r="E504" s="285">
        <v>2456.7833333333328</v>
      </c>
      <c r="F504" s="285">
        <v>2376.1166666666663</v>
      </c>
      <c r="G504" s="285">
        <v>2262.0333333333328</v>
      </c>
      <c r="H504" s="285">
        <v>2651.5333333333328</v>
      </c>
      <c r="I504" s="285">
        <v>2765.6166666666659</v>
      </c>
      <c r="J504" s="285">
        <v>2846.2833333333328</v>
      </c>
      <c r="K504" s="285">
        <v>2684.95</v>
      </c>
      <c r="L504" s="285">
        <v>2490.1999999999998</v>
      </c>
      <c r="M504" s="285">
        <v>2.3903300000000001</v>
      </c>
    </row>
    <row r="505" spans="1:13">
      <c r="A505" s="264">
        <v>495</v>
      </c>
      <c r="B505" s="241" t="s">
        <v>197</v>
      </c>
      <c r="C505" s="285">
        <v>446.45</v>
      </c>
      <c r="D505" s="285">
        <v>446.15000000000003</v>
      </c>
      <c r="E505" s="285">
        <v>437.55000000000007</v>
      </c>
      <c r="F505" s="285">
        <v>428.65000000000003</v>
      </c>
      <c r="G505" s="285">
        <v>420.05000000000007</v>
      </c>
      <c r="H505" s="285">
        <v>455.05000000000007</v>
      </c>
      <c r="I505" s="285">
        <v>463.65000000000009</v>
      </c>
      <c r="J505" s="285">
        <v>472.55000000000007</v>
      </c>
      <c r="K505" s="285">
        <v>454.75</v>
      </c>
      <c r="L505" s="285">
        <v>437.25</v>
      </c>
      <c r="M505" s="285">
        <v>295.90210000000002</v>
      </c>
    </row>
    <row r="506" spans="1:13">
      <c r="A506" s="264">
        <v>496</v>
      </c>
      <c r="B506" s="241" t="s">
        <v>530</v>
      </c>
      <c r="C506" s="285">
        <v>486.35</v>
      </c>
      <c r="D506" s="285">
        <v>489.15000000000003</v>
      </c>
      <c r="E506" s="285">
        <v>480.30000000000007</v>
      </c>
      <c r="F506" s="285">
        <v>474.25000000000006</v>
      </c>
      <c r="G506" s="285">
        <v>465.40000000000009</v>
      </c>
      <c r="H506" s="285">
        <v>495.20000000000005</v>
      </c>
      <c r="I506" s="285">
        <v>504.05000000000007</v>
      </c>
      <c r="J506" s="285">
        <v>510.1</v>
      </c>
      <c r="K506" s="285">
        <v>498</v>
      </c>
      <c r="L506" s="285">
        <v>483.1</v>
      </c>
      <c r="M506" s="285">
        <v>4.63436</v>
      </c>
    </row>
    <row r="507" spans="1:13">
      <c r="A507" s="264">
        <v>497</v>
      </c>
      <c r="B507" s="241" t="s">
        <v>198</v>
      </c>
      <c r="C507" s="285">
        <v>15.75</v>
      </c>
      <c r="D507" s="285">
        <v>15.883333333333333</v>
      </c>
      <c r="E507" s="285">
        <v>15.566666666666666</v>
      </c>
      <c r="F507" s="285">
        <v>15.383333333333333</v>
      </c>
      <c r="G507" s="285">
        <v>15.066666666666666</v>
      </c>
      <c r="H507" s="285">
        <v>16.066666666666666</v>
      </c>
      <c r="I507" s="285">
        <v>16.383333333333329</v>
      </c>
      <c r="J507" s="285">
        <v>16.566666666666666</v>
      </c>
      <c r="K507" s="285">
        <v>16.2</v>
      </c>
      <c r="L507" s="285">
        <v>15.7</v>
      </c>
      <c r="M507" s="285">
        <v>2248.3615</v>
      </c>
    </row>
    <row r="508" spans="1:13">
      <c r="A508" s="264">
        <v>498</v>
      </c>
      <c r="B508" s="241" t="s">
        <v>199</v>
      </c>
      <c r="C508" s="285">
        <v>221.1</v>
      </c>
      <c r="D508" s="285">
        <v>221.36666666666667</v>
      </c>
      <c r="E508" s="285">
        <v>217.98333333333335</v>
      </c>
      <c r="F508" s="285">
        <v>214.86666666666667</v>
      </c>
      <c r="G508" s="285">
        <v>211.48333333333335</v>
      </c>
      <c r="H508" s="285">
        <v>224.48333333333335</v>
      </c>
      <c r="I508" s="285">
        <v>227.86666666666667</v>
      </c>
      <c r="J508" s="285">
        <v>230.98333333333335</v>
      </c>
      <c r="K508" s="285">
        <v>224.75</v>
      </c>
      <c r="L508" s="285">
        <v>218.25</v>
      </c>
      <c r="M508" s="285">
        <v>102.0154</v>
      </c>
    </row>
    <row r="509" spans="1:13">
      <c r="A509" s="264">
        <v>499</v>
      </c>
      <c r="B509" s="241" t="s">
        <v>531</v>
      </c>
      <c r="C509" s="285">
        <v>240.6</v>
      </c>
      <c r="D509" s="285">
        <v>238.4666666666667</v>
      </c>
      <c r="E509" s="285">
        <v>234.93333333333339</v>
      </c>
      <c r="F509" s="285">
        <v>229.26666666666671</v>
      </c>
      <c r="G509" s="285">
        <v>225.73333333333341</v>
      </c>
      <c r="H509" s="285">
        <v>244.13333333333338</v>
      </c>
      <c r="I509" s="285">
        <v>247.66666666666669</v>
      </c>
      <c r="J509" s="285">
        <v>253.33333333333337</v>
      </c>
      <c r="K509" s="285">
        <v>242</v>
      </c>
      <c r="L509" s="285">
        <v>232.8</v>
      </c>
      <c r="M509" s="285">
        <v>1.80891</v>
      </c>
    </row>
    <row r="510" spans="1:13">
      <c r="A510" s="264">
        <v>500</v>
      </c>
      <c r="B510" s="241" t="s">
        <v>532</v>
      </c>
      <c r="C510" s="285">
        <v>1934.6</v>
      </c>
      <c r="D510" s="285">
        <v>1933.2</v>
      </c>
      <c r="E510" s="285">
        <v>1911.4</v>
      </c>
      <c r="F510" s="285">
        <v>1888.2</v>
      </c>
      <c r="G510" s="285">
        <v>1866.4</v>
      </c>
      <c r="H510" s="285">
        <v>1956.4</v>
      </c>
      <c r="I510" s="285">
        <v>1978.1999999999998</v>
      </c>
      <c r="J510" s="285">
        <v>2001.4</v>
      </c>
      <c r="K510" s="285">
        <v>1955</v>
      </c>
      <c r="L510" s="285">
        <v>1910</v>
      </c>
      <c r="M510" s="285">
        <v>0.18515000000000001</v>
      </c>
    </row>
    <row r="511" spans="1:13">
      <c r="A511" s="264">
        <v>501</v>
      </c>
      <c r="B511" s="241" t="s">
        <v>742</v>
      </c>
      <c r="C511" s="285">
        <v>977.4</v>
      </c>
      <c r="D511" s="285">
        <v>980.94999999999993</v>
      </c>
      <c r="E511" s="285">
        <v>967.44999999999982</v>
      </c>
      <c r="F511" s="285">
        <v>957.49999999999989</v>
      </c>
      <c r="G511" s="285">
        <v>943.99999999999977</v>
      </c>
      <c r="H511" s="285">
        <v>990.89999999999986</v>
      </c>
      <c r="I511" s="285">
        <v>1004.4000000000001</v>
      </c>
      <c r="J511" s="285">
        <v>1014.3499999999999</v>
      </c>
      <c r="K511" s="285">
        <v>994.45</v>
      </c>
      <c r="L511" s="285">
        <v>971</v>
      </c>
      <c r="M511" s="285">
        <v>0.86624999999999996</v>
      </c>
    </row>
    <row r="513" spans="1:1">
      <c r="A513" s="290"/>
    </row>
    <row r="514" spans="1:1">
      <c r="A514" s="267"/>
    </row>
    <row r="515" spans="1:1">
      <c r="A515" s="290"/>
    </row>
    <row r="516" spans="1:1">
      <c r="A516" s="290"/>
    </row>
    <row r="517" spans="1:1">
      <c r="A517" s="291" t="s">
        <v>282</v>
      </c>
    </row>
    <row r="518" spans="1:1">
      <c r="A518" s="292" t="s">
        <v>200</v>
      </c>
    </row>
    <row r="519" spans="1:1">
      <c r="A519" s="292" t="s">
        <v>201</v>
      </c>
    </row>
    <row r="520" spans="1:1">
      <c r="A520" s="292" t="s">
        <v>202</v>
      </c>
    </row>
    <row r="521" spans="1:1">
      <c r="A521" s="292" t="s">
        <v>203</v>
      </c>
    </row>
    <row r="522" spans="1:1">
      <c r="A522" s="292" t="s">
        <v>204</v>
      </c>
    </row>
    <row r="523" spans="1:1">
      <c r="A523" s="293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67" t="s">
        <v>205</v>
      </c>
    </row>
    <row r="529" spans="1:1">
      <c r="A529" s="290" t="s">
        <v>206</v>
      </c>
    </row>
    <row r="530" spans="1:1">
      <c r="A530" s="290" t="s">
        <v>207</v>
      </c>
    </row>
    <row r="531" spans="1:1">
      <c r="A531" s="290" t="s">
        <v>208</v>
      </c>
    </row>
    <row r="532" spans="1:1">
      <c r="A532" s="294" t="s">
        <v>209</v>
      </c>
    </row>
    <row r="533" spans="1:1">
      <c r="A533" s="294" t="s">
        <v>210</v>
      </c>
    </row>
    <row r="534" spans="1:1">
      <c r="A534" s="294" t="s">
        <v>211</v>
      </c>
    </row>
    <row r="535" spans="1:1">
      <c r="A535" s="294" t="s">
        <v>212</v>
      </c>
    </row>
    <row r="536" spans="1:1">
      <c r="A536" s="294" t="s">
        <v>213</v>
      </c>
    </row>
    <row r="537" spans="1:1">
      <c r="A537" s="294" t="s">
        <v>214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0" customWidth="1"/>
    <col min="2" max="2" width="14.28515625" style="118" customWidth="1"/>
    <col min="3" max="3" width="28.140625" style="241" customWidth="1"/>
    <col min="4" max="4" width="55.85546875" style="24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42" customWidth="1"/>
    <col min="9" max="16384" width="9.140625" style="241"/>
  </cols>
  <sheetData>
    <row r="1" spans="1:35" s="239" customFormat="1" ht="12">
      <c r="A1" s="243" t="s">
        <v>284</v>
      </c>
      <c r="B1" s="244"/>
      <c r="C1" s="245"/>
      <c r="D1" s="246"/>
      <c r="E1" s="247"/>
      <c r="F1" s="247"/>
      <c r="G1" s="247"/>
    </row>
    <row r="2" spans="1:35" s="239" customFormat="1" ht="12.75" customHeight="1">
      <c r="A2" s="248"/>
      <c r="B2" s="249"/>
      <c r="C2" s="250"/>
      <c r="D2" s="251"/>
      <c r="E2" s="252"/>
      <c r="F2" s="252"/>
      <c r="G2" s="252"/>
    </row>
    <row r="3" spans="1:35" s="239" customFormat="1" ht="12.75" customHeight="1">
      <c r="A3" s="248"/>
      <c r="B3" s="249"/>
      <c r="C3" s="250"/>
      <c r="D3" s="251"/>
      <c r="E3" s="252"/>
      <c r="F3" s="252"/>
      <c r="G3" s="252"/>
    </row>
    <row r="4" spans="1:35" s="239" customFormat="1" ht="12.75" customHeight="1">
      <c r="A4" s="248"/>
      <c r="B4" s="249"/>
      <c r="C4" s="250"/>
      <c r="D4" s="251"/>
      <c r="E4" s="252"/>
      <c r="F4" s="252"/>
      <c r="G4" s="252"/>
    </row>
    <row r="5" spans="1:35" s="239" customFormat="1" ht="6" customHeight="1">
      <c r="A5" s="588"/>
      <c r="B5" s="588"/>
      <c r="C5" s="589"/>
      <c r="D5" s="589"/>
      <c r="E5" s="247"/>
      <c r="F5" s="247"/>
      <c r="G5" s="247"/>
    </row>
    <row r="6" spans="1:35" s="239" customFormat="1" ht="26.25" customHeight="1">
      <c r="B6" s="255"/>
      <c r="C6" s="254"/>
      <c r="D6" s="254"/>
      <c r="E6" s="256" t="s">
        <v>283</v>
      </c>
      <c r="F6" s="247"/>
      <c r="G6" s="247"/>
    </row>
    <row r="7" spans="1:35" s="239" customFormat="1" ht="16.5" customHeight="1">
      <c r="A7" s="257" t="s">
        <v>533</v>
      </c>
      <c r="B7" s="590" t="s">
        <v>534</v>
      </c>
      <c r="C7" s="590"/>
      <c r="D7" s="258">
        <f>Main!B10</f>
        <v>44224</v>
      </c>
      <c r="E7" s="259"/>
      <c r="F7" s="247"/>
      <c r="G7" s="260"/>
    </row>
    <row r="8" spans="1:35" s="239" customFormat="1" ht="12.75" customHeight="1">
      <c r="A8" s="243"/>
      <c r="B8" s="247"/>
      <c r="C8" s="245"/>
      <c r="D8" s="246"/>
      <c r="E8" s="259"/>
      <c r="F8" s="259"/>
      <c r="G8" s="259"/>
    </row>
    <row r="9" spans="1:35" s="239" customFormat="1" ht="15.75" customHeight="1">
      <c r="A9" s="261" t="s">
        <v>535</v>
      </c>
      <c r="B9" s="262" t="s">
        <v>536</v>
      </c>
      <c r="C9" s="262" t="s">
        <v>537</v>
      </c>
      <c r="D9" s="262" t="s">
        <v>538</v>
      </c>
      <c r="E9" s="262" t="s">
        <v>539</v>
      </c>
      <c r="F9" s="262" t="s">
        <v>540</v>
      </c>
      <c r="G9" s="262" t="s">
        <v>541</v>
      </c>
      <c r="H9" s="262" t="s">
        <v>542</v>
      </c>
    </row>
    <row r="10" spans="1:35">
      <c r="A10" s="240">
        <v>44223</v>
      </c>
      <c r="B10" s="263">
        <v>541402</v>
      </c>
      <c r="C10" s="264" t="s">
        <v>1026</v>
      </c>
      <c r="D10" s="264" t="s">
        <v>1027</v>
      </c>
      <c r="E10" s="264" t="s">
        <v>544</v>
      </c>
      <c r="F10" s="377">
        <v>51200</v>
      </c>
      <c r="G10" s="263">
        <v>69.900000000000006</v>
      </c>
      <c r="H10" s="341" t="s">
        <v>306</v>
      </c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</row>
    <row r="11" spans="1:35">
      <c r="A11" s="240">
        <v>44223</v>
      </c>
      <c r="B11" s="263">
        <v>541402</v>
      </c>
      <c r="C11" s="264" t="s">
        <v>1026</v>
      </c>
      <c r="D11" s="264" t="s">
        <v>1028</v>
      </c>
      <c r="E11" s="264" t="s">
        <v>544</v>
      </c>
      <c r="F11" s="377">
        <v>51200</v>
      </c>
      <c r="G11" s="263">
        <v>69.900000000000006</v>
      </c>
      <c r="H11" s="341" t="s">
        <v>306</v>
      </c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</row>
    <row r="12" spans="1:35">
      <c r="A12" s="240">
        <v>44223</v>
      </c>
      <c r="B12" s="263">
        <v>539800</v>
      </c>
      <c r="C12" s="264" t="s">
        <v>1003</v>
      </c>
      <c r="D12" s="264" t="s">
        <v>1013</v>
      </c>
      <c r="E12" s="264" t="s">
        <v>543</v>
      </c>
      <c r="F12" s="377">
        <v>85091</v>
      </c>
      <c r="G12" s="263">
        <v>33.15</v>
      </c>
      <c r="H12" s="341" t="s">
        <v>306</v>
      </c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</row>
    <row r="13" spans="1:35">
      <c r="A13" s="240">
        <v>44223</v>
      </c>
      <c r="B13" s="263">
        <v>539800</v>
      </c>
      <c r="C13" s="264" t="s">
        <v>1003</v>
      </c>
      <c r="D13" s="264" t="s">
        <v>1013</v>
      </c>
      <c r="E13" s="264" t="s">
        <v>544</v>
      </c>
      <c r="F13" s="377">
        <v>185091</v>
      </c>
      <c r="G13" s="263">
        <v>33.15</v>
      </c>
      <c r="H13" s="341" t="s">
        <v>306</v>
      </c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</row>
    <row r="14" spans="1:35">
      <c r="A14" s="240">
        <v>44223</v>
      </c>
      <c r="B14" s="263">
        <v>539519</v>
      </c>
      <c r="C14" s="264" t="s">
        <v>1029</v>
      </c>
      <c r="D14" s="264" t="s">
        <v>1030</v>
      </c>
      <c r="E14" s="264" t="s">
        <v>543</v>
      </c>
      <c r="F14" s="377">
        <v>20000</v>
      </c>
      <c r="G14" s="263">
        <v>13.5</v>
      </c>
      <c r="H14" s="341" t="s">
        <v>306</v>
      </c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</row>
    <row r="15" spans="1:35">
      <c r="A15" s="240">
        <v>44223</v>
      </c>
      <c r="B15" s="263">
        <v>539519</v>
      </c>
      <c r="C15" s="264" t="s">
        <v>1029</v>
      </c>
      <c r="D15" s="264" t="s">
        <v>1031</v>
      </c>
      <c r="E15" s="264" t="s">
        <v>543</v>
      </c>
      <c r="F15" s="377">
        <v>29000</v>
      </c>
      <c r="G15" s="263">
        <v>14</v>
      </c>
      <c r="H15" s="341" t="s">
        <v>306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</row>
    <row r="16" spans="1:35">
      <c r="A16" s="240">
        <v>44223</v>
      </c>
      <c r="B16" s="263">
        <v>539767</v>
      </c>
      <c r="C16" s="264" t="s">
        <v>1014</v>
      </c>
      <c r="D16" s="264" t="s">
        <v>1032</v>
      </c>
      <c r="E16" s="264" t="s">
        <v>544</v>
      </c>
      <c r="F16" s="377">
        <v>19702</v>
      </c>
      <c r="G16" s="263">
        <v>18.2</v>
      </c>
      <c r="H16" s="341" t="s">
        <v>306</v>
      </c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</row>
    <row r="17" spans="1:35">
      <c r="A17" s="240">
        <v>44223</v>
      </c>
      <c r="B17" s="263">
        <v>539767</v>
      </c>
      <c r="C17" s="264" t="s">
        <v>1014</v>
      </c>
      <c r="D17" s="264" t="s">
        <v>1015</v>
      </c>
      <c r="E17" s="264" t="s">
        <v>544</v>
      </c>
      <c r="F17" s="377">
        <v>21773</v>
      </c>
      <c r="G17" s="263">
        <v>18.22</v>
      </c>
      <c r="H17" s="341" t="s">
        <v>306</v>
      </c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</row>
    <row r="18" spans="1:35">
      <c r="A18" s="240">
        <v>44223</v>
      </c>
      <c r="B18" s="263">
        <v>539767</v>
      </c>
      <c r="C18" s="264" t="s">
        <v>1014</v>
      </c>
      <c r="D18" s="264" t="s">
        <v>1016</v>
      </c>
      <c r="E18" s="264" t="s">
        <v>544</v>
      </c>
      <c r="F18" s="377">
        <v>38209</v>
      </c>
      <c r="G18" s="263">
        <v>18.25</v>
      </c>
      <c r="H18" s="341" t="s">
        <v>306</v>
      </c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</row>
    <row r="19" spans="1:35">
      <c r="A19" s="240">
        <v>44223</v>
      </c>
      <c r="B19" s="263">
        <v>539767</v>
      </c>
      <c r="C19" s="264" t="s">
        <v>1014</v>
      </c>
      <c r="D19" s="264" t="s">
        <v>1033</v>
      </c>
      <c r="E19" s="264" t="s">
        <v>543</v>
      </c>
      <c r="F19" s="377">
        <v>21000</v>
      </c>
      <c r="G19" s="263">
        <v>18.100000000000001</v>
      </c>
      <c r="H19" s="341" t="s">
        <v>306</v>
      </c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</row>
    <row r="20" spans="1:35">
      <c r="A20" s="240">
        <v>44223</v>
      </c>
      <c r="B20" s="263">
        <v>540796</v>
      </c>
      <c r="C20" s="264" t="s">
        <v>1034</v>
      </c>
      <c r="D20" s="264" t="s">
        <v>1035</v>
      </c>
      <c r="E20" s="264" t="s">
        <v>544</v>
      </c>
      <c r="F20" s="377">
        <v>102000</v>
      </c>
      <c r="G20" s="263">
        <v>71.099999999999994</v>
      </c>
      <c r="H20" s="341" t="s">
        <v>306</v>
      </c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</row>
    <row r="21" spans="1:35">
      <c r="A21" s="240">
        <v>44223</v>
      </c>
      <c r="B21" s="263">
        <v>540796</v>
      </c>
      <c r="C21" s="264" t="s">
        <v>1034</v>
      </c>
      <c r="D21" s="264" t="s">
        <v>1036</v>
      </c>
      <c r="E21" s="264" t="s">
        <v>543</v>
      </c>
      <c r="F21" s="377">
        <v>98000</v>
      </c>
      <c r="G21" s="263">
        <v>71.53</v>
      </c>
      <c r="H21" s="341" t="s">
        <v>306</v>
      </c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</row>
    <row r="22" spans="1:35">
      <c r="A22" s="240">
        <v>44223</v>
      </c>
      <c r="B22" s="263">
        <v>540175</v>
      </c>
      <c r="C22" s="264" t="s">
        <v>1037</v>
      </c>
      <c r="D22" s="264" t="s">
        <v>1038</v>
      </c>
      <c r="E22" s="264" t="s">
        <v>543</v>
      </c>
      <c r="F22" s="377">
        <v>31511</v>
      </c>
      <c r="G22" s="263">
        <v>14.45</v>
      </c>
      <c r="H22" s="341" t="s">
        <v>306</v>
      </c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</row>
    <row r="23" spans="1:35">
      <c r="A23" s="240">
        <v>44223</v>
      </c>
      <c r="B23" s="263">
        <v>540175</v>
      </c>
      <c r="C23" s="264" t="s">
        <v>1037</v>
      </c>
      <c r="D23" s="264" t="s">
        <v>1039</v>
      </c>
      <c r="E23" s="264" t="s">
        <v>544</v>
      </c>
      <c r="F23" s="377">
        <v>26513</v>
      </c>
      <c r="G23" s="263">
        <v>14.43</v>
      </c>
      <c r="H23" s="341" t="s">
        <v>306</v>
      </c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</row>
    <row r="24" spans="1:35">
      <c r="A24" s="240">
        <v>44223</v>
      </c>
      <c r="B24" s="263">
        <v>539363</v>
      </c>
      <c r="C24" s="264" t="s">
        <v>1040</v>
      </c>
      <c r="D24" s="264" t="s">
        <v>1041</v>
      </c>
      <c r="E24" s="264" t="s">
        <v>543</v>
      </c>
      <c r="F24" s="377">
        <v>193790</v>
      </c>
      <c r="G24" s="263">
        <v>5.91</v>
      </c>
      <c r="H24" s="341" t="s">
        <v>306</v>
      </c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</row>
    <row r="25" spans="1:35">
      <c r="A25" s="240">
        <v>44223</v>
      </c>
      <c r="B25" s="263">
        <v>539363</v>
      </c>
      <c r="C25" s="264" t="s">
        <v>1040</v>
      </c>
      <c r="D25" s="264" t="s">
        <v>1042</v>
      </c>
      <c r="E25" s="264" t="s">
        <v>544</v>
      </c>
      <c r="F25" s="377">
        <v>155100</v>
      </c>
      <c r="G25" s="263">
        <v>5.91</v>
      </c>
      <c r="H25" s="341" t="s">
        <v>306</v>
      </c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</row>
    <row r="26" spans="1:35">
      <c r="A26" s="240">
        <v>44223</v>
      </c>
      <c r="B26" s="263">
        <v>538920</v>
      </c>
      <c r="C26" s="264" t="s">
        <v>1043</v>
      </c>
      <c r="D26" s="264" t="s">
        <v>1044</v>
      </c>
      <c r="E26" s="264" t="s">
        <v>543</v>
      </c>
      <c r="F26" s="377">
        <v>38000</v>
      </c>
      <c r="G26" s="263">
        <v>13.09</v>
      </c>
      <c r="H26" s="341" t="s">
        <v>306</v>
      </c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</row>
    <row r="27" spans="1:35">
      <c r="A27" s="240">
        <v>44223</v>
      </c>
      <c r="B27" s="263">
        <v>539026</v>
      </c>
      <c r="C27" s="264" t="s">
        <v>1017</v>
      </c>
      <c r="D27" s="264" t="s">
        <v>1018</v>
      </c>
      <c r="E27" s="264" t="s">
        <v>543</v>
      </c>
      <c r="F27" s="377">
        <v>24000</v>
      </c>
      <c r="G27" s="263">
        <v>25.98</v>
      </c>
      <c r="H27" s="341" t="s">
        <v>306</v>
      </c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</row>
    <row r="28" spans="1:35">
      <c r="A28" s="240">
        <v>44223</v>
      </c>
      <c r="B28" s="263">
        <v>539026</v>
      </c>
      <c r="C28" s="264" t="s">
        <v>1017</v>
      </c>
      <c r="D28" s="264" t="s">
        <v>1045</v>
      </c>
      <c r="E28" s="264" t="s">
        <v>544</v>
      </c>
      <c r="F28" s="377">
        <v>24000</v>
      </c>
      <c r="G28" s="263">
        <v>25.77</v>
      </c>
      <c r="H28" s="341" t="s">
        <v>306</v>
      </c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</row>
    <row r="29" spans="1:35">
      <c r="A29" s="240">
        <v>44223</v>
      </c>
      <c r="B29" s="263">
        <v>526951</v>
      </c>
      <c r="C29" s="264" t="s">
        <v>1046</v>
      </c>
      <c r="D29" s="264" t="s">
        <v>1047</v>
      </c>
      <c r="E29" s="264" t="s">
        <v>544</v>
      </c>
      <c r="F29" s="377">
        <v>153977</v>
      </c>
      <c r="G29" s="263">
        <v>850.19</v>
      </c>
      <c r="H29" s="341" t="s">
        <v>306</v>
      </c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</row>
    <row r="30" spans="1:35">
      <c r="A30" s="240">
        <v>44223</v>
      </c>
      <c r="B30" s="263">
        <v>512064</v>
      </c>
      <c r="C30" s="264" t="s">
        <v>1048</v>
      </c>
      <c r="D30" s="264" t="s">
        <v>1049</v>
      </c>
      <c r="E30" s="264" t="s">
        <v>544</v>
      </c>
      <c r="F30" s="377">
        <v>2800</v>
      </c>
      <c r="G30" s="263">
        <v>46.37</v>
      </c>
      <c r="H30" s="341" t="s">
        <v>306</v>
      </c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</row>
    <row r="31" spans="1:35">
      <c r="A31" s="240">
        <v>44223</v>
      </c>
      <c r="B31" s="263" t="s">
        <v>747</v>
      </c>
      <c r="C31" s="264" t="s">
        <v>1020</v>
      </c>
      <c r="D31" s="264" t="s">
        <v>1021</v>
      </c>
      <c r="E31" s="264" t="s">
        <v>543</v>
      </c>
      <c r="F31" s="377">
        <v>77109</v>
      </c>
      <c r="G31" s="263">
        <v>514.62</v>
      </c>
      <c r="H31" s="341" t="s">
        <v>777</v>
      </c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</row>
    <row r="32" spans="1:35">
      <c r="A32" s="240">
        <v>44223</v>
      </c>
      <c r="B32" s="263" t="s">
        <v>747</v>
      </c>
      <c r="C32" s="264" t="s">
        <v>1020</v>
      </c>
      <c r="D32" s="264" t="s">
        <v>1050</v>
      </c>
      <c r="E32" s="264" t="s">
        <v>543</v>
      </c>
      <c r="F32" s="377">
        <v>1087600</v>
      </c>
      <c r="G32" s="263">
        <v>514</v>
      </c>
      <c r="H32" s="341" t="s">
        <v>777</v>
      </c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</row>
    <row r="33" spans="1:35">
      <c r="A33" s="240">
        <v>44223</v>
      </c>
      <c r="B33" s="263" t="s">
        <v>1051</v>
      </c>
      <c r="C33" s="264" t="s">
        <v>1052</v>
      </c>
      <c r="D33" s="264" t="s">
        <v>1053</v>
      </c>
      <c r="E33" s="264" t="s">
        <v>543</v>
      </c>
      <c r="F33" s="377">
        <v>310000</v>
      </c>
      <c r="G33" s="263">
        <v>36.5</v>
      </c>
      <c r="H33" s="341" t="s">
        <v>777</v>
      </c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</row>
    <row r="34" spans="1:35">
      <c r="A34" s="240">
        <v>44223</v>
      </c>
      <c r="B34" s="263" t="s">
        <v>1051</v>
      </c>
      <c r="C34" s="264" t="s">
        <v>1052</v>
      </c>
      <c r="D34" s="264" t="s">
        <v>1054</v>
      </c>
      <c r="E34" s="264" t="s">
        <v>543</v>
      </c>
      <c r="F34" s="377">
        <v>225953</v>
      </c>
      <c r="G34" s="263">
        <v>36.5</v>
      </c>
      <c r="H34" s="341" t="s">
        <v>777</v>
      </c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</row>
    <row r="35" spans="1:35">
      <c r="A35" s="240">
        <v>44223</v>
      </c>
      <c r="B35" s="263" t="s">
        <v>1055</v>
      </c>
      <c r="C35" s="264" t="s">
        <v>1056</v>
      </c>
      <c r="D35" s="264" t="s">
        <v>1019</v>
      </c>
      <c r="E35" s="264" t="s">
        <v>543</v>
      </c>
      <c r="F35" s="377">
        <v>320000</v>
      </c>
      <c r="G35" s="263">
        <v>15.55</v>
      </c>
      <c r="H35" s="341" t="s">
        <v>777</v>
      </c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</row>
    <row r="36" spans="1:35">
      <c r="A36" s="240">
        <v>44223</v>
      </c>
      <c r="B36" s="263" t="s">
        <v>1057</v>
      </c>
      <c r="C36" s="264" t="s">
        <v>1058</v>
      </c>
      <c r="D36" s="264" t="s">
        <v>1053</v>
      </c>
      <c r="E36" s="264" t="s">
        <v>543</v>
      </c>
      <c r="F36" s="377">
        <v>250000</v>
      </c>
      <c r="G36" s="263">
        <v>5.35</v>
      </c>
      <c r="H36" s="341" t="s">
        <v>777</v>
      </c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</row>
    <row r="37" spans="1:35">
      <c r="A37" s="240">
        <v>44223</v>
      </c>
      <c r="B37" s="263" t="s">
        <v>747</v>
      </c>
      <c r="C37" s="264" t="s">
        <v>1020</v>
      </c>
      <c r="D37" s="264" t="s">
        <v>1059</v>
      </c>
      <c r="E37" s="264" t="s">
        <v>544</v>
      </c>
      <c r="F37" s="377">
        <v>1087600</v>
      </c>
      <c r="G37" s="263">
        <v>514</v>
      </c>
      <c r="H37" s="341" t="s">
        <v>777</v>
      </c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</row>
    <row r="38" spans="1:35">
      <c r="A38" s="240">
        <v>44223</v>
      </c>
      <c r="B38" s="263" t="s">
        <v>747</v>
      </c>
      <c r="C38" s="264" t="s">
        <v>1020</v>
      </c>
      <c r="D38" s="264" t="s">
        <v>1022</v>
      </c>
      <c r="E38" s="264" t="s">
        <v>544</v>
      </c>
      <c r="F38" s="377">
        <v>78075</v>
      </c>
      <c r="G38" s="263">
        <v>514.49</v>
      </c>
      <c r="H38" s="341" t="s">
        <v>777</v>
      </c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</row>
    <row r="39" spans="1:35">
      <c r="A39" s="240">
        <v>44223</v>
      </c>
      <c r="B39" s="263" t="s">
        <v>1055</v>
      </c>
      <c r="C39" s="264" t="s">
        <v>1056</v>
      </c>
      <c r="D39" s="264" t="s">
        <v>1060</v>
      </c>
      <c r="E39" s="264" t="s">
        <v>544</v>
      </c>
      <c r="F39" s="377">
        <v>144155</v>
      </c>
      <c r="G39" s="263">
        <v>15.55</v>
      </c>
      <c r="H39" s="341" t="s">
        <v>777</v>
      </c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</row>
    <row r="40" spans="1:35">
      <c r="B40" s="263"/>
      <c r="C40" s="264"/>
      <c r="D40" s="264"/>
      <c r="E40" s="264"/>
      <c r="F40" s="377"/>
      <c r="G40" s="263"/>
      <c r="H40" s="341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</row>
    <row r="41" spans="1:35">
      <c r="B41" s="263"/>
      <c r="C41" s="264"/>
      <c r="D41" s="264"/>
      <c r="E41" s="264"/>
      <c r="F41" s="377"/>
      <c r="G41" s="263"/>
      <c r="H41" s="341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</row>
    <row r="42" spans="1:35">
      <c r="B42" s="263"/>
      <c r="C42" s="264"/>
      <c r="D42" s="264"/>
      <c r="E42" s="264"/>
      <c r="F42" s="377"/>
      <c r="G42" s="263"/>
      <c r="H42" s="341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</row>
    <row r="43" spans="1:35">
      <c r="B43" s="263"/>
      <c r="C43" s="264"/>
      <c r="D43" s="264"/>
      <c r="E43" s="264"/>
      <c r="F43" s="377"/>
      <c r="G43" s="263"/>
      <c r="H43" s="341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</row>
    <row r="44" spans="1:35">
      <c r="B44" s="263"/>
      <c r="C44" s="264"/>
      <c r="D44" s="264"/>
      <c r="E44" s="264"/>
      <c r="F44" s="377"/>
      <c r="G44" s="263"/>
      <c r="H44" s="341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</row>
    <row r="45" spans="1:35">
      <c r="B45" s="263"/>
      <c r="C45" s="264"/>
      <c r="D45" s="264"/>
      <c r="E45" s="264"/>
      <c r="F45" s="377"/>
      <c r="G45" s="263"/>
      <c r="H45" s="341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</row>
    <row r="46" spans="1:35">
      <c r="B46" s="263"/>
      <c r="C46" s="264"/>
      <c r="D46" s="264"/>
      <c r="E46" s="264"/>
      <c r="F46" s="377"/>
      <c r="G46" s="263"/>
      <c r="H46" s="341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</row>
    <row r="47" spans="1:35">
      <c r="B47" s="263"/>
      <c r="C47" s="264"/>
      <c r="D47" s="264"/>
      <c r="E47" s="264"/>
      <c r="F47" s="377"/>
      <c r="G47" s="263"/>
      <c r="H47" s="341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</row>
    <row r="48" spans="1:35">
      <c r="B48" s="263"/>
      <c r="C48" s="264"/>
      <c r="D48" s="264"/>
      <c r="E48" s="264"/>
      <c r="F48" s="377"/>
      <c r="G48" s="263"/>
      <c r="H48" s="341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  <c r="AG48" s="239"/>
      <c r="AH48" s="239"/>
      <c r="AI48" s="239"/>
    </row>
    <row r="49" spans="2:35">
      <c r="B49" s="263"/>
      <c r="C49" s="264"/>
      <c r="D49" s="264"/>
      <c r="E49" s="264"/>
      <c r="F49" s="377"/>
      <c r="G49" s="263"/>
      <c r="H49" s="341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</row>
    <row r="50" spans="2:35">
      <c r="B50" s="263"/>
      <c r="C50" s="264"/>
      <c r="D50" s="264"/>
      <c r="E50" s="264"/>
      <c r="F50" s="377"/>
      <c r="G50" s="263"/>
      <c r="H50" s="341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</row>
    <row r="51" spans="2:35">
      <c r="B51" s="263"/>
      <c r="C51" s="264"/>
      <c r="D51" s="264"/>
      <c r="E51" s="264"/>
      <c r="F51" s="377"/>
      <c r="G51" s="263"/>
      <c r="H51" s="341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</row>
    <row r="52" spans="2:35">
      <c r="B52" s="263"/>
      <c r="C52" s="264"/>
      <c r="D52" s="264"/>
      <c r="E52" s="264"/>
      <c r="F52" s="377"/>
      <c r="G52" s="263"/>
      <c r="H52" s="341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</row>
    <row r="53" spans="2:35">
      <c r="B53" s="263"/>
      <c r="C53" s="264"/>
      <c r="D53" s="264"/>
      <c r="E53" s="264"/>
      <c r="F53" s="377"/>
      <c r="G53" s="263"/>
      <c r="H53" s="341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</row>
    <row r="54" spans="2:35">
      <c r="B54" s="263"/>
      <c r="C54" s="264"/>
      <c r="D54" s="264"/>
      <c r="E54" s="264"/>
      <c r="F54" s="377"/>
      <c r="G54" s="263"/>
      <c r="H54" s="341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</row>
    <row r="55" spans="2:35">
      <c r="B55" s="263"/>
      <c r="C55" s="264"/>
      <c r="D55" s="264"/>
      <c r="E55" s="264"/>
      <c r="F55" s="377"/>
      <c r="G55" s="263"/>
      <c r="H55" s="341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</row>
    <row r="56" spans="2:35">
      <c r="B56" s="263"/>
      <c r="C56" s="264"/>
      <c r="D56" s="264"/>
      <c r="E56" s="264"/>
      <c r="F56" s="377"/>
      <c r="G56" s="263"/>
      <c r="H56" s="341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</row>
    <row r="57" spans="2:35">
      <c r="B57" s="263"/>
      <c r="C57" s="264"/>
      <c r="D57" s="264"/>
      <c r="E57" s="264"/>
      <c r="F57" s="377"/>
      <c r="G57" s="263"/>
      <c r="H57" s="341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</row>
    <row r="58" spans="2:35">
      <c r="B58" s="263"/>
      <c r="C58" s="264"/>
      <c r="D58" s="264"/>
      <c r="E58" s="264"/>
      <c r="F58" s="377"/>
      <c r="G58" s="263"/>
      <c r="H58" s="341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</row>
    <row r="59" spans="2:35">
      <c r="B59" s="263"/>
      <c r="C59" s="264"/>
      <c r="D59" s="264"/>
      <c r="E59" s="264"/>
      <c r="F59" s="377"/>
      <c r="G59" s="263"/>
      <c r="H59" s="341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239"/>
      <c r="U59" s="239"/>
      <c r="V59" s="239"/>
      <c r="W59" s="239"/>
      <c r="X59" s="239"/>
      <c r="Y59" s="239"/>
      <c r="Z59" s="239"/>
      <c r="AA59" s="239"/>
      <c r="AB59" s="239"/>
      <c r="AC59" s="239"/>
      <c r="AD59" s="239"/>
      <c r="AE59" s="239"/>
      <c r="AF59" s="239"/>
      <c r="AG59" s="239"/>
      <c r="AH59" s="239"/>
      <c r="AI59" s="239"/>
    </row>
    <row r="60" spans="2:35">
      <c r="B60" s="263"/>
      <c r="C60" s="264"/>
      <c r="D60" s="264"/>
      <c r="E60" s="264"/>
      <c r="F60" s="377"/>
      <c r="G60" s="263"/>
      <c r="H60" s="341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  <c r="T60" s="239"/>
      <c r="U60" s="239"/>
      <c r="V60" s="239"/>
      <c r="W60" s="239"/>
      <c r="X60" s="239"/>
      <c r="Y60" s="239"/>
      <c r="Z60" s="239"/>
      <c r="AA60" s="239"/>
      <c r="AB60" s="239"/>
      <c r="AC60" s="239"/>
      <c r="AD60" s="239"/>
      <c r="AE60" s="239"/>
      <c r="AF60" s="239"/>
      <c r="AG60" s="239"/>
      <c r="AH60" s="239"/>
      <c r="AI60" s="239"/>
    </row>
    <row r="61" spans="2:35">
      <c r="B61" s="263"/>
      <c r="C61" s="264"/>
      <c r="D61" s="264"/>
      <c r="E61" s="264"/>
      <c r="F61" s="377"/>
      <c r="G61" s="263"/>
      <c r="H61" s="341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  <c r="T61" s="239"/>
      <c r="U61" s="239"/>
      <c r="V61" s="239"/>
      <c r="W61" s="239"/>
      <c r="X61" s="239"/>
      <c r="Y61" s="239"/>
      <c r="Z61" s="239"/>
      <c r="AA61" s="239"/>
      <c r="AB61" s="239"/>
      <c r="AC61" s="239"/>
      <c r="AD61" s="239"/>
      <c r="AE61" s="239"/>
      <c r="AF61" s="239"/>
      <c r="AG61" s="239"/>
      <c r="AH61" s="239"/>
      <c r="AI61" s="239"/>
    </row>
    <row r="62" spans="2:35">
      <c r="B62" s="263"/>
      <c r="C62" s="264"/>
      <c r="D62" s="264"/>
      <c r="E62" s="264"/>
      <c r="F62" s="377"/>
      <c r="G62" s="263"/>
      <c r="H62" s="341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9"/>
      <c r="AI62" s="239"/>
    </row>
    <row r="63" spans="2:35">
      <c r="B63" s="263"/>
      <c r="C63" s="264"/>
      <c r="D63" s="264"/>
      <c r="E63" s="264"/>
      <c r="F63" s="377"/>
      <c r="G63" s="263"/>
      <c r="H63" s="341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  <c r="T63" s="239"/>
      <c r="U63" s="239"/>
      <c r="V63" s="239"/>
      <c r="W63" s="239"/>
      <c r="X63" s="239"/>
      <c r="Y63" s="239"/>
      <c r="Z63" s="239"/>
      <c r="AA63" s="239"/>
      <c r="AB63" s="239"/>
      <c r="AC63" s="239"/>
      <c r="AD63" s="239"/>
      <c r="AE63" s="239"/>
      <c r="AF63" s="239"/>
      <c r="AG63" s="239"/>
      <c r="AH63" s="239"/>
      <c r="AI63" s="239"/>
    </row>
    <row r="64" spans="2:35">
      <c r="B64" s="263"/>
      <c r="C64" s="264"/>
      <c r="D64" s="264"/>
      <c r="E64" s="264"/>
      <c r="F64" s="377"/>
      <c r="G64" s="263"/>
      <c r="H64" s="341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39"/>
      <c r="AI64" s="239"/>
    </row>
    <row r="65" spans="2:35">
      <c r="B65" s="263"/>
      <c r="C65" s="264"/>
      <c r="D65" s="264"/>
      <c r="E65" s="264"/>
      <c r="F65" s="377"/>
      <c r="G65" s="263"/>
      <c r="H65" s="341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239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</row>
    <row r="66" spans="2:35">
      <c r="B66" s="263"/>
      <c r="C66" s="264"/>
      <c r="D66" s="264"/>
      <c r="E66" s="264"/>
      <c r="F66" s="377"/>
      <c r="G66" s="263"/>
      <c r="H66" s="341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</row>
    <row r="67" spans="2:35">
      <c r="B67" s="263"/>
      <c r="C67" s="264"/>
      <c r="D67" s="264"/>
      <c r="E67" s="264"/>
      <c r="F67" s="377"/>
      <c r="G67" s="263"/>
      <c r="H67" s="341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</row>
    <row r="68" spans="2:35">
      <c r="B68" s="263"/>
      <c r="C68" s="264"/>
      <c r="D68" s="264"/>
      <c r="E68" s="264"/>
      <c r="F68" s="377"/>
      <c r="G68" s="263"/>
      <c r="H68" s="341"/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</row>
    <row r="69" spans="2:35">
      <c r="B69" s="263"/>
      <c r="C69" s="264"/>
      <c r="D69" s="264"/>
      <c r="E69" s="264"/>
      <c r="F69" s="377"/>
      <c r="G69" s="263"/>
      <c r="H69" s="341"/>
      <c r="I69" s="239"/>
      <c r="J69" s="239"/>
      <c r="K69" s="239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</row>
    <row r="70" spans="2:35">
      <c r="B70" s="263"/>
      <c r="C70" s="264"/>
      <c r="D70" s="264"/>
      <c r="E70" s="264"/>
      <c r="F70" s="377"/>
      <c r="G70" s="263"/>
      <c r="H70" s="341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</row>
    <row r="71" spans="2:35">
      <c r="B71" s="263"/>
      <c r="C71" s="264"/>
      <c r="D71" s="264"/>
      <c r="E71" s="264"/>
      <c r="F71" s="377"/>
      <c r="G71" s="263"/>
      <c r="H71" s="341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</row>
    <row r="72" spans="2:35">
      <c r="B72" s="263"/>
      <c r="C72" s="264"/>
      <c r="D72" s="264"/>
      <c r="E72" s="264"/>
      <c r="F72" s="377"/>
      <c r="G72" s="263"/>
      <c r="H72" s="341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</row>
    <row r="73" spans="2:35">
      <c r="B73" s="263"/>
      <c r="C73" s="264"/>
      <c r="D73" s="264"/>
      <c r="E73" s="264"/>
      <c r="F73" s="377"/>
      <c r="G73" s="263"/>
      <c r="H73" s="341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  <c r="AG73" s="239"/>
      <c r="AH73" s="239"/>
      <c r="AI73" s="239"/>
    </row>
    <row r="74" spans="2:35">
      <c r="B74" s="263"/>
      <c r="C74" s="264"/>
      <c r="D74" s="264"/>
      <c r="E74" s="264"/>
      <c r="F74" s="377"/>
      <c r="G74" s="263"/>
      <c r="H74" s="341"/>
      <c r="I74" s="239"/>
      <c r="J74" s="239"/>
      <c r="K74" s="239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</row>
    <row r="75" spans="2:35">
      <c r="B75" s="263"/>
      <c r="C75" s="264"/>
      <c r="D75" s="264"/>
      <c r="E75" s="264"/>
      <c r="F75" s="377"/>
      <c r="G75" s="263"/>
      <c r="H75" s="341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</row>
    <row r="76" spans="2:35">
      <c r="B76" s="263"/>
      <c r="C76" s="264"/>
      <c r="D76" s="264"/>
      <c r="E76" s="264"/>
      <c r="F76" s="377"/>
      <c r="G76" s="263"/>
      <c r="H76" s="341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</row>
    <row r="77" spans="2:35">
      <c r="B77" s="263"/>
      <c r="C77" s="264"/>
      <c r="D77" s="264"/>
      <c r="E77" s="264"/>
      <c r="F77" s="377"/>
      <c r="G77" s="263"/>
      <c r="H77" s="341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</row>
    <row r="78" spans="2:35">
      <c r="B78" s="263"/>
      <c r="C78" s="264"/>
      <c r="D78" s="264"/>
      <c r="E78" s="264"/>
      <c r="F78" s="377"/>
      <c r="G78" s="263"/>
      <c r="H78" s="341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</row>
    <row r="79" spans="2:35">
      <c r="B79" s="263"/>
      <c r="C79" s="264"/>
      <c r="D79" s="264"/>
      <c r="E79" s="264"/>
      <c r="F79" s="377"/>
      <c r="G79" s="263"/>
      <c r="H79" s="341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</row>
    <row r="80" spans="2:35">
      <c r="B80" s="263"/>
      <c r="C80" s="264"/>
      <c r="D80" s="264"/>
      <c r="E80" s="264"/>
      <c r="F80" s="377"/>
      <c r="G80" s="263"/>
      <c r="H80" s="341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</row>
    <row r="81" spans="2:35">
      <c r="B81" s="263"/>
      <c r="C81" s="264"/>
      <c r="D81" s="264"/>
      <c r="E81" s="264"/>
      <c r="F81" s="377"/>
      <c r="G81" s="263"/>
      <c r="H81" s="341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</row>
    <row r="82" spans="2:35">
      <c r="B82" s="263"/>
      <c r="C82" s="264"/>
      <c r="D82" s="264"/>
      <c r="E82" s="264"/>
      <c r="F82" s="377"/>
      <c r="G82" s="263"/>
      <c r="H82" s="341"/>
      <c r="I82" s="239"/>
      <c r="J82" s="239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</row>
    <row r="83" spans="2:35">
      <c r="B83" s="263"/>
      <c r="C83" s="264"/>
      <c r="D83" s="264"/>
      <c r="E83" s="264"/>
      <c r="F83" s="377"/>
      <c r="G83" s="263"/>
      <c r="H83" s="341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</row>
    <row r="84" spans="2:35">
      <c r="B84" s="263"/>
      <c r="C84" s="264"/>
      <c r="D84" s="264"/>
      <c r="E84" s="264"/>
      <c r="F84" s="377"/>
      <c r="G84" s="263"/>
      <c r="H84" s="341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</row>
    <row r="85" spans="2:35">
      <c r="B85" s="263"/>
      <c r="C85" s="264"/>
      <c r="D85" s="264"/>
      <c r="E85" s="264"/>
      <c r="F85" s="377"/>
      <c r="G85" s="263"/>
      <c r="H85" s="341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</row>
    <row r="86" spans="2:35">
      <c r="B86" s="263"/>
      <c r="C86" s="264"/>
      <c r="D86" s="264"/>
      <c r="E86" s="264"/>
      <c r="F86" s="377"/>
      <c r="G86" s="263"/>
      <c r="H86" s="341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</row>
    <row r="87" spans="2:35">
      <c r="B87" s="263"/>
      <c r="C87" s="264"/>
      <c r="D87" s="264"/>
      <c r="E87" s="264"/>
      <c r="F87" s="377"/>
      <c r="G87" s="263"/>
      <c r="H87" s="341"/>
      <c r="I87" s="239"/>
      <c r="J87" s="239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</row>
    <row r="88" spans="2:35">
      <c r="B88" s="263"/>
      <c r="C88" s="264"/>
      <c r="D88" s="264"/>
      <c r="E88" s="264"/>
      <c r="F88" s="377"/>
      <c r="G88" s="263"/>
      <c r="H88" s="341"/>
      <c r="I88" s="239"/>
      <c r="J88" s="239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</row>
    <row r="89" spans="2:35">
      <c r="B89" s="263"/>
      <c r="C89" s="264"/>
      <c r="D89" s="264"/>
      <c r="E89" s="264"/>
      <c r="F89" s="377"/>
      <c r="G89" s="263"/>
      <c r="H89" s="341"/>
      <c r="I89" s="239"/>
      <c r="J89" s="239"/>
      <c r="K89" s="239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</row>
    <row r="90" spans="2:35">
      <c r="B90" s="263"/>
      <c r="C90" s="264"/>
      <c r="D90" s="264"/>
      <c r="E90" s="264"/>
      <c r="F90" s="377"/>
      <c r="G90" s="263"/>
      <c r="H90" s="341"/>
      <c r="I90" s="239"/>
      <c r="J90" s="239"/>
      <c r="K90" s="239"/>
      <c r="L90" s="239"/>
      <c r="M90" s="239"/>
      <c r="N90" s="239"/>
      <c r="O90" s="239"/>
      <c r="P90" s="239"/>
      <c r="Q90" s="239"/>
      <c r="R90" s="239"/>
      <c r="S90" s="239"/>
      <c r="T90" s="239"/>
      <c r="U90" s="239"/>
      <c r="V90" s="239"/>
      <c r="W90" s="239"/>
      <c r="X90" s="239"/>
      <c r="Y90" s="239"/>
      <c r="Z90" s="239"/>
      <c r="AA90" s="239"/>
      <c r="AB90" s="239"/>
      <c r="AC90" s="239"/>
      <c r="AD90" s="239"/>
      <c r="AE90" s="239"/>
      <c r="AF90" s="239"/>
      <c r="AG90" s="239"/>
      <c r="AH90" s="239"/>
      <c r="AI90" s="239"/>
    </row>
    <row r="91" spans="2:35">
      <c r="B91" s="263"/>
      <c r="C91" s="264"/>
      <c r="D91" s="264"/>
      <c r="E91" s="264"/>
      <c r="F91" s="377"/>
      <c r="G91" s="263"/>
      <c r="H91" s="341"/>
      <c r="I91" s="239"/>
      <c r="J91" s="239"/>
      <c r="K91" s="239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</row>
    <row r="92" spans="2:35">
      <c r="B92" s="263"/>
      <c r="C92" s="264"/>
      <c r="D92" s="264"/>
      <c r="E92" s="264"/>
      <c r="F92" s="377"/>
      <c r="G92" s="263"/>
      <c r="H92" s="341"/>
      <c r="I92" s="239"/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</row>
    <row r="93" spans="2:35">
      <c r="B93" s="263"/>
      <c r="C93" s="264"/>
      <c r="D93" s="264"/>
      <c r="E93" s="264"/>
      <c r="F93" s="377"/>
      <c r="G93" s="263"/>
      <c r="H93" s="341"/>
      <c r="I93" s="239"/>
      <c r="J93" s="239"/>
      <c r="K93" s="239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39"/>
      <c r="AI93" s="239"/>
    </row>
    <row r="94" spans="2:35">
      <c r="B94" s="263"/>
      <c r="C94" s="264"/>
      <c r="D94" s="264"/>
      <c r="E94" s="264"/>
      <c r="F94" s="377"/>
      <c r="G94" s="263"/>
      <c r="H94" s="341"/>
      <c r="I94" s="239"/>
      <c r="J94" s="239"/>
      <c r="K94" s="239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</row>
    <row r="95" spans="2:35">
      <c r="B95" s="263"/>
      <c r="C95" s="264"/>
      <c r="D95" s="264"/>
      <c r="E95" s="264"/>
      <c r="F95" s="377"/>
      <c r="G95" s="263"/>
      <c r="H95" s="341"/>
      <c r="I95" s="239"/>
      <c r="J95" s="239"/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</row>
    <row r="96" spans="2:35">
      <c r="B96" s="263"/>
      <c r="C96" s="264"/>
      <c r="D96" s="264"/>
      <c r="E96" s="264"/>
      <c r="F96" s="377"/>
      <c r="G96" s="263"/>
      <c r="H96" s="341"/>
      <c r="I96" s="239"/>
      <c r="J96" s="239"/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</row>
    <row r="97" spans="2:35">
      <c r="B97" s="263"/>
      <c r="C97" s="264"/>
      <c r="D97" s="264"/>
      <c r="E97" s="264"/>
      <c r="F97" s="377"/>
      <c r="G97" s="263"/>
      <c r="H97" s="341"/>
      <c r="I97" s="239"/>
      <c r="J97" s="239"/>
      <c r="K97" s="239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</row>
    <row r="98" spans="2:35">
      <c r="B98" s="263"/>
      <c r="C98" s="264"/>
      <c r="D98" s="264"/>
      <c r="E98" s="264"/>
      <c r="F98" s="377"/>
      <c r="G98" s="263"/>
      <c r="H98" s="341"/>
      <c r="I98" s="239"/>
      <c r="J98" s="239"/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</row>
    <row r="99" spans="2:35">
      <c r="B99" s="263"/>
      <c r="C99" s="264"/>
      <c r="D99" s="264"/>
      <c r="E99" s="264"/>
      <c r="F99" s="377"/>
      <c r="G99" s="263"/>
      <c r="H99" s="341"/>
      <c r="I99" s="239"/>
      <c r="J99" s="239"/>
      <c r="K99" s="239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</row>
    <row r="100" spans="2:35">
      <c r="B100" s="263"/>
      <c r="C100" s="264"/>
      <c r="D100" s="264"/>
      <c r="E100" s="264"/>
      <c r="F100" s="377"/>
      <c r="G100" s="263"/>
      <c r="H100" s="341"/>
      <c r="I100" s="239"/>
      <c r="J100" s="239"/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</row>
    <row r="101" spans="2:35">
      <c r="B101" s="263"/>
      <c r="C101" s="264"/>
      <c r="D101" s="264"/>
      <c r="E101" s="264"/>
      <c r="F101" s="377"/>
      <c r="G101" s="263"/>
      <c r="H101" s="341"/>
      <c r="I101" s="239"/>
      <c r="J101" s="239"/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</row>
    <row r="102" spans="2:35">
      <c r="B102" s="263"/>
      <c r="C102" s="264"/>
      <c r="D102" s="264"/>
      <c r="E102" s="264"/>
      <c r="F102" s="377"/>
      <c r="G102" s="263"/>
      <c r="H102" s="341"/>
      <c r="I102" s="239"/>
      <c r="J102" s="239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</row>
    <row r="103" spans="2:35">
      <c r="B103" s="263"/>
      <c r="C103" s="264"/>
      <c r="D103" s="264"/>
      <c r="E103" s="264"/>
      <c r="F103" s="377"/>
      <c r="G103" s="263"/>
      <c r="H103" s="341"/>
      <c r="I103" s="239"/>
      <c r="J103" s="239"/>
      <c r="K103" s="239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</row>
    <row r="104" spans="2:35">
      <c r="B104" s="263"/>
      <c r="C104" s="264"/>
      <c r="D104" s="264"/>
      <c r="E104" s="264"/>
      <c r="F104" s="377"/>
      <c r="G104" s="263"/>
      <c r="H104" s="341"/>
      <c r="I104" s="239"/>
      <c r="J104" s="239"/>
      <c r="K104" s="239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</row>
    <row r="105" spans="2:35">
      <c r="B105" s="263"/>
      <c r="C105" s="264"/>
      <c r="D105" s="264"/>
      <c r="E105" s="264"/>
      <c r="F105" s="377"/>
      <c r="G105" s="263"/>
      <c r="H105" s="341"/>
      <c r="I105" s="239"/>
      <c r="J105" s="239"/>
      <c r="K105" s="239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</row>
    <row r="106" spans="2:35">
      <c r="B106" s="263"/>
      <c r="C106" s="264"/>
      <c r="D106" s="264"/>
      <c r="E106" s="264"/>
      <c r="F106" s="377"/>
      <c r="G106" s="263"/>
      <c r="H106" s="341"/>
      <c r="I106" s="239"/>
      <c r="J106" s="239"/>
      <c r="K106" s="239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</row>
    <row r="107" spans="2:35">
      <c r="B107" s="263"/>
      <c r="C107" s="264"/>
      <c r="D107" s="264"/>
      <c r="E107" s="264"/>
      <c r="F107" s="377"/>
      <c r="G107" s="263"/>
      <c r="H107" s="341"/>
      <c r="I107" s="239"/>
      <c r="J107" s="239"/>
      <c r="K107" s="239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</row>
    <row r="108" spans="2:35">
      <c r="B108" s="263"/>
      <c r="C108" s="264"/>
      <c r="D108" s="264"/>
      <c r="E108" s="264"/>
      <c r="F108" s="377"/>
      <c r="G108" s="263"/>
      <c r="H108" s="341"/>
      <c r="I108" s="239"/>
      <c r="J108" s="239"/>
      <c r="K108" s="239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</row>
    <row r="109" spans="2:35">
      <c r="B109" s="263"/>
      <c r="C109" s="264"/>
      <c r="D109" s="264"/>
      <c r="E109" s="264"/>
      <c r="F109" s="377"/>
      <c r="G109" s="263"/>
      <c r="H109" s="341"/>
      <c r="I109" s="239"/>
      <c r="J109" s="239"/>
      <c r="K109" s="239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</row>
    <row r="110" spans="2:35">
      <c r="B110" s="263"/>
      <c r="C110" s="264"/>
      <c r="D110" s="264"/>
      <c r="E110" s="264"/>
      <c r="F110" s="377"/>
      <c r="G110" s="263"/>
      <c r="H110" s="341"/>
      <c r="I110" s="239"/>
      <c r="J110" s="239"/>
      <c r="K110" s="239"/>
      <c r="L110" s="239"/>
      <c r="M110" s="239"/>
      <c r="N110" s="239"/>
      <c r="O110" s="239"/>
      <c r="P110" s="239"/>
      <c r="Q110" s="239"/>
      <c r="R110" s="239"/>
      <c r="S110" s="239"/>
      <c r="T110" s="239"/>
      <c r="U110" s="239"/>
      <c r="V110" s="239"/>
      <c r="W110" s="239"/>
      <c r="X110" s="239"/>
      <c r="Y110" s="239"/>
      <c r="Z110" s="239"/>
      <c r="AA110" s="239"/>
      <c r="AB110" s="239"/>
      <c r="AC110" s="239"/>
      <c r="AD110" s="239"/>
      <c r="AE110" s="239"/>
      <c r="AF110" s="239"/>
      <c r="AG110" s="239"/>
      <c r="AH110" s="239"/>
      <c r="AI110" s="239"/>
    </row>
    <row r="111" spans="2:35">
      <c r="B111" s="263"/>
      <c r="C111" s="264"/>
      <c r="D111" s="264"/>
      <c r="E111" s="264"/>
      <c r="F111" s="377"/>
      <c r="G111" s="263"/>
      <c r="H111" s="341"/>
      <c r="I111" s="239"/>
      <c r="J111" s="239"/>
      <c r="K111" s="239"/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9"/>
      <c r="AA111" s="239"/>
      <c r="AB111" s="239"/>
      <c r="AC111" s="239"/>
      <c r="AD111" s="239"/>
      <c r="AE111" s="239"/>
      <c r="AF111" s="239"/>
      <c r="AG111" s="239"/>
      <c r="AH111" s="239"/>
      <c r="AI111" s="239"/>
    </row>
    <row r="112" spans="2:35">
      <c r="B112" s="263"/>
      <c r="C112" s="264"/>
      <c r="D112" s="264"/>
      <c r="E112" s="264"/>
      <c r="F112" s="377"/>
      <c r="G112" s="263"/>
      <c r="H112" s="341"/>
      <c r="I112" s="239"/>
      <c r="J112" s="239"/>
      <c r="K112" s="239"/>
      <c r="L112" s="239"/>
      <c r="M112" s="239"/>
      <c r="N112" s="239"/>
      <c r="O112" s="239"/>
      <c r="P112" s="239"/>
      <c r="Q112" s="239"/>
      <c r="R112" s="239"/>
      <c r="S112" s="239"/>
      <c r="T112" s="239"/>
      <c r="U112" s="239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39"/>
      <c r="AH112" s="239"/>
      <c r="AI112" s="239"/>
    </row>
    <row r="113" spans="2:35">
      <c r="B113" s="263"/>
      <c r="C113" s="264"/>
      <c r="D113" s="264"/>
      <c r="E113" s="264"/>
      <c r="F113" s="377"/>
      <c r="G113" s="263"/>
      <c r="H113" s="341"/>
      <c r="I113" s="239"/>
      <c r="J113" s="239"/>
      <c r="K113" s="239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39"/>
      <c r="Y113" s="239"/>
      <c r="Z113" s="239"/>
      <c r="AA113" s="239"/>
      <c r="AB113" s="239"/>
      <c r="AC113" s="239"/>
      <c r="AD113" s="239"/>
      <c r="AE113" s="239"/>
      <c r="AF113" s="239"/>
      <c r="AG113" s="239"/>
      <c r="AH113" s="239"/>
      <c r="AI113" s="239"/>
    </row>
    <row r="114" spans="2:35">
      <c r="B114" s="263"/>
      <c r="C114" s="264"/>
      <c r="D114" s="264"/>
      <c r="E114" s="264"/>
      <c r="F114" s="377"/>
      <c r="G114" s="263"/>
      <c r="H114" s="341"/>
      <c r="I114" s="239"/>
      <c r="J114" s="239"/>
      <c r="K114" s="239"/>
      <c r="L114" s="239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39"/>
      <c r="AI114" s="239"/>
    </row>
    <row r="115" spans="2:35">
      <c r="B115" s="263"/>
      <c r="C115" s="264"/>
      <c r="D115" s="264"/>
      <c r="E115" s="264"/>
      <c r="F115" s="377"/>
      <c r="G115" s="263"/>
      <c r="H115" s="341"/>
      <c r="I115" s="239"/>
      <c r="J115" s="239"/>
      <c r="K115" s="239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  <c r="V115" s="239"/>
      <c r="W115" s="239"/>
      <c r="X115" s="239"/>
      <c r="Y115" s="239"/>
      <c r="Z115" s="239"/>
      <c r="AA115" s="239"/>
      <c r="AB115" s="239"/>
      <c r="AC115" s="239"/>
      <c r="AD115" s="239"/>
      <c r="AE115" s="239"/>
      <c r="AF115" s="239"/>
      <c r="AG115" s="239"/>
      <c r="AH115" s="239"/>
      <c r="AI115" s="239"/>
    </row>
    <row r="116" spans="2:35">
      <c r="B116" s="263"/>
      <c r="C116" s="264"/>
      <c r="D116" s="264"/>
      <c r="E116" s="264"/>
      <c r="F116" s="377"/>
      <c r="G116" s="263"/>
      <c r="H116" s="341"/>
      <c r="I116" s="239"/>
      <c r="J116" s="239"/>
      <c r="K116" s="239"/>
      <c r="L116" s="239"/>
      <c r="M116" s="239"/>
      <c r="N116" s="239"/>
      <c r="O116" s="239"/>
      <c r="P116" s="239"/>
      <c r="Q116" s="239"/>
      <c r="R116" s="239"/>
      <c r="S116" s="239"/>
      <c r="T116" s="239"/>
      <c r="U116" s="239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39"/>
      <c r="AI116" s="239"/>
    </row>
    <row r="117" spans="2:35">
      <c r="B117" s="263"/>
      <c r="C117" s="264"/>
      <c r="D117" s="264"/>
      <c r="E117" s="264"/>
      <c r="F117" s="377"/>
      <c r="G117" s="263"/>
      <c r="H117" s="341"/>
      <c r="I117" s="239"/>
      <c r="J117" s="239"/>
      <c r="K117" s="239"/>
      <c r="L117" s="239"/>
      <c r="M117" s="239"/>
      <c r="N117" s="239"/>
      <c r="O117" s="239"/>
      <c r="P117" s="239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</row>
    <row r="118" spans="2:35">
      <c r="B118" s="263"/>
      <c r="C118" s="264"/>
      <c r="D118" s="264"/>
      <c r="E118" s="264"/>
      <c r="F118" s="377"/>
      <c r="G118" s="263"/>
      <c r="H118" s="341"/>
      <c r="I118" s="239"/>
      <c r="J118" s="239"/>
      <c r="K118" s="239"/>
      <c r="L118" s="239"/>
      <c r="M118" s="239"/>
      <c r="N118" s="239"/>
      <c r="O118" s="239"/>
      <c r="P118" s="239"/>
      <c r="Q118" s="239"/>
      <c r="R118" s="239"/>
      <c r="S118" s="239"/>
      <c r="T118" s="239"/>
      <c r="U118" s="239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G118" s="239"/>
      <c r="AH118" s="239"/>
      <c r="AI118" s="239"/>
    </row>
    <row r="119" spans="2:35">
      <c r="B119" s="263"/>
      <c r="C119" s="264"/>
      <c r="D119" s="264"/>
      <c r="E119" s="264"/>
      <c r="F119" s="377"/>
      <c r="G119" s="263"/>
      <c r="H119" s="341"/>
      <c r="I119" s="239"/>
      <c r="J119" s="239"/>
      <c r="K119" s="239"/>
      <c r="L119" s="239"/>
      <c r="M119" s="239"/>
      <c r="N119" s="239"/>
      <c r="O119" s="239"/>
      <c r="P119" s="239"/>
      <c r="Q119" s="239"/>
      <c r="R119" s="239"/>
      <c r="S119" s="239"/>
      <c r="T119" s="239"/>
      <c r="U119" s="239"/>
      <c r="V119" s="239"/>
      <c r="W119" s="239"/>
      <c r="X119" s="239"/>
      <c r="Y119" s="239"/>
      <c r="Z119" s="239"/>
      <c r="AA119" s="239"/>
      <c r="AB119" s="239"/>
      <c r="AC119" s="239"/>
      <c r="AD119" s="239"/>
      <c r="AE119" s="239"/>
      <c r="AF119" s="239"/>
      <c r="AG119" s="239"/>
      <c r="AH119" s="239"/>
      <c r="AI119" s="239"/>
    </row>
    <row r="120" spans="2:35">
      <c r="B120" s="263"/>
      <c r="C120" s="264"/>
      <c r="D120" s="264"/>
      <c r="E120" s="264"/>
      <c r="F120" s="377"/>
      <c r="G120" s="263"/>
      <c r="H120" s="341"/>
      <c r="I120" s="239"/>
      <c r="J120" s="239"/>
      <c r="K120" s="239"/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39"/>
      <c r="AE120" s="239"/>
      <c r="AF120" s="239"/>
      <c r="AG120" s="239"/>
      <c r="AH120" s="239"/>
      <c r="AI120" s="239"/>
    </row>
    <row r="121" spans="2:35">
      <c r="B121" s="263"/>
      <c r="C121" s="264"/>
      <c r="D121" s="264"/>
      <c r="E121" s="264"/>
      <c r="F121" s="377"/>
      <c r="G121" s="263"/>
      <c r="H121" s="341"/>
      <c r="I121" s="239"/>
      <c r="J121" s="239"/>
      <c r="K121" s="239"/>
      <c r="L121" s="239"/>
      <c r="M121" s="239"/>
      <c r="N121" s="239"/>
      <c r="O121" s="239"/>
      <c r="P121" s="239"/>
      <c r="Q121" s="239"/>
      <c r="R121" s="239"/>
      <c r="S121" s="239"/>
      <c r="T121" s="239"/>
      <c r="U121" s="239"/>
      <c r="V121" s="239"/>
      <c r="W121" s="239"/>
      <c r="X121" s="239"/>
      <c r="Y121" s="239"/>
      <c r="Z121" s="239"/>
      <c r="AA121" s="239"/>
      <c r="AB121" s="239"/>
      <c r="AC121" s="239"/>
      <c r="AD121" s="239"/>
      <c r="AE121" s="239"/>
      <c r="AF121" s="239"/>
      <c r="AG121" s="239"/>
      <c r="AH121" s="239"/>
      <c r="AI121" s="239"/>
    </row>
    <row r="122" spans="2:35">
      <c r="B122" s="263"/>
      <c r="C122" s="264"/>
      <c r="D122" s="264"/>
      <c r="E122" s="264"/>
      <c r="F122" s="377"/>
      <c r="G122" s="263"/>
      <c r="H122" s="341"/>
      <c r="I122" s="239"/>
      <c r="J122" s="239"/>
      <c r="K122" s="239"/>
      <c r="L122" s="239"/>
      <c r="M122" s="239"/>
      <c r="N122" s="239"/>
      <c r="O122" s="239"/>
      <c r="P122" s="239"/>
      <c r="Q122" s="239"/>
      <c r="R122" s="239"/>
      <c r="S122" s="239"/>
      <c r="T122" s="239"/>
      <c r="U122" s="239"/>
      <c r="V122" s="239"/>
      <c r="W122" s="239"/>
      <c r="X122" s="239"/>
      <c r="Y122" s="239"/>
      <c r="Z122" s="239"/>
      <c r="AA122" s="239"/>
      <c r="AB122" s="239"/>
      <c r="AC122" s="239"/>
      <c r="AD122" s="239"/>
      <c r="AE122" s="239"/>
      <c r="AF122" s="239"/>
      <c r="AG122" s="239"/>
      <c r="AH122" s="239"/>
      <c r="AI122" s="239"/>
    </row>
    <row r="123" spans="2:35">
      <c r="B123" s="263"/>
      <c r="C123" s="264"/>
      <c r="D123" s="264"/>
      <c r="E123" s="264"/>
      <c r="F123" s="377"/>
      <c r="G123" s="263"/>
      <c r="H123" s="341"/>
      <c r="I123" s="239"/>
      <c r="J123" s="239"/>
      <c r="K123" s="239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39"/>
      <c r="AE123" s="239"/>
      <c r="AF123" s="239"/>
      <c r="AG123" s="239"/>
      <c r="AH123" s="239"/>
      <c r="AI123" s="239"/>
    </row>
    <row r="124" spans="2:35">
      <c r="B124" s="263"/>
      <c r="C124" s="264"/>
      <c r="D124" s="264"/>
      <c r="E124" s="264"/>
      <c r="F124" s="377"/>
      <c r="G124" s="263"/>
      <c r="H124" s="341"/>
      <c r="I124" s="239"/>
      <c r="J124" s="239"/>
      <c r="K124" s="239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239"/>
      <c r="AI124" s="239"/>
    </row>
    <row r="125" spans="2:35">
      <c r="B125" s="263"/>
      <c r="C125" s="264"/>
      <c r="D125" s="264"/>
      <c r="E125" s="264"/>
      <c r="F125" s="377"/>
      <c r="G125" s="263"/>
      <c r="H125" s="341"/>
      <c r="I125" s="239"/>
      <c r="J125" s="239"/>
      <c r="K125" s="239"/>
      <c r="L125" s="239"/>
      <c r="M125" s="239"/>
      <c r="N125" s="239"/>
      <c r="O125" s="239"/>
      <c r="P125" s="239"/>
      <c r="Q125" s="239"/>
      <c r="R125" s="239"/>
      <c r="S125" s="239"/>
      <c r="T125" s="239"/>
      <c r="U125" s="239"/>
      <c r="V125" s="239"/>
      <c r="W125" s="239"/>
      <c r="X125" s="239"/>
      <c r="Y125" s="239"/>
      <c r="Z125" s="239"/>
      <c r="AA125" s="239"/>
      <c r="AB125" s="239"/>
      <c r="AC125" s="239"/>
      <c r="AD125" s="239"/>
      <c r="AE125" s="239"/>
      <c r="AF125" s="239"/>
      <c r="AG125" s="239"/>
      <c r="AH125" s="239"/>
      <c r="AI125" s="239"/>
    </row>
    <row r="126" spans="2:35">
      <c r="B126" s="263"/>
      <c r="C126" s="264"/>
      <c r="D126" s="264"/>
      <c r="E126" s="264"/>
      <c r="F126" s="377"/>
      <c r="G126" s="263"/>
      <c r="H126" s="341"/>
      <c r="I126" s="239"/>
      <c r="J126" s="239"/>
      <c r="K126" s="239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9"/>
      <c r="AA126" s="239"/>
      <c r="AB126" s="239"/>
      <c r="AC126" s="239"/>
      <c r="AD126" s="239"/>
      <c r="AE126" s="239"/>
      <c r="AF126" s="239"/>
      <c r="AG126" s="239"/>
      <c r="AH126" s="239"/>
      <c r="AI126" s="239"/>
    </row>
    <row r="127" spans="2:35">
      <c r="B127" s="263"/>
      <c r="C127" s="264"/>
      <c r="D127" s="264"/>
      <c r="E127" s="264"/>
      <c r="F127" s="377"/>
      <c r="G127" s="263"/>
      <c r="H127" s="341"/>
      <c r="I127" s="239"/>
      <c r="J127" s="239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  <c r="AG127" s="239"/>
      <c r="AH127" s="239"/>
      <c r="AI127" s="239"/>
    </row>
    <row r="128" spans="2:35">
      <c r="B128" s="263"/>
      <c r="C128" s="264"/>
      <c r="D128" s="264"/>
      <c r="E128" s="264"/>
      <c r="F128" s="377"/>
      <c r="G128" s="263"/>
      <c r="H128" s="341"/>
      <c r="I128" s="239"/>
      <c r="J128" s="239"/>
      <c r="K128" s="239"/>
      <c r="L128" s="239"/>
      <c r="M128" s="239"/>
      <c r="N128" s="239"/>
      <c r="O128" s="239"/>
      <c r="P128" s="239"/>
      <c r="Q128" s="239"/>
      <c r="R128" s="239"/>
      <c r="S128" s="239"/>
      <c r="T128" s="239"/>
      <c r="U128" s="239"/>
      <c r="V128" s="239"/>
      <c r="W128" s="239"/>
      <c r="X128" s="239"/>
      <c r="Y128" s="239"/>
      <c r="Z128" s="239"/>
      <c r="AA128" s="239"/>
      <c r="AB128" s="239"/>
      <c r="AC128" s="239"/>
      <c r="AD128" s="239"/>
      <c r="AE128" s="239"/>
      <c r="AF128" s="239"/>
      <c r="AG128" s="239"/>
      <c r="AH128" s="239"/>
      <c r="AI128" s="239"/>
    </row>
    <row r="129" spans="2:35">
      <c r="B129" s="263"/>
      <c r="C129" s="264"/>
      <c r="D129" s="264"/>
      <c r="E129" s="264"/>
      <c r="F129" s="377"/>
      <c r="G129" s="263"/>
      <c r="H129" s="341"/>
      <c r="I129" s="239"/>
      <c r="J129" s="239"/>
      <c r="K129" s="239"/>
      <c r="L129" s="239"/>
      <c r="M129" s="239"/>
      <c r="N129" s="239"/>
      <c r="O129" s="239"/>
      <c r="P129" s="239"/>
      <c r="Q129" s="239"/>
      <c r="R129" s="239"/>
      <c r="S129" s="239"/>
      <c r="T129" s="239"/>
      <c r="U129" s="239"/>
      <c r="V129" s="239"/>
      <c r="W129" s="239"/>
      <c r="X129" s="239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</row>
    <row r="130" spans="2:35">
      <c r="B130" s="263"/>
      <c r="C130" s="264"/>
      <c r="D130" s="264"/>
      <c r="E130" s="264"/>
      <c r="F130" s="377"/>
      <c r="G130" s="263"/>
      <c r="H130" s="341"/>
      <c r="I130" s="239"/>
      <c r="J130" s="239"/>
      <c r="K130" s="239"/>
      <c r="L130" s="239"/>
      <c r="M130" s="239"/>
      <c r="N130" s="239"/>
      <c r="O130" s="239"/>
      <c r="P130" s="239"/>
      <c r="Q130" s="239"/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39"/>
      <c r="AF130" s="239"/>
      <c r="AG130" s="239"/>
      <c r="AH130" s="239"/>
      <c r="AI130" s="239"/>
    </row>
    <row r="131" spans="2:35">
      <c r="B131" s="263"/>
      <c r="C131" s="264"/>
      <c r="D131" s="264"/>
      <c r="E131" s="264"/>
      <c r="F131" s="377"/>
      <c r="G131" s="263"/>
      <c r="H131" s="263"/>
      <c r="I131" s="239"/>
      <c r="J131" s="239"/>
      <c r="K131" s="239"/>
      <c r="L131" s="239"/>
      <c r="M131" s="239"/>
      <c r="N131" s="239"/>
      <c r="O131" s="239"/>
      <c r="P131" s="239"/>
      <c r="Q131" s="239"/>
      <c r="R131" s="239"/>
      <c r="S131" s="239"/>
      <c r="T131" s="239"/>
      <c r="U131" s="239"/>
      <c r="V131" s="239"/>
      <c r="W131" s="239"/>
      <c r="X131" s="239"/>
      <c r="Y131" s="239"/>
      <c r="Z131" s="239"/>
      <c r="AA131" s="239"/>
      <c r="AB131" s="239"/>
      <c r="AC131" s="239"/>
      <c r="AD131" s="239"/>
      <c r="AE131" s="239"/>
      <c r="AF131" s="239"/>
      <c r="AG131" s="239"/>
      <c r="AH131" s="239"/>
      <c r="AI131" s="239"/>
    </row>
    <row r="132" spans="2:35">
      <c r="B132" s="263"/>
      <c r="C132" s="264"/>
      <c r="D132" s="264"/>
      <c r="E132" s="264"/>
      <c r="F132" s="377"/>
      <c r="G132" s="263"/>
      <c r="H132" s="263"/>
      <c r="I132" s="239"/>
      <c r="J132" s="239"/>
      <c r="K132" s="239"/>
      <c r="L132" s="239"/>
      <c r="M132" s="239"/>
      <c r="N132" s="239"/>
      <c r="O132" s="239"/>
      <c r="P132" s="239"/>
      <c r="Q132" s="239"/>
      <c r="R132" s="239"/>
      <c r="S132" s="239"/>
      <c r="T132" s="239"/>
      <c r="U132" s="239"/>
      <c r="V132" s="239"/>
      <c r="W132" s="239"/>
      <c r="X132" s="239"/>
      <c r="Y132" s="239"/>
      <c r="Z132" s="239"/>
      <c r="AA132" s="239"/>
      <c r="AB132" s="239"/>
      <c r="AC132" s="239"/>
      <c r="AD132" s="239"/>
      <c r="AE132" s="239"/>
      <c r="AF132" s="239"/>
      <c r="AG132" s="239"/>
      <c r="AH132" s="239"/>
      <c r="AI132" s="239"/>
    </row>
    <row r="133" spans="2:35">
      <c r="B133" s="263"/>
      <c r="C133" s="264"/>
      <c r="D133" s="264"/>
      <c r="E133" s="264"/>
      <c r="F133" s="377"/>
      <c r="G133" s="263"/>
      <c r="H133" s="263"/>
      <c r="I133" s="239"/>
      <c r="J133" s="239"/>
      <c r="K133" s="239"/>
      <c r="L133" s="239"/>
      <c r="M133" s="239"/>
      <c r="N133" s="239"/>
      <c r="O133" s="239"/>
      <c r="P133" s="239"/>
      <c r="Q133" s="239"/>
      <c r="R133" s="239"/>
      <c r="S133" s="239"/>
      <c r="T133" s="239"/>
      <c r="U133" s="239"/>
      <c r="V133" s="239"/>
      <c r="W133" s="239"/>
      <c r="X133" s="239"/>
      <c r="Y133" s="239"/>
      <c r="Z133" s="239"/>
      <c r="AA133" s="239"/>
      <c r="AB133" s="239"/>
      <c r="AC133" s="239"/>
      <c r="AD133" s="239"/>
      <c r="AE133" s="239"/>
      <c r="AF133" s="239"/>
      <c r="AG133" s="239"/>
      <c r="AH133" s="239"/>
      <c r="AI133" s="239"/>
    </row>
    <row r="134" spans="2:35">
      <c r="B134" s="263"/>
      <c r="C134" s="264"/>
      <c r="D134" s="264"/>
      <c r="E134" s="264"/>
      <c r="F134" s="377"/>
      <c r="G134" s="263"/>
      <c r="H134" s="263"/>
      <c r="I134" s="239"/>
      <c r="J134" s="239"/>
      <c r="K134" s="239"/>
      <c r="L134" s="239"/>
      <c r="M134" s="239"/>
      <c r="N134" s="239"/>
      <c r="O134" s="239"/>
      <c r="P134" s="239"/>
      <c r="Q134" s="239"/>
      <c r="R134" s="239"/>
      <c r="S134" s="239"/>
      <c r="T134" s="239"/>
      <c r="U134" s="239"/>
      <c r="V134" s="239"/>
      <c r="W134" s="239"/>
      <c r="X134" s="239"/>
      <c r="Y134" s="239"/>
      <c r="Z134" s="239"/>
      <c r="AA134" s="239"/>
      <c r="AB134" s="239"/>
      <c r="AC134" s="239"/>
      <c r="AD134" s="239"/>
      <c r="AE134" s="239"/>
      <c r="AF134" s="239"/>
      <c r="AG134" s="239"/>
      <c r="AH134" s="239"/>
      <c r="AI134" s="239"/>
    </row>
    <row r="135" spans="2:35">
      <c r="B135" s="263"/>
      <c r="C135" s="264"/>
      <c r="D135" s="264"/>
      <c r="E135" s="264"/>
      <c r="F135" s="377"/>
      <c r="G135" s="263"/>
      <c r="H135" s="263"/>
      <c r="I135" s="239"/>
      <c r="J135" s="239"/>
      <c r="K135" s="239"/>
      <c r="L135" s="239"/>
      <c r="M135" s="239"/>
      <c r="N135" s="239"/>
      <c r="O135" s="239"/>
      <c r="P135" s="239"/>
      <c r="Q135" s="239"/>
      <c r="R135" s="239"/>
      <c r="S135" s="239"/>
      <c r="T135" s="239"/>
      <c r="U135" s="239"/>
      <c r="V135" s="239"/>
      <c r="W135" s="239"/>
      <c r="X135" s="239"/>
      <c r="Y135" s="239"/>
      <c r="Z135" s="239"/>
      <c r="AA135" s="239"/>
      <c r="AB135" s="239"/>
      <c r="AC135" s="239"/>
      <c r="AD135" s="239"/>
      <c r="AE135" s="239"/>
      <c r="AF135" s="239"/>
      <c r="AG135" s="239"/>
      <c r="AH135" s="239"/>
      <c r="AI135" s="239"/>
    </row>
    <row r="136" spans="2:35">
      <c r="B136" s="263"/>
      <c r="C136" s="264"/>
      <c r="D136" s="264"/>
      <c r="E136" s="264"/>
      <c r="F136" s="377"/>
      <c r="G136" s="263"/>
      <c r="H136" s="263"/>
      <c r="I136" s="239"/>
      <c r="J136" s="239"/>
      <c r="K136" s="239"/>
      <c r="L136" s="239"/>
      <c r="M136" s="239"/>
      <c r="N136" s="239"/>
      <c r="O136" s="239"/>
      <c r="P136" s="239"/>
      <c r="Q136" s="239"/>
      <c r="R136" s="239"/>
      <c r="S136" s="239"/>
      <c r="T136" s="239"/>
      <c r="U136" s="239"/>
      <c r="V136" s="239"/>
      <c r="W136" s="239"/>
      <c r="X136" s="239"/>
      <c r="Y136" s="239"/>
      <c r="Z136" s="239"/>
      <c r="AA136" s="239"/>
      <c r="AB136" s="239"/>
      <c r="AC136" s="239"/>
      <c r="AD136" s="239"/>
      <c r="AE136" s="239"/>
      <c r="AF136" s="239"/>
      <c r="AG136" s="239"/>
      <c r="AH136" s="239"/>
      <c r="AI136" s="239"/>
    </row>
    <row r="137" spans="2:35">
      <c r="B137" s="263"/>
      <c r="C137" s="264"/>
      <c r="D137" s="264"/>
      <c r="E137" s="264"/>
      <c r="F137" s="377"/>
      <c r="G137" s="263"/>
      <c r="H137" s="263"/>
      <c r="I137" s="239"/>
      <c r="J137" s="239"/>
      <c r="K137" s="239"/>
      <c r="L137" s="239"/>
      <c r="M137" s="239"/>
      <c r="N137" s="239"/>
      <c r="O137" s="239"/>
      <c r="P137" s="239"/>
      <c r="Q137" s="239"/>
      <c r="R137" s="239"/>
      <c r="S137" s="239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239"/>
      <c r="AD137" s="239"/>
      <c r="AE137" s="239"/>
      <c r="AF137" s="239"/>
      <c r="AG137" s="239"/>
      <c r="AH137" s="239"/>
      <c r="AI137" s="239"/>
    </row>
    <row r="138" spans="2:35">
      <c r="B138" s="263"/>
      <c r="C138" s="264"/>
      <c r="D138" s="264"/>
      <c r="E138" s="264"/>
      <c r="F138" s="377"/>
      <c r="G138" s="263"/>
      <c r="H138" s="263"/>
      <c r="I138" s="239"/>
      <c r="J138" s="239"/>
      <c r="K138" s="239"/>
      <c r="L138" s="239"/>
      <c r="M138" s="239"/>
      <c r="N138" s="239"/>
      <c r="O138" s="239"/>
      <c r="P138" s="239"/>
      <c r="Q138" s="239"/>
      <c r="R138" s="239"/>
      <c r="S138" s="239"/>
      <c r="T138" s="239"/>
      <c r="U138" s="239"/>
      <c r="V138" s="239"/>
      <c r="W138" s="239"/>
      <c r="X138" s="239"/>
      <c r="Y138" s="239"/>
      <c r="Z138" s="239"/>
      <c r="AA138" s="239"/>
      <c r="AB138" s="239"/>
      <c r="AC138" s="239"/>
      <c r="AD138" s="239"/>
      <c r="AE138" s="239"/>
      <c r="AF138" s="239"/>
      <c r="AG138" s="239"/>
      <c r="AH138" s="239"/>
      <c r="AI138" s="239"/>
    </row>
    <row r="139" spans="2:35">
      <c r="B139" s="263"/>
      <c r="C139" s="264"/>
      <c r="D139" s="264"/>
      <c r="E139" s="264"/>
      <c r="F139" s="377"/>
      <c r="G139" s="263"/>
      <c r="H139" s="263"/>
      <c r="I139" s="239"/>
      <c r="J139" s="239"/>
      <c r="K139" s="239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39"/>
      <c r="AA139" s="239"/>
      <c r="AB139" s="239"/>
      <c r="AC139" s="239"/>
      <c r="AD139" s="239"/>
      <c r="AE139" s="239"/>
      <c r="AF139" s="239"/>
      <c r="AG139" s="239"/>
      <c r="AH139" s="239"/>
      <c r="AI139" s="239"/>
    </row>
    <row r="140" spans="2:35">
      <c r="B140" s="263"/>
      <c r="C140" s="264"/>
      <c r="D140" s="264"/>
      <c r="E140" s="264"/>
      <c r="F140" s="377"/>
      <c r="G140" s="263"/>
      <c r="H140" s="263"/>
      <c r="I140" s="239"/>
      <c r="J140" s="239"/>
      <c r="K140" s="239"/>
      <c r="L140" s="239"/>
      <c r="M140" s="239"/>
      <c r="N140" s="239"/>
      <c r="O140" s="239"/>
      <c r="P140" s="239"/>
      <c r="Q140" s="239"/>
      <c r="R140" s="239"/>
      <c r="S140" s="239"/>
      <c r="T140" s="239"/>
      <c r="U140" s="239"/>
      <c r="V140" s="239"/>
      <c r="W140" s="239"/>
      <c r="X140" s="239"/>
      <c r="Y140" s="239"/>
      <c r="Z140" s="239"/>
      <c r="AA140" s="239"/>
      <c r="AB140" s="239"/>
      <c r="AC140" s="239"/>
      <c r="AD140" s="239"/>
      <c r="AE140" s="239"/>
      <c r="AF140" s="239"/>
      <c r="AG140" s="239"/>
      <c r="AH140" s="239"/>
      <c r="AI140" s="239"/>
    </row>
    <row r="141" spans="2:35">
      <c r="B141" s="263"/>
      <c r="C141" s="264"/>
      <c r="D141" s="264"/>
      <c r="E141" s="264"/>
      <c r="F141" s="377"/>
      <c r="G141" s="263"/>
      <c r="H141" s="263"/>
      <c r="I141" s="239"/>
      <c r="J141" s="239"/>
      <c r="K141" s="239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9"/>
      <c r="AA141" s="239"/>
      <c r="AB141" s="239"/>
      <c r="AC141" s="239"/>
      <c r="AD141" s="239"/>
      <c r="AE141" s="239"/>
      <c r="AF141" s="239"/>
      <c r="AG141" s="239"/>
      <c r="AH141" s="239"/>
      <c r="AI141" s="239"/>
    </row>
    <row r="142" spans="2:35">
      <c r="B142" s="263"/>
      <c r="C142" s="264"/>
      <c r="D142" s="264"/>
      <c r="E142" s="264"/>
      <c r="F142" s="377"/>
      <c r="G142" s="263"/>
      <c r="H142" s="263"/>
      <c r="I142" s="239"/>
      <c r="J142" s="239"/>
      <c r="K142" s="239"/>
      <c r="L142" s="239"/>
      <c r="M142" s="239"/>
      <c r="N142" s="239"/>
      <c r="O142" s="239"/>
      <c r="P142" s="239"/>
      <c r="Q142" s="239"/>
      <c r="R142" s="239"/>
      <c r="S142" s="239"/>
      <c r="T142" s="239"/>
      <c r="U142" s="239"/>
      <c r="V142" s="239"/>
      <c r="W142" s="239"/>
      <c r="X142" s="239"/>
      <c r="Y142" s="239"/>
      <c r="Z142" s="239"/>
      <c r="AA142" s="239"/>
      <c r="AB142" s="239"/>
      <c r="AC142" s="239"/>
      <c r="AD142" s="239"/>
      <c r="AE142" s="239"/>
      <c r="AF142" s="239"/>
      <c r="AG142" s="239"/>
      <c r="AH142" s="239"/>
      <c r="AI142" s="239"/>
    </row>
    <row r="143" spans="2:35">
      <c r="B143" s="263"/>
      <c r="C143" s="264"/>
      <c r="D143" s="264"/>
      <c r="E143" s="264"/>
      <c r="F143" s="377"/>
      <c r="G143" s="263"/>
      <c r="H143" s="263"/>
      <c r="I143" s="239"/>
      <c r="J143" s="239"/>
      <c r="K143" s="239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  <c r="AD143" s="239"/>
      <c r="AE143" s="239"/>
      <c r="AF143" s="239"/>
      <c r="AG143" s="239"/>
      <c r="AH143" s="239"/>
      <c r="AI143" s="239"/>
    </row>
    <row r="144" spans="2:35">
      <c r="B144" s="263"/>
      <c r="C144" s="264"/>
      <c r="D144" s="264"/>
      <c r="E144" s="264"/>
      <c r="F144" s="377"/>
      <c r="G144" s="263"/>
      <c r="H144" s="263"/>
      <c r="I144" s="239"/>
      <c r="J144" s="239"/>
      <c r="K144" s="239"/>
      <c r="L144" s="239"/>
      <c r="M144" s="239"/>
      <c r="N144" s="239"/>
      <c r="O144" s="239"/>
      <c r="P144" s="239"/>
      <c r="Q144" s="239"/>
      <c r="R144" s="239"/>
      <c r="S144" s="239"/>
      <c r="T144" s="239"/>
      <c r="U144" s="239"/>
      <c r="V144" s="239"/>
      <c r="W144" s="239"/>
      <c r="X144" s="239"/>
      <c r="Y144" s="239"/>
      <c r="Z144" s="239"/>
      <c r="AA144" s="239"/>
      <c r="AB144" s="239"/>
      <c r="AC144" s="239"/>
      <c r="AD144" s="239"/>
      <c r="AE144" s="239"/>
      <c r="AF144" s="239"/>
      <c r="AG144" s="239"/>
      <c r="AH144" s="239"/>
      <c r="AI144" s="239"/>
    </row>
    <row r="145" spans="2:35">
      <c r="B145" s="263"/>
      <c r="C145" s="264"/>
      <c r="D145" s="264"/>
      <c r="E145" s="264"/>
      <c r="F145" s="377"/>
      <c r="G145" s="263"/>
      <c r="H145" s="263"/>
      <c r="I145" s="239"/>
      <c r="J145" s="239"/>
      <c r="K145" s="239"/>
      <c r="L145" s="239"/>
      <c r="M145" s="239"/>
      <c r="N145" s="239"/>
      <c r="O145" s="239"/>
      <c r="P145" s="239"/>
      <c r="Q145" s="239"/>
      <c r="R145" s="239"/>
      <c r="S145" s="239"/>
      <c r="T145" s="239"/>
      <c r="U145" s="239"/>
      <c r="V145" s="239"/>
      <c r="W145" s="239"/>
      <c r="X145" s="239"/>
      <c r="Y145" s="239"/>
      <c r="Z145" s="239"/>
      <c r="AA145" s="239"/>
      <c r="AB145" s="239"/>
      <c r="AC145" s="239"/>
      <c r="AD145" s="239"/>
      <c r="AE145" s="239"/>
      <c r="AF145" s="239"/>
      <c r="AG145" s="239"/>
      <c r="AH145" s="239"/>
      <c r="AI145" s="239"/>
    </row>
    <row r="146" spans="2:35">
      <c r="B146" s="263"/>
      <c r="C146" s="264"/>
      <c r="D146" s="264"/>
      <c r="E146" s="264"/>
      <c r="F146" s="377"/>
      <c r="G146" s="263"/>
      <c r="H146" s="263"/>
      <c r="I146" s="239"/>
      <c r="J146" s="239"/>
      <c r="K146" s="239"/>
      <c r="L146" s="239"/>
      <c r="M146" s="239"/>
      <c r="N146" s="239"/>
      <c r="O146" s="239"/>
      <c r="P146" s="239"/>
      <c r="Q146" s="239"/>
      <c r="R146" s="239"/>
      <c r="S146" s="239"/>
      <c r="T146" s="239"/>
      <c r="U146" s="239"/>
      <c r="V146" s="239"/>
      <c r="W146" s="239"/>
      <c r="X146" s="239"/>
      <c r="Y146" s="239"/>
      <c r="Z146" s="239"/>
      <c r="AA146" s="239"/>
      <c r="AB146" s="239"/>
      <c r="AC146" s="239"/>
      <c r="AD146" s="239"/>
      <c r="AE146" s="239"/>
      <c r="AF146" s="239"/>
      <c r="AG146" s="239"/>
      <c r="AH146" s="239"/>
      <c r="AI146" s="239"/>
    </row>
    <row r="147" spans="2:35">
      <c r="B147" s="263"/>
      <c r="C147" s="264"/>
      <c r="D147" s="264"/>
      <c r="E147" s="264"/>
      <c r="F147" s="377"/>
      <c r="G147" s="263"/>
      <c r="H147" s="263"/>
      <c r="I147" s="239"/>
      <c r="J147" s="239"/>
      <c r="K147" s="239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</row>
    <row r="148" spans="2:35">
      <c r="B148" s="263"/>
      <c r="C148" s="264"/>
      <c r="D148" s="264"/>
      <c r="E148" s="264"/>
      <c r="F148" s="377"/>
      <c r="G148" s="263"/>
      <c r="H148" s="263"/>
      <c r="I148" s="239"/>
      <c r="J148" s="239"/>
      <c r="K148" s="239"/>
      <c r="L148" s="239"/>
      <c r="M148" s="239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39"/>
      <c r="AC148" s="239"/>
      <c r="AD148" s="239"/>
      <c r="AE148" s="239"/>
      <c r="AF148" s="239"/>
      <c r="AG148" s="239"/>
      <c r="AH148" s="239"/>
      <c r="AI148" s="239"/>
    </row>
    <row r="149" spans="2:35">
      <c r="B149" s="263"/>
      <c r="C149" s="264"/>
      <c r="D149" s="264"/>
      <c r="E149" s="264"/>
      <c r="F149" s="377"/>
      <c r="G149" s="263"/>
      <c r="H149" s="263"/>
      <c r="I149" s="239"/>
      <c r="J149" s="239"/>
      <c r="K149" s="239"/>
      <c r="L149" s="239"/>
      <c r="M149" s="239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9"/>
      <c r="AA149" s="239"/>
      <c r="AB149" s="239"/>
      <c r="AC149" s="239"/>
      <c r="AD149" s="239"/>
      <c r="AE149" s="239"/>
      <c r="AF149" s="239"/>
      <c r="AG149" s="239"/>
      <c r="AH149" s="239"/>
      <c r="AI149" s="239"/>
    </row>
    <row r="150" spans="2:35">
      <c r="B150" s="263"/>
      <c r="C150" s="264"/>
      <c r="D150" s="264"/>
      <c r="E150" s="264"/>
      <c r="F150" s="377"/>
      <c r="G150" s="263"/>
      <c r="H150" s="263"/>
      <c r="I150" s="239"/>
      <c r="J150" s="239"/>
      <c r="K150" s="239"/>
      <c r="L150" s="239"/>
      <c r="M150" s="239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39"/>
      <c r="AE150" s="239"/>
      <c r="AF150" s="239"/>
      <c r="AG150" s="239"/>
      <c r="AH150" s="239"/>
      <c r="AI150" s="239"/>
    </row>
    <row r="151" spans="2:35">
      <c r="B151" s="263"/>
      <c r="C151" s="264"/>
      <c r="D151" s="264"/>
      <c r="E151" s="264"/>
      <c r="F151" s="377"/>
      <c r="G151" s="263"/>
      <c r="H151" s="263"/>
      <c r="I151" s="239"/>
      <c r="J151" s="239"/>
      <c r="K151" s="239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39"/>
      <c r="AE151" s="239"/>
      <c r="AF151" s="239"/>
      <c r="AG151" s="239"/>
      <c r="AH151" s="239"/>
      <c r="AI151" s="239"/>
    </row>
    <row r="152" spans="2:35">
      <c r="B152" s="263"/>
      <c r="C152" s="264"/>
      <c r="D152" s="264"/>
      <c r="E152" s="264"/>
      <c r="F152" s="377"/>
      <c r="G152" s="263"/>
      <c r="H152" s="263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  <c r="AG152" s="239"/>
      <c r="AH152" s="239"/>
      <c r="AI152" s="239"/>
    </row>
    <row r="153" spans="2:35">
      <c r="B153" s="263"/>
      <c r="C153" s="264"/>
      <c r="D153" s="264"/>
      <c r="E153" s="264"/>
      <c r="F153" s="377"/>
      <c r="G153" s="263"/>
      <c r="H153" s="263"/>
      <c r="I153" s="239"/>
      <c r="J153" s="239"/>
      <c r="K153" s="239"/>
      <c r="L153" s="239"/>
      <c r="M153" s="239"/>
      <c r="N153" s="239"/>
      <c r="O153" s="239"/>
      <c r="P153" s="239"/>
      <c r="Q153" s="239"/>
      <c r="R153" s="239"/>
      <c r="S153" s="239"/>
      <c r="T153" s="239"/>
      <c r="U153" s="239"/>
      <c r="V153" s="239"/>
      <c r="W153" s="239"/>
      <c r="X153" s="239"/>
      <c r="Y153" s="239"/>
      <c r="Z153" s="239"/>
      <c r="AA153" s="239"/>
      <c r="AB153" s="239"/>
      <c r="AC153" s="239"/>
      <c r="AD153" s="239"/>
      <c r="AE153" s="239"/>
      <c r="AF153" s="239"/>
      <c r="AG153" s="239"/>
      <c r="AH153" s="239"/>
      <c r="AI153" s="239"/>
    </row>
    <row r="154" spans="2:35">
      <c r="B154" s="263"/>
      <c r="C154" s="264"/>
      <c r="D154" s="264"/>
      <c r="E154" s="264"/>
      <c r="F154" s="377"/>
      <c r="G154" s="263"/>
      <c r="H154" s="263"/>
      <c r="I154" s="239"/>
      <c r="J154" s="239"/>
      <c r="K154" s="239"/>
      <c r="L154" s="239"/>
      <c r="M154" s="239"/>
      <c r="N154" s="239"/>
      <c r="O154" s="239"/>
      <c r="P154" s="239"/>
      <c r="Q154" s="239"/>
      <c r="R154" s="239"/>
      <c r="S154" s="239"/>
      <c r="T154" s="239"/>
      <c r="U154" s="239"/>
      <c r="V154" s="239"/>
      <c r="W154" s="239"/>
      <c r="X154" s="239"/>
      <c r="Y154" s="239"/>
      <c r="Z154" s="239"/>
      <c r="AA154" s="239"/>
      <c r="AB154" s="239"/>
      <c r="AC154" s="239"/>
      <c r="AD154" s="239"/>
      <c r="AE154" s="239"/>
      <c r="AF154" s="239"/>
      <c r="AG154" s="239"/>
      <c r="AH154" s="239"/>
      <c r="AI154" s="239"/>
    </row>
    <row r="155" spans="2:35">
      <c r="B155" s="263"/>
      <c r="C155" s="264"/>
      <c r="D155" s="264"/>
      <c r="E155" s="264"/>
      <c r="F155" s="377"/>
      <c r="G155" s="263"/>
      <c r="H155" s="263"/>
      <c r="I155" s="239"/>
      <c r="J155" s="239"/>
      <c r="K155" s="239"/>
      <c r="L155" s="239"/>
      <c r="M155" s="239"/>
      <c r="N155" s="239"/>
      <c r="O155" s="239"/>
      <c r="P155" s="239"/>
      <c r="Q155" s="239"/>
      <c r="R155" s="239"/>
      <c r="S155" s="239"/>
      <c r="T155" s="239"/>
      <c r="U155" s="239"/>
      <c r="V155" s="239"/>
      <c r="W155" s="239"/>
      <c r="X155" s="239"/>
      <c r="Y155" s="239"/>
      <c r="Z155" s="239"/>
      <c r="AA155" s="239"/>
      <c r="AB155" s="239"/>
      <c r="AC155" s="239"/>
      <c r="AD155" s="239"/>
      <c r="AE155" s="239"/>
      <c r="AF155" s="239"/>
      <c r="AG155" s="239"/>
      <c r="AH155" s="239"/>
      <c r="AI155" s="239"/>
    </row>
    <row r="156" spans="2:35">
      <c r="B156" s="263"/>
      <c r="C156" s="264"/>
      <c r="D156" s="264"/>
      <c r="E156" s="264"/>
      <c r="F156" s="377"/>
      <c r="G156" s="263"/>
      <c r="H156" s="263"/>
      <c r="I156" s="239"/>
      <c r="J156" s="239"/>
      <c r="K156" s="239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  <c r="AC156" s="239"/>
      <c r="AD156" s="239"/>
      <c r="AE156" s="239"/>
      <c r="AF156" s="239"/>
      <c r="AG156" s="239"/>
      <c r="AH156" s="239"/>
      <c r="AI156" s="239"/>
    </row>
    <row r="157" spans="2:35">
      <c r="B157" s="263"/>
      <c r="C157" s="264"/>
      <c r="D157" s="264"/>
      <c r="E157" s="264"/>
      <c r="F157" s="377"/>
      <c r="G157" s="263"/>
      <c r="H157" s="263"/>
      <c r="I157" s="239"/>
      <c r="J157" s="239"/>
      <c r="K157" s="239"/>
      <c r="L157" s="239"/>
      <c r="M157" s="239"/>
      <c r="N157" s="239"/>
      <c r="O157" s="239"/>
      <c r="P157" s="239"/>
      <c r="Q157" s="239"/>
      <c r="R157" s="239"/>
      <c r="S157" s="239"/>
      <c r="T157" s="239"/>
      <c r="U157" s="239"/>
      <c r="V157" s="239"/>
      <c r="W157" s="239"/>
      <c r="X157" s="239"/>
      <c r="Y157" s="239"/>
      <c r="Z157" s="239"/>
      <c r="AA157" s="239"/>
      <c r="AB157" s="239"/>
      <c r="AC157" s="239"/>
      <c r="AD157" s="239"/>
      <c r="AE157" s="239"/>
      <c r="AF157" s="239"/>
      <c r="AG157" s="239"/>
      <c r="AH157" s="239"/>
      <c r="AI157" s="239"/>
    </row>
    <row r="158" spans="2:35">
      <c r="B158" s="263"/>
      <c r="C158" s="264"/>
      <c r="D158" s="264"/>
      <c r="E158" s="264"/>
      <c r="F158" s="377"/>
      <c r="G158" s="263"/>
      <c r="H158" s="263"/>
      <c r="I158" s="239"/>
      <c r="J158" s="239"/>
      <c r="K158" s="239"/>
      <c r="L158" s="239"/>
      <c r="M158" s="239"/>
      <c r="N158" s="239"/>
      <c r="O158" s="239"/>
      <c r="P158" s="239"/>
      <c r="Q158" s="239"/>
      <c r="R158" s="239"/>
      <c r="S158" s="239"/>
      <c r="T158" s="239"/>
      <c r="U158" s="239"/>
      <c r="V158" s="239"/>
      <c r="W158" s="239"/>
      <c r="X158" s="239"/>
      <c r="Y158" s="239"/>
      <c r="Z158" s="239"/>
      <c r="AA158" s="239"/>
      <c r="AB158" s="239"/>
      <c r="AC158" s="239"/>
      <c r="AD158" s="239"/>
      <c r="AE158" s="239"/>
      <c r="AF158" s="239"/>
      <c r="AG158" s="239"/>
      <c r="AH158" s="239"/>
      <c r="AI158" s="239"/>
    </row>
    <row r="159" spans="2:35">
      <c r="B159" s="263"/>
      <c r="C159" s="264"/>
      <c r="D159" s="264"/>
      <c r="E159" s="264"/>
      <c r="F159" s="377"/>
      <c r="G159" s="263"/>
      <c r="H159" s="263"/>
      <c r="I159" s="239"/>
      <c r="J159" s="239"/>
      <c r="K159" s="239"/>
      <c r="L159" s="239"/>
      <c r="M159" s="239"/>
      <c r="N159" s="239"/>
      <c r="O159" s="239"/>
      <c r="P159" s="239"/>
      <c r="Q159" s="239"/>
      <c r="R159" s="239"/>
      <c r="S159" s="239"/>
      <c r="T159" s="239"/>
      <c r="U159" s="239"/>
      <c r="V159" s="239"/>
      <c r="W159" s="239"/>
      <c r="X159" s="239"/>
      <c r="Y159" s="239"/>
      <c r="Z159" s="239"/>
      <c r="AA159" s="239"/>
      <c r="AB159" s="239"/>
      <c r="AC159" s="239"/>
      <c r="AD159" s="239"/>
      <c r="AE159" s="239"/>
      <c r="AF159" s="239"/>
      <c r="AG159" s="239"/>
      <c r="AH159" s="239"/>
      <c r="AI159" s="239"/>
    </row>
    <row r="160" spans="2:35">
      <c r="B160" s="263"/>
      <c r="C160" s="264"/>
      <c r="D160" s="264"/>
      <c r="E160" s="264"/>
      <c r="F160" s="377"/>
      <c r="G160" s="263"/>
      <c r="H160" s="263"/>
      <c r="I160" s="239"/>
      <c r="J160" s="239"/>
      <c r="K160" s="239"/>
      <c r="L160" s="239"/>
      <c r="M160" s="239"/>
      <c r="N160" s="239"/>
      <c r="O160" s="239"/>
      <c r="P160" s="239"/>
      <c r="Q160" s="239"/>
      <c r="R160" s="239"/>
      <c r="S160" s="239"/>
      <c r="T160" s="239"/>
      <c r="U160" s="239"/>
      <c r="V160" s="239"/>
      <c r="W160" s="239"/>
      <c r="X160" s="239"/>
      <c r="Y160" s="239"/>
      <c r="Z160" s="239"/>
      <c r="AA160" s="239"/>
      <c r="AB160" s="239"/>
      <c r="AC160" s="239"/>
      <c r="AD160" s="239"/>
      <c r="AE160" s="239"/>
      <c r="AF160" s="239"/>
      <c r="AG160" s="239"/>
      <c r="AH160" s="239"/>
      <c r="AI160" s="239"/>
    </row>
    <row r="161" spans="2:35">
      <c r="B161" s="263"/>
      <c r="C161" s="264"/>
      <c r="D161" s="264"/>
      <c r="E161" s="264"/>
      <c r="F161" s="377"/>
      <c r="G161" s="263"/>
      <c r="H161" s="263"/>
      <c r="I161" s="239"/>
      <c r="J161" s="239"/>
      <c r="K161" s="239"/>
      <c r="L161" s="239"/>
      <c r="M161" s="239"/>
      <c r="N161" s="239"/>
      <c r="O161" s="239"/>
      <c r="P161" s="239"/>
      <c r="Q161" s="239"/>
      <c r="R161" s="239"/>
      <c r="S161" s="239"/>
      <c r="T161" s="239"/>
      <c r="U161" s="239"/>
      <c r="V161" s="239"/>
      <c r="W161" s="239"/>
      <c r="X161" s="239"/>
      <c r="Y161" s="239"/>
      <c r="Z161" s="239"/>
      <c r="AA161" s="239"/>
      <c r="AB161" s="239"/>
      <c r="AC161" s="239"/>
      <c r="AD161" s="239"/>
      <c r="AE161" s="239"/>
      <c r="AF161" s="239"/>
      <c r="AG161" s="239"/>
      <c r="AH161" s="239"/>
      <c r="AI161" s="239"/>
    </row>
    <row r="162" spans="2:35">
      <c r="B162" s="263"/>
      <c r="C162" s="264"/>
      <c r="D162" s="264"/>
      <c r="E162" s="264"/>
      <c r="F162" s="377"/>
      <c r="G162" s="263"/>
      <c r="H162" s="263"/>
      <c r="I162" s="239"/>
      <c r="J162" s="239"/>
      <c r="K162" s="239"/>
      <c r="L162" s="239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39"/>
      <c r="X162" s="239"/>
      <c r="Y162" s="239"/>
      <c r="Z162" s="239"/>
      <c r="AA162" s="239"/>
      <c r="AB162" s="239"/>
      <c r="AC162" s="239"/>
      <c r="AD162" s="239"/>
      <c r="AE162" s="239"/>
      <c r="AF162" s="239"/>
      <c r="AG162" s="239"/>
      <c r="AH162" s="239"/>
      <c r="AI162" s="239"/>
    </row>
    <row r="163" spans="2:35">
      <c r="B163" s="263"/>
      <c r="C163" s="264"/>
      <c r="D163" s="264"/>
      <c r="E163" s="264"/>
      <c r="F163" s="377"/>
      <c r="G163" s="263"/>
      <c r="H163" s="263"/>
      <c r="I163" s="239"/>
      <c r="J163" s="239"/>
      <c r="K163" s="239"/>
      <c r="L163" s="239"/>
      <c r="M163" s="239"/>
      <c r="N163" s="239"/>
      <c r="O163" s="239"/>
      <c r="P163" s="239"/>
      <c r="Q163" s="239"/>
      <c r="R163" s="239"/>
      <c r="S163" s="239"/>
      <c r="T163" s="239"/>
      <c r="U163" s="239"/>
      <c r="V163" s="239"/>
      <c r="W163" s="239"/>
      <c r="X163" s="239"/>
      <c r="Y163" s="239"/>
      <c r="Z163" s="239"/>
      <c r="AA163" s="239"/>
      <c r="AB163" s="239"/>
      <c r="AC163" s="239"/>
      <c r="AD163" s="239"/>
      <c r="AE163" s="239"/>
      <c r="AF163" s="239"/>
      <c r="AG163" s="239"/>
      <c r="AH163" s="239"/>
      <c r="AI163" s="239"/>
    </row>
    <row r="164" spans="2:35">
      <c r="B164" s="263"/>
      <c r="C164" s="264"/>
      <c r="D164" s="264"/>
      <c r="E164" s="264"/>
      <c r="F164" s="377"/>
      <c r="G164" s="263"/>
      <c r="H164" s="263"/>
      <c r="I164" s="239"/>
      <c r="J164" s="239"/>
      <c r="K164" s="239"/>
      <c r="L164" s="239"/>
      <c r="M164" s="239"/>
      <c r="N164" s="239"/>
      <c r="O164" s="239"/>
      <c r="P164" s="239"/>
      <c r="Q164" s="239"/>
      <c r="R164" s="239"/>
      <c r="S164" s="239"/>
      <c r="T164" s="239"/>
      <c r="U164" s="239"/>
      <c r="V164" s="239"/>
      <c r="W164" s="239"/>
      <c r="X164" s="239"/>
      <c r="Y164" s="239"/>
      <c r="Z164" s="239"/>
      <c r="AA164" s="239"/>
      <c r="AB164" s="239"/>
      <c r="AC164" s="239"/>
      <c r="AD164" s="239"/>
      <c r="AE164" s="239"/>
      <c r="AF164" s="239"/>
      <c r="AG164" s="239"/>
      <c r="AH164" s="239"/>
      <c r="AI164" s="239"/>
    </row>
    <row r="165" spans="2:35">
      <c r="B165" s="263"/>
      <c r="C165" s="264"/>
      <c r="D165" s="264"/>
      <c r="E165" s="264"/>
      <c r="F165" s="377"/>
      <c r="G165" s="263"/>
      <c r="H165" s="263"/>
      <c r="I165" s="239"/>
      <c r="J165" s="239"/>
      <c r="K165" s="239"/>
      <c r="L165" s="239"/>
      <c r="M165" s="239"/>
      <c r="N165" s="239"/>
      <c r="O165" s="239"/>
      <c r="P165" s="239"/>
      <c r="Q165" s="239"/>
      <c r="R165" s="239"/>
      <c r="S165" s="239"/>
      <c r="T165" s="239"/>
      <c r="U165" s="239"/>
      <c r="V165" s="239"/>
      <c r="W165" s="239"/>
      <c r="X165" s="239"/>
      <c r="Y165" s="239"/>
      <c r="Z165" s="239"/>
      <c r="AA165" s="239"/>
      <c r="AB165" s="239"/>
      <c r="AC165" s="239"/>
      <c r="AD165" s="239"/>
      <c r="AE165" s="239"/>
      <c r="AF165" s="239"/>
      <c r="AG165" s="239"/>
      <c r="AH165" s="239"/>
      <c r="AI165" s="239"/>
    </row>
    <row r="166" spans="2:35">
      <c r="B166" s="263"/>
      <c r="C166" s="264"/>
      <c r="D166" s="264"/>
      <c r="E166" s="264"/>
      <c r="F166" s="377"/>
      <c r="G166" s="263"/>
      <c r="H166" s="263"/>
      <c r="I166" s="239"/>
      <c r="J166" s="239"/>
      <c r="K166" s="239"/>
      <c r="L166" s="239"/>
      <c r="M166" s="239"/>
      <c r="N166" s="239"/>
      <c r="O166" s="239"/>
      <c r="P166" s="239"/>
      <c r="Q166" s="239"/>
      <c r="R166" s="239"/>
      <c r="S166" s="239"/>
      <c r="T166" s="239"/>
      <c r="U166" s="239"/>
      <c r="V166" s="239"/>
      <c r="W166" s="239"/>
      <c r="X166" s="239"/>
      <c r="Y166" s="239"/>
      <c r="Z166" s="239"/>
      <c r="AA166" s="239"/>
      <c r="AB166" s="239"/>
      <c r="AC166" s="239"/>
      <c r="AD166" s="239"/>
      <c r="AE166" s="239"/>
      <c r="AF166" s="239"/>
      <c r="AG166" s="239"/>
      <c r="AH166" s="239"/>
      <c r="AI166" s="239"/>
    </row>
    <row r="167" spans="2:35">
      <c r="B167" s="263"/>
      <c r="C167" s="264"/>
      <c r="D167" s="264"/>
      <c r="E167" s="264"/>
      <c r="F167" s="377"/>
      <c r="G167" s="263"/>
      <c r="H167" s="263"/>
      <c r="I167" s="239"/>
      <c r="J167" s="239"/>
      <c r="K167" s="239"/>
      <c r="L167" s="239"/>
      <c r="M167" s="239"/>
      <c r="N167" s="239"/>
      <c r="O167" s="239"/>
      <c r="P167" s="239"/>
      <c r="Q167" s="239"/>
      <c r="R167" s="239"/>
      <c r="S167" s="239"/>
      <c r="T167" s="239"/>
      <c r="U167" s="239"/>
      <c r="V167" s="239"/>
      <c r="W167" s="239"/>
      <c r="X167" s="239"/>
      <c r="Y167" s="239"/>
      <c r="Z167" s="239"/>
      <c r="AA167" s="239"/>
      <c r="AB167" s="239"/>
      <c r="AC167" s="239"/>
      <c r="AD167" s="239"/>
      <c r="AE167" s="239"/>
      <c r="AF167" s="239"/>
      <c r="AG167" s="239"/>
      <c r="AH167" s="239"/>
      <c r="AI167" s="239"/>
    </row>
    <row r="168" spans="2:35">
      <c r="B168" s="263"/>
      <c r="C168" s="264"/>
      <c r="D168" s="264"/>
      <c r="E168" s="264"/>
      <c r="F168" s="377"/>
      <c r="G168" s="263"/>
      <c r="H168" s="263"/>
      <c r="I168" s="239"/>
      <c r="J168" s="239"/>
      <c r="K168" s="239"/>
      <c r="L168" s="239"/>
      <c r="M168" s="239"/>
      <c r="N168" s="239"/>
      <c r="O168" s="239"/>
      <c r="P168" s="239"/>
      <c r="Q168" s="239"/>
      <c r="R168" s="239"/>
      <c r="S168" s="239"/>
      <c r="T168" s="239"/>
      <c r="U168" s="239"/>
      <c r="V168" s="239"/>
      <c r="W168" s="239"/>
      <c r="X168" s="239"/>
      <c r="Y168" s="239"/>
      <c r="Z168" s="239"/>
      <c r="AA168" s="239"/>
      <c r="AB168" s="239"/>
      <c r="AC168" s="239"/>
      <c r="AD168" s="239"/>
      <c r="AE168" s="239"/>
      <c r="AF168" s="239"/>
      <c r="AG168" s="239"/>
      <c r="AH168" s="239"/>
      <c r="AI168" s="239"/>
    </row>
    <row r="169" spans="2:35">
      <c r="B169" s="263"/>
      <c r="C169" s="264"/>
      <c r="D169" s="264"/>
      <c r="E169" s="264"/>
      <c r="F169" s="377"/>
      <c r="G169" s="263"/>
      <c r="H169" s="263"/>
      <c r="I169" s="239"/>
      <c r="J169" s="239"/>
      <c r="K169" s="239"/>
      <c r="L169" s="239"/>
      <c r="M169" s="239"/>
      <c r="N169" s="239"/>
      <c r="O169" s="239"/>
      <c r="P169" s="239"/>
      <c r="Q169" s="239"/>
      <c r="R169" s="239"/>
      <c r="S169" s="239"/>
      <c r="T169" s="239"/>
      <c r="U169" s="239"/>
      <c r="V169" s="239"/>
      <c r="W169" s="239"/>
      <c r="X169" s="239"/>
      <c r="Y169" s="239"/>
      <c r="Z169" s="239"/>
      <c r="AA169" s="239"/>
      <c r="AB169" s="239"/>
      <c r="AC169" s="239"/>
      <c r="AD169" s="239"/>
      <c r="AE169" s="239"/>
      <c r="AF169" s="239"/>
      <c r="AG169" s="239"/>
      <c r="AH169" s="239"/>
      <c r="AI169" s="239"/>
    </row>
    <row r="170" spans="2:35">
      <c r="B170" s="263"/>
      <c r="C170" s="264"/>
      <c r="D170" s="264"/>
      <c r="E170" s="264"/>
      <c r="F170" s="377"/>
      <c r="G170" s="263"/>
      <c r="I170" s="239"/>
      <c r="J170" s="239"/>
      <c r="K170" s="239"/>
      <c r="L170" s="239"/>
      <c r="M170" s="239"/>
      <c r="N170" s="239"/>
      <c r="O170" s="239"/>
      <c r="P170" s="239"/>
      <c r="Q170" s="239"/>
      <c r="R170" s="239"/>
      <c r="S170" s="239"/>
      <c r="T170" s="239"/>
      <c r="U170" s="239"/>
      <c r="V170" s="239"/>
      <c r="W170" s="239"/>
      <c r="X170" s="239"/>
      <c r="Y170" s="239"/>
      <c r="Z170" s="239"/>
      <c r="AA170" s="239"/>
      <c r="AB170" s="239"/>
      <c r="AC170" s="239"/>
      <c r="AD170" s="239"/>
      <c r="AE170" s="239"/>
      <c r="AF170" s="239"/>
      <c r="AG170" s="239"/>
      <c r="AH170" s="239"/>
      <c r="AI170" s="239"/>
    </row>
    <row r="171" spans="2:35">
      <c r="B171" s="263"/>
      <c r="C171" s="264"/>
      <c r="D171" s="264"/>
      <c r="E171" s="264"/>
      <c r="F171" s="377"/>
      <c r="G171" s="263"/>
      <c r="I171" s="239"/>
      <c r="J171" s="239"/>
      <c r="K171" s="239"/>
      <c r="L171" s="239"/>
      <c r="M171" s="239"/>
      <c r="N171" s="239"/>
      <c r="O171" s="239"/>
      <c r="P171" s="239"/>
      <c r="Q171" s="239"/>
      <c r="R171" s="239"/>
      <c r="S171" s="239"/>
      <c r="T171" s="239"/>
      <c r="U171" s="239"/>
      <c r="V171" s="239"/>
      <c r="W171" s="239"/>
      <c r="X171" s="239"/>
      <c r="Y171" s="239"/>
      <c r="Z171" s="239"/>
      <c r="AA171" s="239"/>
      <c r="AB171" s="239"/>
      <c r="AC171" s="239"/>
      <c r="AD171" s="239"/>
      <c r="AE171" s="239"/>
      <c r="AF171" s="239"/>
      <c r="AG171" s="239"/>
      <c r="AH171" s="239"/>
      <c r="AI171" s="239"/>
    </row>
    <row r="172" spans="2:35">
      <c r="B172" s="263"/>
      <c r="C172" s="264"/>
      <c r="D172" s="264"/>
      <c r="E172" s="264"/>
      <c r="F172" s="377"/>
      <c r="G172" s="263"/>
      <c r="I172" s="239"/>
      <c r="J172" s="239"/>
      <c r="K172" s="239"/>
      <c r="L172" s="239"/>
      <c r="M172" s="239"/>
      <c r="N172" s="239"/>
      <c r="O172" s="239"/>
      <c r="P172" s="239"/>
      <c r="Q172" s="239"/>
      <c r="R172" s="239"/>
      <c r="S172" s="239"/>
      <c r="T172" s="239"/>
      <c r="U172" s="239"/>
      <c r="V172" s="239"/>
      <c r="W172" s="239"/>
      <c r="X172" s="239"/>
      <c r="Y172" s="239"/>
      <c r="Z172" s="239"/>
      <c r="AA172" s="239"/>
      <c r="AB172" s="239"/>
      <c r="AC172" s="239"/>
      <c r="AD172" s="239"/>
      <c r="AE172" s="239"/>
      <c r="AF172" s="239"/>
      <c r="AG172" s="239"/>
      <c r="AH172" s="239"/>
      <c r="AI172" s="239"/>
    </row>
    <row r="173" spans="2:35">
      <c r="B173" s="263"/>
      <c r="C173" s="264"/>
      <c r="D173" s="264"/>
      <c r="E173" s="264"/>
      <c r="F173" s="377"/>
      <c r="G173" s="263"/>
      <c r="I173" s="239"/>
      <c r="J173" s="239"/>
      <c r="K173" s="239"/>
      <c r="L173" s="239"/>
      <c r="M173" s="239"/>
      <c r="N173" s="239"/>
      <c r="O173" s="239"/>
      <c r="P173" s="239"/>
      <c r="Q173" s="239"/>
      <c r="R173" s="239"/>
      <c r="S173" s="239"/>
      <c r="T173" s="239"/>
      <c r="U173" s="239"/>
      <c r="V173" s="239"/>
      <c r="W173" s="239"/>
      <c r="X173" s="239"/>
      <c r="Y173" s="239"/>
      <c r="Z173" s="239"/>
      <c r="AA173" s="239"/>
      <c r="AB173" s="239"/>
      <c r="AC173" s="239"/>
      <c r="AD173" s="239"/>
      <c r="AE173" s="239"/>
      <c r="AF173" s="239"/>
      <c r="AG173" s="239"/>
      <c r="AH173" s="239"/>
      <c r="AI173" s="239"/>
    </row>
    <row r="174" spans="2:35">
      <c r="B174" s="263"/>
      <c r="C174" s="264"/>
      <c r="D174" s="264"/>
      <c r="E174" s="264"/>
      <c r="F174" s="377"/>
      <c r="G174" s="263"/>
      <c r="I174" s="239"/>
      <c r="J174" s="239"/>
      <c r="K174" s="239"/>
      <c r="L174" s="239"/>
      <c r="M174" s="239"/>
      <c r="N174" s="239"/>
      <c r="O174" s="239"/>
      <c r="P174" s="239"/>
      <c r="Q174" s="239"/>
      <c r="R174" s="239"/>
      <c r="S174" s="239"/>
      <c r="T174" s="239"/>
      <c r="U174" s="239"/>
      <c r="V174" s="239"/>
      <c r="W174" s="239"/>
      <c r="X174" s="239"/>
      <c r="Y174" s="239"/>
      <c r="Z174" s="239"/>
      <c r="AA174" s="239"/>
      <c r="AB174" s="239"/>
      <c r="AC174" s="239"/>
      <c r="AD174" s="239"/>
      <c r="AE174" s="239"/>
      <c r="AF174" s="239"/>
      <c r="AG174" s="239"/>
      <c r="AH174" s="239"/>
      <c r="AI174" s="239"/>
    </row>
    <row r="175" spans="2:35">
      <c r="B175" s="263"/>
      <c r="C175" s="264"/>
      <c r="D175" s="264"/>
      <c r="E175" s="264"/>
      <c r="F175" s="377"/>
      <c r="G175" s="263"/>
      <c r="I175" s="239"/>
      <c r="J175" s="239"/>
      <c r="K175" s="239"/>
      <c r="L175" s="239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  <c r="Z175" s="239"/>
      <c r="AA175" s="239"/>
      <c r="AB175" s="239"/>
      <c r="AC175" s="239"/>
      <c r="AD175" s="239"/>
      <c r="AE175" s="239"/>
      <c r="AF175" s="239"/>
      <c r="AG175" s="239"/>
      <c r="AH175" s="239"/>
      <c r="AI175" s="239"/>
    </row>
    <row r="176" spans="2:35">
      <c r="B176" s="263"/>
      <c r="C176" s="264"/>
      <c r="D176" s="264"/>
      <c r="E176" s="264"/>
      <c r="F176" s="377"/>
      <c r="G176" s="263"/>
      <c r="I176" s="239"/>
      <c r="J176" s="239"/>
      <c r="K176" s="239"/>
      <c r="L176" s="239"/>
      <c r="M176" s="239"/>
      <c r="N176" s="239"/>
      <c r="O176" s="239"/>
      <c r="P176" s="239"/>
      <c r="Q176" s="239"/>
      <c r="R176" s="239"/>
      <c r="S176" s="239"/>
      <c r="T176" s="239"/>
      <c r="U176" s="239"/>
      <c r="V176" s="239"/>
      <c r="W176" s="239"/>
      <c r="X176" s="239"/>
      <c r="Y176" s="239"/>
      <c r="Z176" s="239"/>
      <c r="AA176" s="239"/>
      <c r="AB176" s="239"/>
      <c r="AC176" s="239"/>
      <c r="AD176" s="239"/>
      <c r="AE176" s="239"/>
      <c r="AF176" s="239"/>
      <c r="AG176" s="239"/>
      <c r="AH176" s="239"/>
      <c r="AI176" s="239"/>
    </row>
    <row r="177" spans="2:35">
      <c r="B177" s="263"/>
      <c r="C177" s="264"/>
      <c r="D177" s="264"/>
      <c r="E177" s="264"/>
      <c r="F177" s="377"/>
      <c r="G177" s="263"/>
      <c r="I177" s="239"/>
      <c r="J177" s="239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  <c r="AG177" s="239"/>
      <c r="AH177" s="239"/>
      <c r="AI177" s="239"/>
    </row>
    <row r="178" spans="2:35">
      <c r="B178" s="263"/>
      <c r="C178" s="264"/>
      <c r="D178" s="264"/>
      <c r="E178" s="264"/>
      <c r="F178" s="377"/>
      <c r="G178" s="263"/>
      <c r="I178" s="239"/>
      <c r="J178" s="239"/>
      <c r="K178" s="239"/>
      <c r="L178" s="239"/>
      <c r="M178" s="239"/>
      <c r="N178" s="239"/>
      <c r="O178" s="239"/>
      <c r="P178" s="239"/>
      <c r="Q178" s="239"/>
      <c r="R178" s="239"/>
      <c r="S178" s="239"/>
      <c r="T178" s="239"/>
      <c r="U178" s="239"/>
      <c r="V178" s="239"/>
      <c r="W178" s="239"/>
      <c r="X178" s="239"/>
      <c r="Y178" s="239"/>
      <c r="Z178" s="239"/>
      <c r="AA178" s="239"/>
      <c r="AB178" s="239"/>
      <c r="AC178" s="239"/>
      <c r="AD178" s="239"/>
      <c r="AE178" s="239"/>
      <c r="AF178" s="239"/>
      <c r="AG178" s="239"/>
      <c r="AH178" s="239"/>
      <c r="AI178" s="239"/>
    </row>
    <row r="179" spans="2:35">
      <c r="B179" s="263"/>
      <c r="C179" s="264"/>
      <c r="D179" s="264"/>
      <c r="E179" s="264"/>
      <c r="F179" s="377"/>
      <c r="G179" s="263"/>
      <c r="I179" s="239"/>
      <c r="J179" s="239"/>
      <c r="K179" s="239"/>
      <c r="L179" s="239"/>
      <c r="M179" s="239"/>
      <c r="N179" s="239"/>
      <c r="O179" s="239"/>
      <c r="P179" s="239"/>
      <c r="Q179" s="239"/>
      <c r="R179" s="239"/>
      <c r="S179" s="239"/>
      <c r="T179" s="239"/>
      <c r="U179" s="239"/>
      <c r="V179" s="239"/>
      <c r="W179" s="239"/>
      <c r="X179" s="239"/>
      <c r="Y179" s="239"/>
      <c r="Z179" s="239"/>
      <c r="AA179" s="239"/>
      <c r="AB179" s="239"/>
      <c r="AC179" s="239"/>
      <c r="AD179" s="239"/>
      <c r="AE179" s="239"/>
      <c r="AF179" s="239"/>
      <c r="AG179" s="239"/>
      <c r="AH179" s="239"/>
      <c r="AI179" s="239"/>
    </row>
    <row r="180" spans="2:35">
      <c r="B180" s="263"/>
      <c r="C180" s="264"/>
      <c r="D180" s="264"/>
      <c r="E180" s="264"/>
      <c r="F180" s="377"/>
      <c r="G180" s="263"/>
      <c r="I180" s="239"/>
      <c r="J180" s="239"/>
      <c r="K180" s="239"/>
      <c r="L180" s="239"/>
      <c r="M180" s="239"/>
      <c r="N180" s="239"/>
      <c r="O180" s="239"/>
      <c r="P180" s="239"/>
      <c r="Q180" s="239"/>
      <c r="R180" s="239"/>
      <c r="S180" s="239"/>
      <c r="T180" s="239"/>
      <c r="U180" s="239"/>
      <c r="V180" s="239"/>
      <c r="W180" s="239"/>
      <c r="X180" s="239"/>
      <c r="Y180" s="239"/>
      <c r="Z180" s="239"/>
      <c r="AA180" s="239"/>
      <c r="AB180" s="239"/>
      <c r="AC180" s="239"/>
      <c r="AD180" s="239"/>
      <c r="AE180" s="239"/>
      <c r="AF180" s="239"/>
      <c r="AG180" s="239"/>
      <c r="AH180" s="239"/>
      <c r="AI180" s="239"/>
    </row>
    <row r="181" spans="2:35">
      <c r="B181" s="263"/>
      <c r="C181" s="264"/>
      <c r="D181" s="264"/>
      <c r="E181" s="264"/>
      <c r="F181" s="377"/>
      <c r="G181" s="263"/>
      <c r="I181" s="239"/>
      <c r="J181" s="239"/>
      <c r="K181" s="239"/>
      <c r="L181" s="239"/>
      <c r="M181" s="239"/>
      <c r="N181" s="239"/>
      <c r="O181" s="239"/>
      <c r="P181" s="239"/>
      <c r="Q181" s="239"/>
      <c r="R181" s="239"/>
      <c r="S181" s="239"/>
      <c r="T181" s="239"/>
      <c r="U181" s="239"/>
      <c r="V181" s="239"/>
      <c r="W181" s="239"/>
      <c r="X181" s="239"/>
      <c r="Y181" s="239"/>
      <c r="Z181" s="239"/>
      <c r="AA181" s="239"/>
      <c r="AB181" s="239"/>
      <c r="AC181" s="239"/>
      <c r="AD181" s="239"/>
      <c r="AE181" s="239"/>
      <c r="AF181" s="239"/>
      <c r="AG181" s="239"/>
      <c r="AH181" s="239"/>
      <c r="AI181" s="239"/>
    </row>
    <row r="182" spans="2:35">
      <c r="B182" s="263"/>
      <c r="C182" s="264"/>
      <c r="D182" s="264"/>
      <c r="E182" s="264"/>
      <c r="F182" s="377"/>
      <c r="G182" s="263"/>
      <c r="I182" s="239"/>
      <c r="J182" s="239"/>
      <c r="K182" s="239"/>
      <c r="L182" s="239"/>
      <c r="M182" s="239"/>
      <c r="N182" s="239"/>
      <c r="O182" s="239"/>
      <c r="P182" s="239"/>
      <c r="Q182" s="239"/>
      <c r="R182" s="239"/>
      <c r="S182" s="239"/>
      <c r="T182" s="239"/>
      <c r="U182" s="239"/>
      <c r="V182" s="239"/>
      <c r="W182" s="239"/>
      <c r="X182" s="239"/>
      <c r="Y182" s="239"/>
      <c r="Z182" s="239"/>
      <c r="AA182" s="239"/>
      <c r="AB182" s="239"/>
      <c r="AC182" s="239"/>
      <c r="AD182" s="239"/>
      <c r="AE182" s="239"/>
      <c r="AF182" s="239"/>
      <c r="AG182" s="239"/>
      <c r="AH182" s="239"/>
      <c r="AI182" s="239"/>
    </row>
    <row r="183" spans="2:35">
      <c r="B183" s="263"/>
      <c r="C183" s="264"/>
      <c r="D183" s="264"/>
      <c r="E183" s="264"/>
      <c r="F183" s="377"/>
      <c r="G183" s="263"/>
      <c r="I183" s="239"/>
      <c r="J183" s="239"/>
      <c r="K183" s="239"/>
      <c r="L183" s="239"/>
      <c r="M183" s="239"/>
      <c r="N183" s="239"/>
      <c r="O183" s="239"/>
      <c r="P183" s="239"/>
      <c r="Q183" s="239"/>
      <c r="R183" s="239"/>
      <c r="S183" s="239"/>
      <c r="T183" s="239"/>
      <c r="U183" s="239"/>
      <c r="V183" s="239"/>
      <c r="W183" s="239"/>
      <c r="X183" s="239"/>
      <c r="Y183" s="239"/>
      <c r="Z183" s="239"/>
      <c r="AA183" s="239"/>
      <c r="AB183" s="239"/>
      <c r="AC183" s="239"/>
      <c r="AD183" s="239"/>
      <c r="AE183" s="239"/>
      <c r="AF183" s="239"/>
      <c r="AG183" s="239"/>
      <c r="AH183" s="239"/>
      <c r="AI183" s="239"/>
    </row>
    <row r="184" spans="2:35">
      <c r="B184" s="263"/>
      <c r="C184" s="264"/>
      <c r="D184" s="264"/>
      <c r="E184" s="264"/>
      <c r="F184" s="377"/>
      <c r="G184" s="263"/>
      <c r="I184" s="239"/>
      <c r="J184" s="239"/>
      <c r="K184" s="239"/>
      <c r="L184" s="239"/>
      <c r="M184" s="239"/>
      <c r="N184" s="239"/>
      <c r="O184" s="239"/>
      <c r="P184" s="239"/>
      <c r="Q184" s="239"/>
      <c r="R184" s="239"/>
      <c r="S184" s="239"/>
      <c r="T184" s="239"/>
      <c r="U184" s="239"/>
      <c r="V184" s="239"/>
      <c r="W184" s="239"/>
      <c r="X184" s="239"/>
      <c r="Y184" s="239"/>
      <c r="Z184" s="239"/>
      <c r="AA184" s="239"/>
      <c r="AB184" s="239"/>
      <c r="AC184" s="239"/>
      <c r="AD184" s="239"/>
      <c r="AE184" s="239"/>
      <c r="AF184" s="239"/>
      <c r="AG184" s="239"/>
      <c r="AH184" s="239"/>
      <c r="AI184" s="239"/>
    </row>
    <row r="185" spans="2:35">
      <c r="B185" s="263"/>
      <c r="C185" s="264"/>
      <c r="D185" s="264"/>
      <c r="E185" s="264"/>
      <c r="F185" s="377"/>
      <c r="G185" s="263"/>
      <c r="I185" s="239"/>
      <c r="J185" s="239"/>
      <c r="K185" s="239"/>
      <c r="L185" s="239"/>
      <c r="M185" s="239"/>
      <c r="N185" s="239"/>
      <c r="O185" s="239"/>
      <c r="P185" s="239"/>
      <c r="Q185" s="239"/>
      <c r="R185" s="239"/>
      <c r="S185" s="239"/>
      <c r="T185" s="239"/>
      <c r="U185" s="239"/>
      <c r="V185" s="239"/>
      <c r="W185" s="239"/>
      <c r="X185" s="239"/>
      <c r="Y185" s="239"/>
      <c r="Z185" s="239"/>
      <c r="AA185" s="239"/>
      <c r="AB185" s="239"/>
      <c r="AC185" s="239"/>
      <c r="AD185" s="239"/>
      <c r="AE185" s="239"/>
      <c r="AF185" s="239"/>
      <c r="AG185" s="239"/>
      <c r="AH185" s="239"/>
      <c r="AI185" s="239"/>
    </row>
    <row r="186" spans="2:35">
      <c r="B186" s="263"/>
      <c r="C186" s="264"/>
      <c r="D186" s="264"/>
      <c r="E186" s="264"/>
      <c r="F186" s="377"/>
      <c r="G186" s="263"/>
      <c r="I186" s="239"/>
      <c r="J186" s="239"/>
      <c r="K186" s="239"/>
      <c r="L186" s="239"/>
      <c r="M186" s="239"/>
      <c r="N186" s="239"/>
      <c r="O186" s="239"/>
      <c r="P186" s="239"/>
      <c r="Q186" s="239"/>
      <c r="R186" s="239"/>
      <c r="S186" s="239"/>
      <c r="T186" s="239"/>
      <c r="U186" s="239"/>
      <c r="V186" s="239"/>
      <c r="W186" s="239"/>
      <c r="X186" s="239"/>
      <c r="Y186" s="239"/>
      <c r="Z186" s="239"/>
      <c r="AA186" s="239"/>
      <c r="AB186" s="239"/>
      <c r="AC186" s="239"/>
      <c r="AD186" s="239"/>
      <c r="AE186" s="239"/>
      <c r="AF186" s="239"/>
      <c r="AG186" s="239"/>
      <c r="AH186" s="239"/>
      <c r="AI186" s="239"/>
    </row>
    <row r="187" spans="2:35">
      <c r="B187" s="263"/>
      <c r="C187" s="264"/>
      <c r="D187" s="264"/>
      <c r="E187" s="264"/>
      <c r="F187" s="377"/>
      <c r="G187" s="263"/>
      <c r="I187" s="239"/>
      <c r="J187" s="239"/>
      <c r="K187" s="239"/>
      <c r="L187" s="239"/>
      <c r="M187" s="239"/>
      <c r="N187" s="239"/>
      <c r="O187" s="239"/>
      <c r="P187" s="239"/>
      <c r="Q187" s="239"/>
      <c r="R187" s="239"/>
      <c r="S187" s="239"/>
      <c r="T187" s="239"/>
      <c r="U187" s="239"/>
      <c r="V187" s="239"/>
      <c r="W187" s="239"/>
      <c r="X187" s="239"/>
      <c r="Y187" s="239"/>
      <c r="Z187" s="239"/>
      <c r="AA187" s="239"/>
      <c r="AB187" s="239"/>
      <c r="AC187" s="239"/>
      <c r="AD187" s="239"/>
      <c r="AE187" s="239"/>
      <c r="AF187" s="239"/>
      <c r="AG187" s="239"/>
      <c r="AH187" s="239"/>
      <c r="AI187" s="239"/>
    </row>
    <row r="188" spans="2:35">
      <c r="B188" s="263"/>
      <c r="C188" s="264"/>
      <c r="D188" s="264"/>
      <c r="E188" s="264"/>
      <c r="F188" s="377"/>
      <c r="G188" s="263"/>
      <c r="I188" s="239"/>
      <c r="J188" s="239"/>
      <c r="K188" s="239"/>
      <c r="L188" s="239"/>
      <c r="M188" s="239"/>
      <c r="N188" s="239"/>
      <c r="O188" s="239"/>
      <c r="P188" s="239"/>
      <c r="Q188" s="239"/>
      <c r="R188" s="239"/>
      <c r="S188" s="239"/>
      <c r="T188" s="239"/>
      <c r="U188" s="239"/>
      <c r="V188" s="239"/>
      <c r="W188" s="239"/>
      <c r="X188" s="239"/>
      <c r="Y188" s="239"/>
      <c r="Z188" s="239"/>
      <c r="AA188" s="239"/>
      <c r="AB188" s="239"/>
      <c r="AC188" s="239"/>
      <c r="AD188" s="239"/>
      <c r="AE188" s="239"/>
      <c r="AF188" s="239"/>
      <c r="AG188" s="239"/>
      <c r="AH188" s="239"/>
      <c r="AI188" s="239"/>
    </row>
    <row r="189" spans="2:35">
      <c r="B189" s="263"/>
      <c r="C189" s="264"/>
      <c r="D189" s="264"/>
      <c r="E189" s="264"/>
      <c r="F189" s="377"/>
      <c r="G189" s="263"/>
      <c r="I189" s="239"/>
      <c r="J189" s="239"/>
      <c r="K189" s="239"/>
      <c r="L189" s="239"/>
      <c r="M189" s="239"/>
      <c r="N189" s="239"/>
      <c r="O189" s="239"/>
      <c r="P189" s="239"/>
      <c r="Q189" s="239"/>
      <c r="R189" s="239"/>
      <c r="S189" s="239"/>
      <c r="T189" s="239"/>
      <c r="U189" s="239"/>
      <c r="V189" s="239"/>
      <c r="W189" s="239"/>
      <c r="X189" s="239"/>
      <c r="Y189" s="239"/>
      <c r="Z189" s="239"/>
      <c r="AA189" s="239"/>
      <c r="AB189" s="239"/>
      <c r="AC189" s="239"/>
      <c r="AD189" s="239"/>
      <c r="AE189" s="239"/>
      <c r="AF189" s="239"/>
      <c r="AG189" s="239"/>
      <c r="AH189" s="239"/>
      <c r="AI189" s="239"/>
    </row>
    <row r="190" spans="2:35">
      <c r="B190" s="263"/>
      <c r="C190" s="264"/>
      <c r="D190" s="264"/>
      <c r="E190" s="264"/>
      <c r="F190" s="377"/>
      <c r="G190" s="263"/>
      <c r="I190" s="239"/>
      <c r="J190" s="239"/>
      <c r="K190" s="239"/>
      <c r="L190" s="239"/>
      <c r="M190" s="239"/>
      <c r="N190" s="239"/>
      <c r="O190" s="239"/>
      <c r="P190" s="239"/>
      <c r="Q190" s="239"/>
      <c r="R190" s="239"/>
      <c r="S190" s="239"/>
      <c r="T190" s="239"/>
      <c r="U190" s="239"/>
      <c r="V190" s="239"/>
      <c r="W190" s="239"/>
      <c r="X190" s="239"/>
      <c r="Y190" s="239"/>
      <c r="Z190" s="239"/>
      <c r="AA190" s="239"/>
      <c r="AB190" s="239"/>
      <c r="AC190" s="239"/>
      <c r="AD190" s="239"/>
      <c r="AE190" s="239"/>
      <c r="AF190" s="239"/>
      <c r="AG190" s="239"/>
      <c r="AH190" s="239"/>
      <c r="AI190" s="239"/>
    </row>
    <row r="191" spans="2:35">
      <c r="B191" s="263"/>
      <c r="C191" s="264"/>
      <c r="D191" s="264"/>
      <c r="E191" s="264"/>
      <c r="F191" s="377"/>
      <c r="G191" s="263"/>
      <c r="I191" s="239"/>
      <c r="J191" s="239"/>
      <c r="K191" s="239"/>
      <c r="L191" s="239"/>
      <c r="M191" s="239"/>
      <c r="N191" s="239"/>
      <c r="O191" s="239"/>
      <c r="P191" s="239"/>
      <c r="Q191" s="239"/>
      <c r="R191" s="239"/>
      <c r="S191" s="239"/>
      <c r="T191" s="239"/>
      <c r="U191" s="239"/>
      <c r="V191" s="239"/>
      <c r="W191" s="239"/>
      <c r="X191" s="239"/>
      <c r="Y191" s="239"/>
      <c r="Z191" s="239"/>
      <c r="AA191" s="239"/>
      <c r="AB191" s="239"/>
      <c r="AC191" s="239"/>
      <c r="AD191" s="239"/>
      <c r="AE191" s="239"/>
      <c r="AF191" s="239"/>
      <c r="AG191" s="239"/>
      <c r="AH191" s="239"/>
      <c r="AI191" s="239"/>
    </row>
    <row r="192" spans="2:35">
      <c r="B192" s="263"/>
      <c r="C192" s="264"/>
      <c r="D192" s="264"/>
      <c r="E192" s="264"/>
      <c r="F192" s="377"/>
      <c r="G192" s="263"/>
      <c r="I192" s="239"/>
      <c r="J192" s="239"/>
      <c r="K192" s="239"/>
      <c r="L192" s="239"/>
      <c r="M192" s="239"/>
      <c r="N192" s="239"/>
      <c r="O192" s="239"/>
      <c r="P192" s="239"/>
      <c r="Q192" s="239"/>
      <c r="R192" s="239"/>
      <c r="S192" s="239"/>
      <c r="T192" s="239"/>
      <c r="U192" s="239"/>
      <c r="V192" s="239"/>
      <c r="W192" s="239"/>
      <c r="X192" s="239"/>
      <c r="Y192" s="239"/>
      <c r="Z192" s="239"/>
      <c r="AA192" s="239"/>
      <c r="AB192" s="239"/>
      <c r="AC192" s="239"/>
      <c r="AD192" s="239"/>
      <c r="AE192" s="239"/>
      <c r="AF192" s="239"/>
      <c r="AG192" s="239"/>
      <c r="AH192" s="239"/>
      <c r="AI192" s="239"/>
    </row>
    <row r="193" spans="2:35">
      <c r="B193" s="263"/>
      <c r="C193" s="264"/>
      <c r="D193" s="264"/>
      <c r="E193" s="264"/>
      <c r="F193" s="377"/>
      <c r="G193" s="263"/>
      <c r="I193" s="239"/>
      <c r="J193" s="239"/>
      <c r="K193" s="239"/>
      <c r="L193" s="239"/>
      <c r="M193" s="239"/>
      <c r="N193" s="239"/>
      <c r="O193" s="239"/>
      <c r="P193" s="239"/>
      <c r="Q193" s="239"/>
      <c r="R193" s="239"/>
      <c r="S193" s="239"/>
      <c r="T193" s="239"/>
      <c r="U193" s="239"/>
      <c r="V193" s="239"/>
      <c r="W193" s="239"/>
      <c r="X193" s="239"/>
      <c r="Y193" s="239"/>
      <c r="Z193" s="239"/>
      <c r="AA193" s="239"/>
      <c r="AB193" s="239"/>
      <c r="AC193" s="239"/>
      <c r="AD193" s="239"/>
      <c r="AE193" s="239"/>
      <c r="AF193" s="239"/>
      <c r="AG193" s="239"/>
      <c r="AH193" s="239"/>
      <c r="AI193" s="239"/>
    </row>
    <row r="194" spans="2:35">
      <c r="B194" s="263"/>
      <c r="C194" s="264"/>
      <c r="D194" s="264"/>
      <c r="E194" s="264"/>
      <c r="F194" s="377"/>
      <c r="G194" s="263"/>
      <c r="I194" s="239"/>
      <c r="J194" s="239"/>
      <c r="K194" s="239"/>
      <c r="L194" s="239"/>
      <c r="M194" s="239"/>
      <c r="N194" s="239"/>
      <c r="O194" s="239"/>
      <c r="P194" s="239"/>
      <c r="Q194" s="239"/>
      <c r="R194" s="239"/>
      <c r="S194" s="239"/>
      <c r="T194" s="239"/>
      <c r="U194" s="239"/>
      <c r="V194" s="239"/>
      <c r="W194" s="239"/>
      <c r="X194" s="239"/>
      <c r="Y194" s="239"/>
      <c r="Z194" s="239"/>
      <c r="AA194" s="239"/>
      <c r="AB194" s="239"/>
      <c r="AC194" s="239"/>
      <c r="AD194" s="239"/>
      <c r="AE194" s="239"/>
      <c r="AF194" s="239"/>
      <c r="AG194" s="239"/>
      <c r="AH194" s="239"/>
      <c r="AI194" s="239"/>
    </row>
    <row r="195" spans="2:35">
      <c r="B195" s="263"/>
      <c r="C195" s="264"/>
      <c r="D195" s="264"/>
      <c r="E195" s="264"/>
      <c r="F195" s="377"/>
      <c r="G195" s="263"/>
      <c r="I195" s="239"/>
      <c r="J195" s="239"/>
      <c r="K195" s="239"/>
      <c r="L195" s="239"/>
      <c r="M195" s="239"/>
      <c r="N195" s="239"/>
      <c r="O195" s="239"/>
      <c r="P195" s="239"/>
      <c r="Q195" s="239"/>
      <c r="R195" s="239"/>
      <c r="S195" s="239"/>
      <c r="T195" s="239"/>
      <c r="U195" s="239"/>
      <c r="V195" s="239"/>
      <c r="W195" s="239"/>
      <c r="X195" s="239"/>
      <c r="Y195" s="239"/>
      <c r="Z195" s="239"/>
      <c r="AA195" s="239"/>
      <c r="AB195" s="239"/>
      <c r="AC195" s="239"/>
      <c r="AD195" s="239"/>
      <c r="AE195" s="239"/>
      <c r="AF195" s="239"/>
      <c r="AG195" s="239"/>
      <c r="AH195" s="239"/>
      <c r="AI195" s="239"/>
    </row>
    <row r="196" spans="2:35">
      <c r="B196" s="263"/>
      <c r="C196" s="264"/>
      <c r="D196" s="264"/>
      <c r="E196" s="264"/>
      <c r="F196" s="377"/>
      <c r="G196" s="263"/>
      <c r="I196" s="239"/>
      <c r="J196" s="239"/>
      <c r="K196" s="239"/>
      <c r="L196" s="239"/>
      <c r="M196" s="239"/>
      <c r="N196" s="239"/>
      <c r="O196" s="239"/>
      <c r="P196" s="239"/>
      <c r="Q196" s="239"/>
      <c r="R196" s="239"/>
      <c r="S196" s="239"/>
      <c r="T196" s="239"/>
      <c r="U196" s="239"/>
      <c r="V196" s="239"/>
      <c r="W196" s="239"/>
      <c r="X196" s="239"/>
      <c r="Y196" s="239"/>
      <c r="Z196" s="239"/>
      <c r="AA196" s="239"/>
      <c r="AB196" s="239"/>
      <c r="AC196" s="239"/>
      <c r="AD196" s="239"/>
      <c r="AE196" s="239"/>
      <c r="AF196" s="239"/>
      <c r="AG196" s="239"/>
      <c r="AH196" s="239"/>
      <c r="AI196" s="239"/>
    </row>
    <row r="197" spans="2:35">
      <c r="B197" s="263"/>
      <c r="C197" s="264"/>
      <c r="D197" s="264"/>
      <c r="E197" s="264"/>
      <c r="F197" s="377"/>
      <c r="G197" s="263"/>
      <c r="I197" s="239"/>
      <c r="J197" s="239"/>
      <c r="K197" s="239"/>
      <c r="L197" s="239"/>
      <c r="M197" s="239"/>
      <c r="N197" s="239"/>
      <c r="O197" s="239"/>
      <c r="P197" s="239"/>
      <c r="Q197" s="239"/>
      <c r="R197" s="239"/>
      <c r="S197" s="239"/>
      <c r="T197" s="239"/>
      <c r="U197" s="239"/>
      <c r="V197" s="239"/>
      <c r="W197" s="239"/>
      <c r="X197" s="239"/>
      <c r="Y197" s="239"/>
      <c r="Z197" s="239"/>
      <c r="AA197" s="239"/>
      <c r="AB197" s="239"/>
      <c r="AC197" s="239"/>
      <c r="AD197" s="239"/>
      <c r="AE197" s="239"/>
      <c r="AF197" s="239"/>
      <c r="AG197" s="239"/>
      <c r="AH197" s="239"/>
      <c r="AI197" s="239"/>
    </row>
    <row r="198" spans="2:35">
      <c r="B198" s="263"/>
      <c r="C198" s="264"/>
      <c r="D198" s="264"/>
      <c r="E198" s="264"/>
      <c r="F198" s="377"/>
      <c r="G198" s="263"/>
      <c r="I198" s="239"/>
      <c r="J198" s="239"/>
      <c r="K198" s="239"/>
      <c r="L198" s="239"/>
      <c r="M198" s="239"/>
      <c r="N198" s="239"/>
      <c r="O198" s="239"/>
      <c r="P198" s="239"/>
      <c r="Q198" s="239"/>
      <c r="R198" s="239"/>
      <c r="S198" s="239"/>
      <c r="T198" s="239"/>
      <c r="U198" s="239"/>
      <c r="V198" s="239"/>
      <c r="W198" s="239"/>
      <c r="X198" s="239"/>
      <c r="Y198" s="239"/>
      <c r="Z198" s="239"/>
      <c r="AA198" s="239"/>
      <c r="AB198" s="239"/>
      <c r="AC198" s="239"/>
      <c r="AD198" s="239"/>
      <c r="AE198" s="239"/>
      <c r="AF198" s="239"/>
      <c r="AG198" s="239"/>
      <c r="AH198" s="239"/>
      <c r="AI198" s="239"/>
    </row>
    <row r="199" spans="2:35">
      <c r="B199" s="263"/>
      <c r="C199" s="264"/>
      <c r="D199" s="264"/>
      <c r="E199" s="264"/>
      <c r="F199" s="377"/>
      <c r="G199" s="263"/>
      <c r="I199" s="239"/>
      <c r="J199" s="239"/>
      <c r="K199" s="239"/>
      <c r="L199" s="239"/>
      <c r="M199" s="239"/>
      <c r="N199" s="239"/>
      <c r="O199" s="239"/>
      <c r="P199" s="239"/>
      <c r="Q199" s="239"/>
      <c r="R199" s="239"/>
      <c r="S199" s="239"/>
      <c r="T199" s="239"/>
      <c r="U199" s="239"/>
      <c r="V199" s="239"/>
      <c r="W199" s="239"/>
      <c r="X199" s="239"/>
      <c r="Y199" s="239"/>
      <c r="Z199" s="239"/>
      <c r="AA199" s="239"/>
      <c r="AB199" s="239"/>
      <c r="AC199" s="239"/>
      <c r="AD199" s="239"/>
      <c r="AE199" s="239"/>
      <c r="AF199" s="239"/>
      <c r="AG199" s="239"/>
      <c r="AH199" s="239"/>
      <c r="AI199" s="239"/>
    </row>
    <row r="200" spans="2:35">
      <c r="B200" s="263"/>
      <c r="C200" s="264"/>
      <c r="D200" s="264"/>
      <c r="E200" s="264"/>
      <c r="F200" s="377"/>
      <c r="G200" s="263"/>
      <c r="I200" s="239"/>
      <c r="J200" s="239"/>
      <c r="K200" s="239"/>
      <c r="L200" s="239"/>
      <c r="M200" s="239"/>
      <c r="N200" s="239"/>
      <c r="O200" s="239"/>
      <c r="P200" s="239"/>
      <c r="Q200" s="239"/>
      <c r="R200" s="239"/>
      <c r="S200" s="239"/>
      <c r="T200" s="239"/>
      <c r="U200" s="239"/>
      <c r="V200" s="239"/>
      <c r="W200" s="239"/>
      <c r="X200" s="239"/>
      <c r="Y200" s="239"/>
      <c r="Z200" s="239"/>
      <c r="AA200" s="239"/>
      <c r="AB200" s="239"/>
      <c r="AC200" s="239"/>
      <c r="AD200" s="239"/>
      <c r="AE200" s="239"/>
      <c r="AF200" s="239"/>
      <c r="AG200" s="239"/>
      <c r="AH200" s="239"/>
      <c r="AI200" s="239"/>
    </row>
    <row r="201" spans="2:35">
      <c r="B201" s="263"/>
      <c r="C201" s="264"/>
      <c r="D201" s="264"/>
      <c r="E201" s="264"/>
      <c r="F201" s="377"/>
      <c r="G201" s="263"/>
      <c r="I201" s="239"/>
      <c r="J201" s="239"/>
      <c r="K201" s="239"/>
      <c r="L201" s="239"/>
      <c r="M201" s="239"/>
      <c r="N201" s="239"/>
      <c r="O201" s="239"/>
      <c r="P201" s="239"/>
      <c r="Q201" s="239"/>
      <c r="R201" s="239"/>
      <c r="S201" s="239"/>
      <c r="T201" s="239"/>
      <c r="U201" s="239"/>
      <c r="V201" s="239"/>
      <c r="W201" s="239"/>
      <c r="X201" s="239"/>
      <c r="Y201" s="239"/>
      <c r="Z201" s="239"/>
      <c r="AA201" s="239"/>
      <c r="AB201" s="239"/>
      <c r="AC201" s="239"/>
      <c r="AD201" s="239"/>
      <c r="AE201" s="239"/>
      <c r="AF201" s="239"/>
      <c r="AG201" s="239"/>
      <c r="AH201" s="239"/>
      <c r="AI201" s="239"/>
    </row>
    <row r="202" spans="2:35">
      <c r="B202" s="263"/>
      <c r="C202" s="264"/>
      <c r="D202" s="264"/>
      <c r="E202" s="264"/>
      <c r="F202" s="377"/>
      <c r="G202" s="263"/>
      <c r="I202" s="239"/>
      <c r="J202" s="239"/>
      <c r="K202" s="239"/>
      <c r="L202" s="239"/>
      <c r="M202" s="239"/>
      <c r="N202" s="239"/>
      <c r="O202" s="239"/>
      <c r="P202" s="239"/>
      <c r="Q202" s="239"/>
      <c r="R202" s="239"/>
      <c r="S202" s="239"/>
      <c r="T202" s="239"/>
      <c r="U202" s="239"/>
      <c r="V202" s="239"/>
      <c r="W202" s="239"/>
      <c r="X202" s="239"/>
      <c r="Y202" s="239"/>
      <c r="Z202" s="239"/>
      <c r="AA202" s="239"/>
      <c r="AB202" s="239"/>
      <c r="AC202" s="239"/>
      <c r="AD202" s="239"/>
      <c r="AE202" s="239"/>
      <c r="AF202" s="239"/>
      <c r="AG202" s="239"/>
      <c r="AH202" s="239"/>
      <c r="AI202" s="239"/>
    </row>
    <row r="203" spans="2:35">
      <c r="B203" s="263"/>
      <c r="C203" s="264"/>
      <c r="D203" s="264"/>
      <c r="E203" s="264"/>
      <c r="F203" s="377"/>
      <c r="G203" s="263"/>
      <c r="I203" s="239"/>
      <c r="J203" s="239"/>
      <c r="K203" s="239"/>
      <c r="L203" s="239"/>
      <c r="M203" s="239"/>
      <c r="N203" s="239"/>
      <c r="O203" s="239"/>
      <c r="P203" s="239"/>
      <c r="Q203" s="239"/>
      <c r="R203" s="239"/>
      <c r="S203" s="239"/>
      <c r="T203" s="239"/>
      <c r="U203" s="239"/>
      <c r="V203" s="239"/>
      <c r="W203" s="239"/>
      <c r="X203" s="239"/>
      <c r="Y203" s="239"/>
      <c r="Z203" s="239"/>
      <c r="AA203" s="239"/>
      <c r="AB203" s="239"/>
      <c r="AC203" s="239"/>
      <c r="AD203" s="239"/>
      <c r="AE203" s="239"/>
      <c r="AF203" s="239"/>
      <c r="AG203" s="239"/>
      <c r="AH203" s="239"/>
      <c r="AI203" s="239"/>
    </row>
    <row r="204" spans="2:35">
      <c r="B204" s="263"/>
      <c r="C204" s="264"/>
      <c r="D204" s="264"/>
      <c r="E204" s="264"/>
      <c r="F204" s="377"/>
      <c r="G204" s="263"/>
      <c r="I204" s="239"/>
      <c r="J204" s="239"/>
      <c r="K204" s="239"/>
      <c r="L204" s="239"/>
      <c r="M204" s="239"/>
      <c r="N204" s="239"/>
      <c r="O204" s="239"/>
      <c r="P204" s="239"/>
      <c r="Q204" s="239"/>
      <c r="R204" s="239"/>
      <c r="S204" s="239"/>
      <c r="T204" s="239"/>
      <c r="U204" s="239"/>
      <c r="V204" s="239"/>
      <c r="W204" s="239"/>
      <c r="X204" s="239"/>
      <c r="Y204" s="239"/>
      <c r="Z204" s="239"/>
      <c r="AA204" s="239"/>
      <c r="AB204" s="239"/>
      <c r="AC204" s="239"/>
      <c r="AD204" s="239"/>
      <c r="AE204" s="239"/>
      <c r="AF204" s="239"/>
      <c r="AG204" s="239"/>
      <c r="AH204" s="239"/>
      <c r="AI204" s="239"/>
    </row>
    <row r="205" spans="2:35">
      <c r="B205" s="263"/>
      <c r="C205" s="264"/>
      <c r="D205" s="264"/>
      <c r="E205" s="264"/>
      <c r="F205" s="377"/>
      <c r="G205" s="263"/>
      <c r="I205" s="239"/>
      <c r="J205" s="239"/>
      <c r="K205" s="239"/>
      <c r="L205" s="239"/>
      <c r="M205" s="239"/>
      <c r="N205" s="239"/>
      <c r="O205" s="239"/>
      <c r="P205" s="239"/>
      <c r="Q205" s="239"/>
      <c r="R205" s="239"/>
      <c r="S205" s="239"/>
      <c r="T205" s="239"/>
      <c r="U205" s="239"/>
      <c r="V205" s="239"/>
      <c r="W205" s="239"/>
      <c r="X205" s="239"/>
      <c r="Y205" s="239"/>
      <c r="Z205" s="239"/>
      <c r="AA205" s="239"/>
      <c r="AB205" s="239"/>
      <c r="AC205" s="239"/>
      <c r="AD205" s="239"/>
      <c r="AE205" s="239"/>
      <c r="AF205" s="239"/>
      <c r="AG205" s="239"/>
      <c r="AH205" s="239"/>
      <c r="AI205" s="239"/>
    </row>
    <row r="206" spans="2:35">
      <c r="B206" s="263"/>
      <c r="C206" s="264"/>
      <c r="D206" s="264"/>
      <c r="E206" s="264"/>
      <c r="F206" s="377"/>
      <c r="G206" s="263"/>
      <c r="I206" s="239"/>
      <c r="J206" s="239"/>
      <c r="K206" s="239"/>
      <c r="L206" s="239"/>
      <c r="M206" s="239"/>
      <c r="N206" s="239"/>
      <c r="O206" s="239"/>
      <c r="P206" s="239"/>
      <c r="Q206" s="239"/>
      <c r="R206" s="239"/>
      <c r="S206" s="239"/>
      <c r="T206" s="239"/>
      <c r="U206" s="239"/>
      <c r="V206" s="239"/>
      <c r="W206" s="239"/>
      <c r="X206" s="239"/>
      <c r="Y206" s="239"/>
      <c r="Z206" s="239"/>
      <c r="AA206" s="239"/>
      <c r="AB206" s="239"/>
      <c r="AC206" s="239"/>
      <c r="AD206" s="239"/>
      <c r="AE206" s="239"/>
      <c r="AF206" s="239"/>
      <c r="AG206" s="239"/>
      <c r="AH206" s="239"/>
      <c r="AI206" s="239"/>
    </row>
    <row r="207" spans="2:35">
      <c r="B207" s="263"/>
      <c r="C207" s="264"/>
      <c r="D207" s="264"/>
      <c r="E207" s="264"/>
      <c r="F207" s="377"/>
      <c r="G207" s="263"/>
      <c r="I207" s="239"/>
      <c r="J207" s="239"/>
      <c r="K207" s="239"/>
      <c r="L207" s="239"/>
      <c r="M207" s="239"/>
      <c r="N207" s="239"/>
      <c r="O207" s="239"/>
      <c r="P207" s="239"/>
      <c r="Q207" s="239"/>
      <c r="R207" s="239"/>
      <c r="S207" s="239"/>
      <c r="T207" s="239"/>
      <c r="U207" s="239"/>
      <c r="V207" s="239"/>
      <c r="W207" s="239"/>
      <c r="X207" s="239"/>
      <c r="Y207" s="239"/>
      <c r="Z207" s="239"/>
      <c r="AA207" s="239"/>
      <c r="AB207" s="239"/>
      <c r="AC207" s="239"/>
      <c r="AD207" s="239"/>
      <c r="AE207" s="239"/>
      <c r="AF207" s="239"/>
      <c r="AG207" s="239"/>
      <c r="AH207" s="239"/>
      <c r="AI207" s="239"/>
    </row>
    <row r="208" spans="2:35">
      <c r="B208" s="263"/>
      <c r="C208" s="264"/>
      <c r="D208" s="264"/>
      <c r="E208" s="264"/>
      <c r="F208" s="377"/>
      <c r="G208" s="263"/>
      <c r="I208" s="239"/>
      <c r="J208" s="239"/>
      <c r="K208" s="239"/>
      <c r="L208" s="239"/>
      <c r="M208" s="239"/>
      <c r="N208" s="239"/>
      <c r="O208" s="239"/>
      <c r="P208" s="239"/>
      <c r="Q208" s="239"/>
      <c r="R208" s="239"/>
      <c r="S208" s="239"/>
      <c r="T208" s="239"/>
      <c r="U208" s="239"/>
      <c r="V208" s="239"/>
      <c r="W208" s="239"/>
      <c r="X208" s="239"/>
      <c r="Y208" s="239"/>
      <c r="Z208" s="239"/>
      <c r="AA208" s="239"/>
      <c r="AB208" s="239"/>
      <c r="AC208" s="239"/>
      <c r="AD208" s="239"/>
      <c r="AE208" s="239"/>
      <c r="AF208" s="239"/>
      <c r="AG208" s="239"/>
      <c r="AH208" s="239"/>
      <c r="AI208" s="239"/>
    </row>
    <row r="209" spans="2:35">
      <c r="B209" s="263"/>
      <c r="C209" s="264"/>
      <c r="D209" s="264"/>
      <c r="E209" s="264"/>
      <c r="F209" s="377"/>
      <c r="G209" s="263"/>
      <c r="I209" s="239"/>
      <c r="J209" s="239"/>
      <c r="K209" s="239"/>
      <c r="L209" s="239"/>
      <c r="M209" s="239"/>
      <c r="N209" s="239"/>
      <c r="O209" s="239"/>
      <c r="P209" s="239"/>
      <c r="Q209" s="239"/>
      <c r="R209" s="239"/>
      <c r="S209" s="239"/>
      <c r="T209" s="239"/>
      <c r="U209" s="239"/>
      <c r="V209" s="239"/>
      <c r="W209" s="239"/>
      <c r="X209" s="239"/>
      <c r="Y209" s="239"/>
      <c r="Z209" s="239"/>
      <c r="AA209" s="239"/>
      <c r="AB209" s="239"/>
      <c r="AC209" s="239"/>
      <c r="AD209" s="239"/>
      <c r="AE209" s="239"/>
      <c r="AF209" s="239"/>
      <c r="AG209" s="239"/>
      <c r="AH209" s="239"/>
      <c r="AI209" s="239"/>
    </row>
    <row r="210" spans="2:35">
      <c r="B210" s="263"/>
      <c r="C210" s="264"/>
      <c r="D210" s="264"/>
      <c r="E210" s="264"/>
      <c r="F210" s="377"/>
      <c r="G210" s="263"/>
      <c r="I210" s="239"/>
      <c r="J210" s="239"/>
      <c r="K210" s="239"/>
      <c r="L210" s="239"/>
      <c r="M210" s="239"/>
      <c r="N210" s="239"/>
      <c r="O210" s="239"/>
      <c r="P210" s="239"/>
      <c r="Q210" s="239"/>
      <c r="R210" s="239"/>
      <c r="S210" s="239"/>
      <c r="T210" s="239"/>
      <c r="U210" s="239"/>
      <c r="V210" s="239"/>
      <c r="W210" s="239"/>
      <c r="X210" s="239"/>
      <c r="Y210" s="239"/>
      <c r="Z210" s="239"/>
      <c r="AA210" s="239"/>
      <c r="AB210" s="239"/>
      <c r="AC210" s="239"/>
      <c r="AD210" s="239"/>
      <c r="AE210" s="239"/>
      <c r="AF210" s="239"/>
      <c r="AG210" s="239"/>
      <c r="AH210" s="239"/>
      <c r="AI210" s="239"/>
    </row>
    <row r="211" spans="2:35">
      <c r="B211" s="263"/>
      <c r="C211" s="264"/>
      <c r="D211" s="264"/>
      <c r="E211" s="264"/>
      <c r="F211" s="377"/>
      <c r="G211" s="263"/>
      <c r="I211" s="239"/>
      <c r="J211" s="239"/>
      <c r="K211" s="239"/>
      <c r="L211" s="239"/>
      <c r="M211" s="239"/>
      <c r="N211" s="239"/>
      <c r="O211" s="239"/>
      <c r="P211" s="239"/>
      <c r="Q211" s="239"/>
      <c r="R211" s="239"/>
      <c r="S211" s="239"/>
      <c r="T211" s="239"/>
      <c r="U211" s="239"/>
      <c r="V211" s="239"/>
      <c r="W211" s="239"/>
      <c r="X211" s="239"/>
      <c r="Y211" s="239"/>
      <c r="Z211" s="239"/>
      <c r="AA211" s="239"/>
      <c r="AB211" s="239"/>
      <c r="AC211" s="239"/>
      <c r="AD211" s="239"/>
      <c r="AE211" s="239"/>
      <c r="AF211" s="239"/>
      <c r="AG211" s="239"/>
      <c r="AH211" s="239"/>
      <c r="AI211" s="239"/>
    </row>
    <row r="212" spans="2:35">
      <c r="B212" s="263"/>
      <c r="C212" s="264"/>
      <c r="D212" s="264"/>
      <c r="E212" s="264"/>
      <c r="F212" s="377"/>
      <c r="G212" s="263"/>
      <c r="I212" s="239"/>
      <c r="J212" s="239"/>
      <c r="K212" s="239"/>
      <c r="L212" s="239"/>
      <c r="M212" s="239"/>
      <c r="N212" s="239"/>
      <c r="O212" s="239"/>
      <c r="P212" s="239"/>
      <c r="Q212" s="239"/>
      <c r="R212" s="239"/>
      <c r="S212" s="239"/>
      <c r="T212" s="239"/>
      <c r="U212" s="239"/>
      <c r="V212" s="239"/>
      <c r="W212" s="239"/>
      <c r="X212" s="239"/>
      <c r="Y212" s="239"/>
      <c r="Z212" s="239"/>
      <c r="AA212" s="239"/>
      <c r="AB212" s="239"/>
      <c r="AC212" s="239"/>
      <c r="AD212" s="239"/>
      <c r="AE212" s="239"/>
      <c r="AF212" s="239"/>
      <c r="AG212" s="239"/>
      <c r="AH212" s="239"/>
      <c r="AI212" s="239"/>
    </row>
    <row r="213" spans="2:35">
      <c r="B213" s="263"/>
      <c r="C213" s="264"/>
      <c r="D213" s="264"/>
      <c r="E213" s="264"/>
      <c r="F213" s="377"/>
      <c r="G213" s="263"/>
      <c r="I213" s="239"/>
      <c r="J213" s="239"/>
      <c r="K213" s="239"/>
      <c r="L213" s="239"/>
      <c r="M213" s="239"/>
      <c r="N213" s="239"/>
      <c r="O213" s="239"/>
      <c r="P213" s="239"/>
      <c r="Q213" s="239"/>
      <c r="R213" s="239"/>
      <c r="S213" s="239"/>
      <c r="T213" s="239"/>
      <c r="U213" s="239"/>
      <c r="V213" s="239"/>
      <c r="W213" s="239"/>
      <c r="X213" s="239"/>
      <c r="Y213" s="239"/>
      <c r="Z213" s="239"/>
      <c r="AA213" s="239"/>
      <c r="AB213" s="239"/>
      <c r="AC213" s="239"/>
      <c r="AD213" s="239"/>
      <c r="AE213" s="239"/>
      <c r="AF213" s="239"/>
      <c r="AG213" s="239"/>
      <c r="AH213" s="239"/>
      <c r="AI213" s="239"/>
    </row>
    <row r="214" spans="2:35">
      <c r="B214" s="263"/>
      <c r="C214" s="264"/>
      <c r="D214" s="264"/>
      <c r="E214" s="264"/>
      <c r="F214" s="377"/>
      <c r="G214" s="263"/>
      <c r="I214" s="239"/>
      <c r="J214" s="239"/>
      <c r="K214" s="239"/>
      <c r="L214" s="239"/>
      <c r="M214" s="239"/>
      <c r="N214" s="239"/>
      <c r="O214" s="239"/>
      <c r="P214" s="239"/>
      <c r="Q214" s="239"/>
      <c r="R214" s="239"/>
      <c r="S214" s="239"/>
      <c r="T214" s="239"/>
      <c r="U214" s="239"/>
      <c r="V214" s="239"/>
      <c r="W214" s="239"/>
      <c r="X214" s="239"/>
      <c r="Y214" s="239"/>
      <c r="Z214" s="239"/>
      <c r="AA214" s="239"/>
      <c r="AB214" s="239"/>
      <c r="AC214" s="239"/>
      <c r="AD214" s="239"/>
      <c r="AE214" s="239"/>
      <c r="AF214" s="239"/>
      <c r="AG214" s="239"/>
      <c r="AH214" s="239"/>
      <c r="AI214" s="239"/>
    </row>
    <row r="215" spans="2:35">
      <c r="B215" s="263"/>
      <c r="C215" s="264"/>
      <c r="D215" s="264"/>
      <c r="E215" s="264"/>
      <c r="F215" s="377"/>
      <c r="G215" s="263"/>
      <c r="I215" s="239"/>
      <c r="J215" s="239"/>
      <c r="K215" s="239"/>
      <c r="L215" s="239"/>
      <c r="M215" s="239"/>
      <c r="N215" s="239"/>
      <c r="O215" s="239"/>
      <c r="P215" s="239"/>
      <c r="Q215" s="239"/>
      <c r="R215" s="239"/>
      <c r="S215" s="239"/>
      <c r="T215" s="239"/>
      <c r="U215" s="239"/>
      <c r="V215" s="239"/>
      <c r="W215" s="239"/>
      <c r="X215" s="239"/>
      <c r="Y215" s="239"/>
      <c r="Z215" s="239"/>
      <c r="AA215" s="239"/>
      <c r="AB215" s="239"/>
      <c r="AC215" s="239"/>
      <c r="AD215" s="239"/>
      <c r="AE215" s="239"/>
      <c r="AF215" s="239"/>
      <c r="AG215" s="239"/>
      <c r="AH215" s="239"/>
      <c r="AI215" s="239"/>
    </row>
    <row r="216" spans="2:35">
      <c r="B216" s="263"/>
      <c r="C216" s="264"/>
      <c r="D216" s="264"/>
      <c r="E216" s="264"/>
      <c r="F216" s="377"/>
      <c r="G216" s="263"/>
      <c r="I216" s="239"/>
      <c r="J216" s="239"/>
      <c r="K216" s="239"/>
      <c r="L216" s="239"/>
      <c r="M216" s="239"/>
      <c r="N216" s="239"/>
      <c r="O216" s="239"/>
      <c r="P216" s="239"/>
      <c r="Q216" s="239"/>
      <c r="R216" s="239"/>
      <c r="S216" s="239"/>
      <c r="T216" s="239"/>
      <c r="U216" s="239"/>
      <c r="V216" s="239"/>
      <c r="W216" s="239"/>
      <c r="X216" s="239"/>
      <c r="Y216" s="239"/>
      <c r="Z216" s="239"/>
      <c r="AA216" s="239"/>
      <c r="AB216" s="239"/>
      <c r="AC216" s="239"/>
      <c r="AD216" s="239"/>
      <c r="AE216" s="239"/>
      <c r="AF216" s="239"/>
      <c r="AG216" s="239"/>
      <c r="AH216" s="239"/>
      <c r="AI216" s="239"/>
    </row>
    <row r="217" spans="2:35">
      <c r="B217" s="263"/>
      <c r="C217" s="264"/>
      <c r="D217" s="264"/>
      <c r="E217" s="264"/>
      <c r="F217" s="377"/>
      <c r="G217" s="263"/>
      <c r="I217" s="239"/>
      <c r="J217" s="239"/>
      <c r="K217" s="239"/>
      <c r="L217" s="239"/>
      <c r="M217" s="239"/>
      <c r="N217" s="239"/>
      <c r="O217" s="239"/>
      <c r="P217" s="239"/>
      <c r="Q217" s="239"/>
      <c r="R217" s="239"/>
      <c r="S217" s="239"/>
      <c r="T217" s="239"/>
      <c r="U217" s="239"/>
      <c r="V217" s="239"/>
      <c r="W217" s="239"/>
      <c r="X217" s="239"/>
      <c r="Y217" s="239"/>
      <c r="Z217" s="239"/>
      <c r="AA217" s="239"/>
      <c r="AB217" s="239"/>
      <c r="AC217" s="239"/>
      <c r="AD217" s="239"/>
      <c r="AE217" s="239"/>
      <c r="AF217" s="239"/>
      <c r="AG217" s="239"/>
      <c r="AH217" s="239"/>
      <c r="AI217" s="239"/>
    </row>
    <row r="218" spans="2:35">
      <c r="B218" s="263"/>
      <c r="C218" s="264"/>
      <c r="D218" s="264"/>
      <c r="E218" s="264"/>
      <c r="F218" s="377"/>
      <c r="G218" s="263"/>
      <c r="I218" s="239"/>
      <c r="J218" s="239"/>
      <c r="K218" s="239"/>
      <c r="L218" s="239"/>
      <c r="M218" s="239"/>
      <c r="N218" s="239"/>
      <c r="O218" s="239"/>
      <c r="P218" s="239"/>
      <c r="Q218" s="239"/>
      <c r="R218" s="239"/>
      <c r="S218" s="239"/>
      <c r="T218" s="239"/>
      <c r="U218" s="239"/>
      <c r="V218" s="239"/>
      <c r="W218" s="239"/>
      <c r="X218" s="239"/>
      <c r="Y218" s="239"/>
      <c r="Z218" s="239"/>
      <c r="AA218" s="239"/>
      <c r="AB218" s="239"/>
      <c r="AC218" s="239"/>
      <c r="AD218" s="239"/>
      <c r="AE218" s="239"/>
      <c r="AF218" s="239"/>
      <c r="AG218" s="239"/>
      <c r="AH218" s="239"/>
      <c r="AI218" s="239"/>
    </row>
    <row r="219" spans="2:35">
      <c r="B219" s="263"/>
      <c r="C219" s="264"/>
      <c r="D219" s="264"/>
      <c r="E219" s="264"/>
      <c r="F219" s="377"/>
      <c r="G219" s="263"/>
      <c r="I219" s="239"/>
      <c r="J219" s="239"/>
      <c r="K219" s="239"/>
      <c r="L219" s="239"/>
      <c r="M219" s="239"/>
      <c r="N219" s="239"/>
      <c r="O219" s="239"/>
      <c r="P219" s="239"/>
      <c r="Q219" s="239"/>
      <c r="R219" s="239"/>
      <c r="S219" s="239"/>
      <c r="T219" s="239"/>
      <c r="U219" s="239"/>
      <c r="V219" s="239"/>
      <c r="W219" s="239"/>
      <c r="X219" s="239"/>
      <c r="Y219" s="239"/>
      <c r="Z219" s="239"/>
      <c r="AA219" s="239"/>
      <c r="AB219" s="239"/>
      <c r="AC219" s="239"/>
      <c r="AD219" s="239"/>
      <c r="AE219" s="239"/>
      <c r="AF219" s="239"/>
      <c r="AG219" s="239"/>
      <c r="AH219" s="239"/>
      <c r="AI219" s="239"/>
    </row>
    <row r="220" spans="2:35">
      <c r="B220" s="263"/>
      <c r="C220" s="264"/>
      <c r="D220" s="264"/>
      <c r="E220" s="264"/>
      <c r="F220" s="377"/>
      <c r="G220" s="263"/>
      <c r="I220" s="239"/>
      <c r="J220" s="239"/>
      <c r="K220" s="239"/>
      <c r="L220" s="239"/>
      <c r="M220" s="239"/>
      <c r="N220" s="239"/>
      <c r="O220" s="239"/>
      <c r="P220" s="239"/>
      <c r="Q220" s="239"/>
      <c r="R220" s="239"/>
      <c r="S220" s="239"/>
      <c r="T220" s="239"/>
      <c r="U220" s="239"/>
      <c r="V220" s="239"/>
      <c r="W220" s="239"/>
      <c r="X220" s="239"/>
      <c r="Y220" s="239"/>
      <c r="Z220" s="239"/>
      <c r="AA220" s="239"/>
      <c r="AB220" s="239"/>
      <c r="AC220" s="239"/>
      <c r="AD220" s="239"/>
      <c r="AE220" s="239"/>
      <c r="AF220" s="239"/>
      <c r="AG220" s="239"/>
      <c r="AH220" s="239"/>
      <c r="AI220" s="239"/>
    </row>
    <row r="221" spans="2:35">
      <c r="B221" s="263"/>
      <c r="C221" s="264"/>
      <c r="D221" s="264"/>
      <c r="E221" s="264"/>
      <c r="F221" s="377"/>
      <c r="G221" s="263"/>
      <c r="I221" s="239"/>
      <c r="J221" s="239"/>
      <c r="K221" s="239"/>
      <c r="L221" s="239"/>
      <c r="M221" s="239"/>
      <c r="N221" s="239"/>
      <c r="O221" s="239"/>
      <c r="P221" s="239"/>
      <c r="Q221" s="239"/>
      <c r="R221" s="239"/>
      <c r="S221" s="239"/>
      <c r="T221" s="239"/>
      <c r="U221" s="239"/>
      <c r="V221" s="239"/>
      <c r="W221" s="239"/>
      <c r="X221" s="239"/>
      <c r="Y221" s="239"/>
      <c r="Z221" s="239"/>
      <c r="AA221" s="239"/>
      <c r="AB221" s="239"/>
      <c r="AC221" s="239"/>
      <c r="AD221" s="239"/>
      <c r="AE221" s="239"/>
      <c r="AF221" s="239"/>
      <c r="AG221" s="239"/>
      <c r="AH221" s="239"/>
      <c r="AI221" s="239"/>
    </row>
    <row r="222" spans="2:35">
      <c r="B222" s="263"/>
      <c r="C222" s="264"/>
      <c r="D222" s="264"/>
      <c r="E222" s="264"/>
      <c r="F222" s="377"/>
      <c r="G222" s="263"/>
      <c r="I222" s="239"/>
      <c r="J222" s="239"/>
      <c r="K222" s="239"/>
      <c r="L222" s="239"/>
      <c r="M222" s="239"/>
      <c r="N222" s="239"/>
      <c r="O222" s="239"/>
      <c r="P222" s="239"/>
      <c r="Q222" s="239"/>
      <c r="R222" s="239"/>
      <c r="S222" s="239"/>
      <c r="T222" s="239"/>
      <c r="U222" s="239"/>
      <c r="V222" s="239"/>
      <c r="W222" s="239"/>
      <c r="X222" s="239"/>
      <c r="Y222" s="239"/>
      <c r="Z222" s="239"/>
      <c r="AA222" s="239"/>
      <c r="AB222" s="239"/>
      <c r="AC222" s="239"/>
      <c r="AD222" s="239"/>
      <c r="AE222" s="239"/>
      <c r="AF222" s="239"/>
      <c r="AG222" s="239"/>
      <c r="AH222" s="239"/>
      <c r="AI222" s="239"/>
    </row>
    <row r="223" spans="2:35">
      <c r="B223" s="263"/>
      <c r="C223" s="264"/>
      <c r="D223" s="264"/>
      <c r="E223" s="264"/>
      <c r="F223" s="377"/>
      <c r="G223" s="263"/>
      <c r="I223" s="239"/>
      <c r="J223" s="239"/>
      <c r="K223" s="239"/>
      <c r="L223" s="239"/>
      <c r="M223" s="239"/>
      <c r="N223" s="239"/>
      <c r="O223" s="239"/>
      <c r="P223" s="239"/>
      <c r="Q223" s="239"/>
      <c r="R223" s="239"/>
      <c r="S223" s="239"/>
      <c r="T223" s="239"/>
      <c r="U223" s="239"/>
      <c r="V223" s="239"/>
      <c r="W223" s="239"/>
      <c r="X223" s="239"/>
      <c r="Y223" s="239"/>
      <c r="Z223" s="239"/>
      <c r="AA223" s="239"/>
      <c r="AB223" s="239"/>
      <c r="AC223" s="239"/>
      <c r="AD223" s="239"/>
      <c r="AE223" s="239"/>
      <c r="AF223" s="239"/>
      <c r="AG223" s="239"/>
      <c r="AH223" s="239"/>
      <c r="AI223" s="239"/>
    </row>
    <row r="224" spans="2:35">
      <c r="B224" s="263"/>
      <c r="C224" s="264"/>
      <c r="D224" s="264"/>
      <c r="E224" s="264"/>
      <c r="F224" s="377"/>
      <c r="G224" s="263"/>
      <c r="I224" s="239"/>
      <c r="J224" s="239"/>
      <c r="K224" s="239"/>
      <c r="L224" s="239"/>
      <c r="M224" s="239"/>
      <c r="N224" s="239"/>
      <c r="O224" s="239"/>
      <c r="P224" s="239"/>
      <c r="Q224" s="239"/>
      <c r="R224" s="239"/>
      <c r="S224" s="239"/>
      <c r="T224" s="239"/>
      <c r="U224" s="239"/>
      <c r="V224" s="239"/>
      <c r="W224" s="239"/>
      <c r="X224" s="239"/>
      <c r="Y224" s="239"/>
      <c r="Z224" s="239"/>
      <c r="AA224" s="239"/>
      <c r="AB224" s="239"/>
      <c r="AC224" s="239"/>
      <c r="AD224" s="239"/>
      <c r="AE224" s="239"/>
      <c r="AF224" s="239"/>
      <c r="AG224" s="239"/>
      <c r="AH224" s="239"/>
      <c r="AI224" s="239"/>
    </row>
    <row r="225" spans="2:35">
      <c r="B225" s="263"/>
      <c r="C225" s="264"/>
      <c r="D225" s="264"/>
      <c r="E225" s="264"/>
      <c r="F225" s="377"/>
      <c r="G225" s="263"/>
      <c r="I225" s="239"/>
      <c r="J225" s="239"/>
      <c r="K225" s="239"/>
      <c r="L225" s="239"/>
      <c r="M225" s="239"/>
      <c r="N225" s="239"/>
      <c r="O225" s="239"/>
      <c r="P225" s="239"/>
      <c r="Q225" s="239"/>
      <c r="R225" s="239"/>
      <c r="S225" s="239"/>
      <c r="T225" s="239"/>
      <c r="U225" s="239"/>
      <c r="V225" s="239"/>
      <c r="W225" s="239"/>
      <c r="X225" s="239"/>
      <c r="Y225" s="239"/>
      <c r="Z225" s="239"/>
      <c r="AA225" s="239"/>
      <c r="AB225" s="239"/>
      <c r="AC225" s="239"/>
      <c r="AD225" s="239"/>
      <c r="AE225" s="239"/>
      <c r="AF225" s="239"/>
      <c r="AG225" s="239"/>
      <c r="AH225" s="239"/>
      <c r="AI225" s="239"/>
    </row>
    <row r="226" spans="2:35">
      <c r="B226" s="263"/>
      <c r="C226" s="264"/>
      <c r="D226" s="264"/>
      <c r="E226" s="264"/>
      <c r="F226" s="377"/>
      <c r="G226" s="263"/>
      <c r="I226" s="239"/>
      <c r="J226" s="239"/>
      <c r="K226" s="239"/>
      <c r="L226" s="239"/>
      <c r="M226" s="239"/>
      <c r="N226" s="239"/>
      <c r="O226" s="239"/>
      <c r="P226" s="239"/>
      <c r="Q226" s="239"/>
      <c r="R226" s="239"/>
      <c r="S226" s="239"/>
      <c r="T226" s="239"/>
      <c r="U226" s="239"/>
      <c r="V226" s="239"/>
      <c r="W226" s="239"/>
      <c r="X226" s="239"/>
      <c r="Y226" s="239"/>
      <c r="Z226" s="239"/>
      <c r="AA226" s="239"/>
      <c r="AB226" s="239"/>
      <c r="AC226" s="239"/>
      <c r="AD226" s="239"/>
      <c r="AE226" s="239"/>
      <c r="AF226" s="239"/>
      <c r="AG226" s="239"/>
      <c r="AH226" s="239"/>
      <c r="AI226" s="239"/>
    </row>
    <row r="227" spans="2:35">
      <c r="B227" s="263"/>
      <c r="C227" s="264"/>
      <c r="D227" s="264"/>
      <c r="E227" s="264"/>
      <c r="F227" s="377"/>
      <c r="G227" s="263"/>
      <c r="I227" s="239"/>
      <c r="J227" s="239"/>
      <c r="K227" s="239"/>
      <c r="L227" s="239"/>
      <c r="M227" s="239"/>
      <c r="N227" s="239"/>
      <c r="O227" s="239"/>
      <c r="P227" s="239"/>
      <c r="Q227" s="239"/>
      <c r="R227" s="239"/>
      <c r="S227" s="239"/>
      <c r="T227" s="239"/>
      <c r="U227" s="239"/>
      <c r="V227" s="239"/>
      <c r="W227" s="239"/>
      <c r="X227" s="239"/>
      <c r="Y227" s="239"/>
      <c r="Z227" s="239"/>
      <c r="AA227" s="239"/>
      <c r="AB227" s="239"/>
      <c r="AC227" s="239"/>
      <c r="AD227" s="239"/>
      <c r="AE227" s="239"/>
      <c r="AF227" s="239"/>
      <c r="AG227" s="239"/>
      <c r="AH227" s="239"/>
      <c r="AI227" s="239"/>
    </row>
    <row r="228" spans="2:35">
      <c r="B228" s="263"/>
      <c r="C228" s="264"/>
      <c r="D228" s="264"/>
      <c r="E228" s="264"/>
      <c r="F228" s="377"/>
      <c r="G228" s="263"/>
      <c r="I228" s="239"/>
      <c r="J228" s="239"/>
      <c r="K228" s="239"/>
      <c r="L228" s="239"/>
      <c r="M228" s="239"/>
      <c r="N228" s="239"/>
      <c r="O228" s="239"/>
      <c r="P228" s="239"/>
      <c r="Q228" s="239"/>
      <c r="R228" s="239"/>
      <c r="S228" s="239"/>
      <c r="T228" s="239"/>
      <c r="U228" s="239"/>
      <c r="V228" s="239"/>
      <c r="W228" s="239"/>
      <c r="X228" s="239"/>
      <c r="Y228" s="239"/>
      <c r="Z228" s="239"/>
      <c r="AA228" s="239"/>
      <c r="AB228" s="239"/>
      <c r="AC228" s="239"/>
      <c r="AD228" s="239"/>
      <c r="AE228" s="239"/>
      <c r="AF228" s="239"/>
      <c r="AG228" s="239"/>
      <c r="AH228" s="239"/>
      <c r="AI228" s="239"/>
    </row>
    <row r="229" spans="2:35">
      <c r="B229" s="263"/>
      <c r="C229" s="264"/>
      <c r="D229" s="264"/>
      <c r="E229" s="264"/>
      <c r="F229" s="377"/>
      <c r="G229" s="263"/>
      <c r="I229" s="239"/>
      <c r="J229" s="239"/>
      <c r="K229" s="239"/>
      <c r="L229" s="239"/>
      <c r="M229" s="239"/>
      <c r="N229" s="239"/>
      <c r="O229" s="239"/>
      <c r="P229" s="239"/>
      <c r="Q229" s="239"/>
      <c r="R229" s="239"/>
      <c r="S229" s="239"/>
      <c r="T229" s="239"/>
      <c r="U229" s="239"/>
      <c r="V229" s="239"/>
      <c r="W229" s="239"/>
      <c r="X229" s="239"/>
      <c r="Y229" s="239"/>
      <c r="Z229" s="239"/>
      <c r="AA229" s="239"/>
      <c r="AB229" s="239"/>
      <c r="AC229" s="239"/>
      <c r="AD229" s="239"/>
      <c r="AE229" s="239"/>
      <c r="AF229" s="239"/>
      <c r="AG229" s="239"/>
      <c r="AH229" s="239"/>
      <c r="AI229" s="239"/>
    </row>
    <row r="230" spans="2:35">
      <c r="B230" s="263"/>
      <c r="C230" s="264"/>
      <c r="D230" s="264"/>
      <c r="E230" s="264"/>
      <c r="F230" s="377"/>
      <c r="G230" s="263"/>
      <c r="I230" s="239"/>
      <c r="J230" s="239"/>
      <c r="K230" s="239"/>
      <c r="L230" s="239"/>
      <c r="M230" s="239"/>
      <c r="N230" s="239"/>
      <c r="O230" s="239"/>
      <c r="P230" s="239"/>
      <c r="Q230" s="239"/>
      <c r="R230" s="239"/>
      <c r="S230" s="239"/>
      <c r="T230" s="239"/>
      <c r="U230" s="239"/>
      <c r="V230" s="239"/>
      <c r="W230" s="239"/>
      <c r="X230" s="239"/>
      <c r="Y230" s="239"/>
      <c r="Z230" s="239"/>
      <c r="AA230" s="239"/>
      <c r="AB230" s="239"/>
      <c r="AC230" s="239"/>
      <c r="AD230" s="239"/>
      <c r="AE230" s="239"/>
      <c r="AF230" s="239"/>
      <c r="AG230" s="239"/>
      <c r="AH230" s="239"/>
      <c r="AI230" s="239"/>
    </row>
    <row r="231" spans="2:35">
      <c r="B231" s="263"/>
      <c r="C231" s="264"/>
      <c r="D231" s="264"/>
      <c r="E231" s="264"/>
      <c r="F231" s="377"/>
      <c r="G231" s="263"/>
      <c r="I231" s="239"/>
      <c r="J231" s="239"/>
      <c r="K231" s="239"/>
      <c r="L231" s="239"/>
      <c r="M231" s="239"/>
      <c r="N231" s="239"/>
      <c r="O231" s="239"/>
      <c r="P231" s="239"/>
      <c r="Q231" s="239"/>
      <c r="R231" s="239"/>
      <c r="S231" s="239"/>
      <c r="T231" s="239"/>
      <c r="U231" s="239"/>
      <c r="V231" s="239"/>
      <c r="W231" s="239"/>
      <c r="X231" s="239"/>
      <c r="Y231" s="239"/>
      <c r="Z231" s="239"/>
      <c r="AA231" s="239"/>
      <c r="AB231" s="239"/>
      <c r="AC231" s="239"/>
      <c r="AD231" s="239"/>
      <c r="AE231" s="239"/>
      <c r="AF231" s="239"/>
      <c r="AG231" s="239"/>
      <c r="AH231" s="239"/>
      <c r="AI231" s="239"/>
    </row>
    <row r="232" spans="2:35">
      <c r="B232" s="263"/>
      <c r="C232" s="264"/>
      <c r="D232" s="264"/>
      <c r="E232" s="264"/>
      <c r="F232" s="377"/>
      <c r="G232" s="263"/>
      <c r="I232" s="239"/>
      <c r="J232" s="239"/>
      <c r="K232" s="239"/>
      <c r="L232" s="239"/>
      <c r="M232" s="239"/>
      <c r="N232" s="239"/>
      <c r="O232" s="239"/>
      <c r="P232" s="239"/>
      <c r="Q232" s="239"/>
      <c r="R232" s="239"/>
      <c r="S232" s="239"/>
      <c r="T232" s="239"/>
      <c r="U232" s="239"/>
      <c r="V232" s="239"/>
      <c r="W232" s="239"/>
      <c r="X232" s="239"/>
      <c r="Y232" s="239"/>
      <c r="Z232" s="239"/>
      <c r="AA232" s="239"/>
      <c r="AB232" s="239"/>
      <c r="AC232" s="239"/>
      <c r="AD232" s="239"/>
      <c r="AE232" s="239"/>
      <c r="AF232" s="239"/>
      <c r="AG232" s="239"/>
      <c r="AH232" s="239"/>
      <c r="AI232" s="239"/>
    </row>
    <row r="233" spans="2:35">
      <c r="B233" s="263"/>
      <c r="C233" s="264"/>
      <c r="D233" s="264"/>
      <c r="E233" s="264"/>
      <c r="F233" s="377"/>
      <c r="G233" s="263"/>
      <c r="I233" s="239"/>
      <c r="J233" s="239"/>
      <c r="K233" s="239"/>
      <c r="L233" s="239"/>
      <c r="M233" s="239"/>
      <c r="N233" s="239"/>
      <c r="O233" s="239"/>
      <c r="P233" s="239"/>
      <c r="Q233" s="239"/>
      <c r="R233" s="239"/>
      <c r="S233" s="239"/>
      <c r="T233" s="239"/>
      <c r="U233" s="239"/>
      <c r="V233" s="239"/>
      <c r="W233" s="239"/>
      <c r="X233" s="239"/>
      <c r="Y233" s="239"/>
      <c r="Z233" s="239"/>
      <c r="AA233" s="239"/>
      <c r="AB233" s="239"/>
      <c r="AC233" s="239"/>
      <c r="AD233" s="239"/>
      <c r="AE233" s="239"/>
      <c r="AF233" s="239"/>
      <c r="AG233" s="239"/>
      <c r="AH233" s="239"/>
      <c r="AI233" s="239"/>
    </row>
    <row r="234" spans="2:35">
      <c r="B234" s="263"/>
      <c r="C234" s="264"/>
      <c r="D234" s="264"/>
      <c r="E234" s="264"/>
      <c r="F234" s="377"/>
      <c r="G234" s="263"/>
      <c r="I234" s="239"/>
      <c r="J234" s="239"/>
      <c r="K234" s="239"/>
      <c r="L234" s="239"/>
      <c r="M234" s="239"/>
      <c r="N234" s="239"/>
      <c r="O234" s="239"/>
      <c r="P234" s="239"/>
      <c r="Q234" s="239"/>
      <c r="R234" s="239"/>
      <c r="S234" s="239"/>
      <c r="T234" s="239"/>
      <c r="U234" s="239"/>
      <c r="V234" s="239"/>
      <c r="W234" s="239"/>
      <c r="X234" s="239"/>
      <c r="Y234" s="239"/>
      <c r="Z234" s="239"/>
      <c r="AA234" s="239"/>
      <c r="AB234" s="239"/>
      <c r="AC234" s="239"/>
      <c r="AD234" s="239"/>
      <c r="AE234" s="239"/>
      <c r="AF234" s="239"/>
      <c r="AG234" s="239"/>
      <c r="AH234" s="239"/>
      <c r="AI234" s="239"/>
    </row>
    <row r="235" spans="2:35">
      <c r="B235" s="263"/>
      <c r="C235" s="264"/>
      <c r="D235" s="264"/>
      <c r="E235" s="264"/>
      <c r="F235" s="377"/>
      <c r="G235" s="263"/>
      <c r="I235" s="239"/>
      <c r="J235" s="239"/>
      <c r="K235" s="239"/>
      <c r="L235" s="239"/>
      <c r="M235" s="239"/>
      <c r="N235" s="239"/>
      <c r="O235" s="239"/>
      <c r="P235" s="239"/>
      <c r="Q235" s="239"/>
      <c r="R235" s="239"/>
      <c r="S235" s="239"/>
      <c r="T235" s="239"/>
      <c r="U235" s="239"/>
      <c r="V235" s="239"/>
      <c r="W235" s="239"/>
      <c r="X235" s="239"/>
      <c r="Y235" s="239"/>
      <c r="Z235" s="239"/>
      <c r="AA235" s="239"/>
      <c r="AB235" s="239"/>
      <c r="AC235" s="239"/>
      <c r="AD235" s="239"/>
      <c r="AE235" s="239"/>
      <c r="AF235" s="239"/>
      <c r="AG235" s="239"/>
      <c r="AH235" s="239"/>
      <c r="AI235" s="239"/>
    </row>
    <row r="236" spans="2:35">
      <c r="B236" s="263"/>
      <c r="C236" s="264"/>
      <c r="D236" s="264"/>
      <c r="E236" s="264"/>
      <c r="F236" s="377"/>
      <c r="G236" s="263"/>
      <c r="I236" s="239"/>
      <c r="J236" s="239"/>
      <c r="K236" s="239"/>
      <c r="L236" s="239"/>
      <c r="M236" s="239"/>
      <c r="N236" s="239"/>
      <c r="O236" s="239"/>
      <c r="P236" s="239"/>
      <c r="Q236" s="239"/>
      <c r="R236" s="239"/>
      <c r="S236" s="239"/>
      <c r="T236" s="239"/>
      <c r="U236" s="239"/>
      <c r="V236" s="239"/>
      <c r="W236" s="239"/>
      <c r="X236" s="239"/>
      <c r="Y236" s="239"/>
      <c r="Z236" s="239"/>
      <c r="AA236" s="239"/>
      <c r="AB236" s="239"/>
      <c r="AC236" s="239"/>
      <c r="AD236" s="239"/>
      <c r="AE236" s="239"/>
      <c r="AF236" s="239"/>
      <c r="AG236" s="239"/>
      <c r="AH236" s="239"/>
      <c r="AI236" s="239"/>
    </row>
    <row r="237" spans="2:35">
      <c r="B237" s="263"/>
      <c r="C237" s="264"/>
      <c r="D237" s="264"/>
      <c r="E237" s="264"/>
      <c r="F237" s="377"/>
      <c r="G237" s="263"/>
      <c r="I237" s="239"/>
      <c r="J237" s="239"/>
      <c r="K237" s="239"/>
      <c r="L237" s="239"/>
      <c r="M237" s="239"/>
      <c r="N237" s="239"/>
      <c r="O237" s="239"/>
      <c r="P237" s="239"/>
      <c r="Q237" s="239"/>
      <c r="R237" s="239"/>
      <c r="S237" s="239"/>
      <c r="T237" s="239"/>
      <c r="U237" s="239"/>
      <c r="V237" s="239"/>
      <c r="W237" s="239"/>
      <c r="X237" s="239"/>
      <c r="Y237" s="239"/>
      <c r="Z237" s="239"/>
      <c r="AA237" s="239"/>
      <c r="AB237" s="239"/>
      <c r="AC237" s="239"/>
      <c r="AD237" s="239"/>
      <c r="AE237" s="239"/>
      <c r="AF237" s="239"/>
      <c r="AG237" s="239"/>
      <c r="AH237" s="239"/>
      <c r="AI237" s="239"/>
    </row>
    <row r="238" spans="2:35">
      <c r="B238" s="263"/>
      <c r="C238" s="264"/>
      <c r="D238" s="264"/>
      <c r="E238" s="264"/>
      <c r="F238" s="377"/>
      <c r="G238" s="263"/>
      <c r="I238" s="239"/>
      <c r="J238" s="239"/>
      <c r="K238" s="239"/>
      <c r="L238" s="239"/>
      <c r="M238" s="239"/>
      <c r="N238" s="239"/>
      <c r="O238" s="239"/>
      <c r="P238" s="239"/>
      <c r="Q238" s="239"/>
      <c r="R238" s="239"/>
      <c r="S238" s="239"/>
      <c r="T238" s="239"/>
      <c r="U238" s="239"/>
      <c r="V238" s="239"/>
      <c r="W238" s="239"/>
      <c r="X238" s="239"/>
      <c r="Y238" s="239"/>
      <c r="Z238" s="239"/>
      <c r="AA238" s="239"/>
      <c r="AB238" s="239"/>
      <c r="AC238" s="239"/>
      <c r="AD238" s="239"/>
      <c r="AE238" s="239"/>
      <c r="AF238" s="239"/>
      <c r="AG238" s="239"/>
      <c r="AH238" s="239"/>
      <c r="AI238" s="239"/>
    </row>
    <row r="239" spans="2:35">
      <c r="B239" s="263"/>
      <c r="C239" s="264"/>
      <c r="D239" s="264"/>
      <c r="E239" s="264"/>
      <c r="F239" s="377"/>
      <c r="G239" s="263"/>
      <c r="I239" s="239"/>
      <c r="J239" s="239"/>
      <c r="K239" s="239"/>
      <c r="L239" s="239"/>
      <c r="M239" s="239"/>
      <c r="N239" s="239"/>
      <c r="O239" s="239"/>
      <c r="P239" s="239"/>
      <c r="Q239" s="239"/>
      <c r="R239" s="239"/>
      <c r="S239" s="239"/>
      <c r="T239" s="239"/>
      <c r="U239" s="239"/>
      <c r="V239" s="239"/>
      <c r="W239" s="239"/>
      <c r="X239" s="239"/>
      <c r="Y239" s="239"/>
      <c r="Z239" s="239"/>
      <c r="AA239" s="239"/>
      <c r="AB239" s="239"/>
      <c r="AC239" s="239"/>
      <c r="AD239" s="239"/>
      <c r="AE239" s="239"/>
      <c r="AF239" s="239"/>
      <c r="AG239" s="239"/>
      <c r="AH239" s="239"/>
      <c r="AI239" s="239"/>
    </row>
    <row r="240" spans="2:35">
      <c r="B240" s="263"/>
      <c r="C240" s="264"/>
      <c r="D240" s="264"/>
      <c r="E240" s="264"/>
      <c r="F240" s="377"/>
      <c r="G240" s="263"/>
      <c r="I240" s="239"/>
      <c r="J240" s="239"/>
      <c r="K240" s="239"/>
      <c r="L240" s="239"/>
      <c r="M240" s="239"/>
      <c r="N240" s="239"/>
      <c r="O240" s="239"/>
      <c r="P240" s="239"/>
      <c r="Q240" s="239"/>
      <c r="R240" s="239"/>
      <c r="S240" s="239"/>
      <c r="T240" s="239"/>
      <c r="U240" s="239"/>
      <c r="V240" s="239"/>
      <c r="W240" s="239"/>
      <c r="X240" s="239"/>
      <c r="Y240" s="239"/>
      <c r="Z240" s="239"/>
      <c r="AA240" s="239"/>
      <c r="AB240" s="239"/>
      <c r="AC240" s="239"/>
      <c r="AD240" s="239"/>
      <c r="AE240" s="239"/>
      <c r="AF240" s="239"/>
      <c r="AG240" s="239"/>
      <c r="AH240" s="239"/>
      <c r="AI240" s="239"/>
    </row>
    <row r="241" spans="2:35">
      <c r="B241" s="263"/>
      <c r="C241" s="264"/>
      <c r="D241" s="264"/>
      <c r="E241" s="264"/>
      <c r="F241" s="377"/>
      <c r="G241" s="263"/>
      <c r="I241" s="239"/>
      <c r="J241" s="239"/>
      <c r="K241" s="239"/>
      <c r="L241" s="239"/>
      <c r="M241" s="239"/>
      <c r="N241" s="239"/>
      <c r="O241" s="239"/>
      <c r="P241" s="239"/>
      <c r="Q241" s="239"/>
      <c r="R241" s="239"/>
      <c r="S241" s="239"/>
      <c r="T241" s="239"/>
      <c r="U241" s="239"/>
      <c r="V241" s="239"/>
      <c r="W241" s="239"/>
      <c r="X241" s="239"/>
      <c r="Y241" s="239"/>
      <c r="Z241" s="239"/>
      <c r="AA241" s="239"/>
      <c r="AB241" s="239"/>
      <c r="AC241" s="239"/>
      <c r="AD241" s="239"/>
      <c r="AE241" s="239"/>
      <c r="AF241" s="239"/>
      <c r="AG241" s="239"/>
      <c r="AH241" s="239"/>
      <c r="AI241" s="239"/>
    </row>
    <row r="242" spans="2:35">
      <c r="B242" s="263"/>
      <c r="C242" s="264"/>
      <c r="D242" s="264"/>
      <c r="E242" s="264"/>
      <c r="F242" s="377"/>
      <c r="G242" s="263"/>
      <c r="I242" s="239"/>
      <c r="J242" s="239"/>
      <c r="K242" s="239"/>
      <c r="L242" s="239"/>
      <c r="M242" s="239"/>
      <c r="N242" s="239"/>
      <c r="O242" s="239"/>
      <c r="P242" s="239"/>
      <c r="Q242" s="239"/>
      <c r="R242" s="239"/>
      <c r="S242" s="239"/>
      <c r="T242" s="239"/>
      <c r="U242" s="239"/>
      <c r="V242" s="239"/>
      <c r="W242" s="239"/>
      <c r="X242" s="239"/>
      <c r="Y242" s="239"/>
      <c r="Z242" s="239"/>
      <c r="AA242" s="239"/>
      <c r="AB242" s="239"/>
      <c r="AC242" s="239"/>
      <c r="AD242" s="239"/>
      <c r="AE242" s="239"/>
      <c r="AF242" s="239"/>
      <c r="AG242" s="239"/>
      <c r="AH242" s="239"/>
      <c r="AI242" s="239"/>
    </row>
    <row r="243" spans="2:35">
      <c r="B243" s="263"/>
      <c r="C243" s="264"/>
      <c r="D243" s="264"/>
      <c r="E243" s="264"/>
      <c r="F243" s="377"/>
      <c r="G243" s="263"/>
      <c r="I243" s="239"/>
      <c r="J243" s="239"/>
      <c r="K243" s="239"/>
      <c r="L243" s="239"/>
      <c r="M243" s="239"/>
      <c r="N243" s="239"/>
      <c r="O243" s="239"/>
      <c r="P243" s="239"/>
      <c r="Q243" s="239"/>
      <c r="R243" s="239"/>
      <c r="S243" s="239"/>
      <c r="T243" s="239"/>
      <c r="U243" s="239"/>
      <c r="V243" s="239"/>
      <c r="W243" s="239"/>
      <c r="X243" s="239"/>
      <c r="Y243" s="239"/>
      <c r="Z243" s="239"/>
      <c r="AA243" s="239"/>
      <c r="AB243" s="239"/>
      <c r="AC243" s="239"/>
      <c r="AD243" s="239"/>
      <c r="AE243" s="239"/>
      <c r="AF243" s="239"/>
      <c r="AG243" s="239"/>
      <c r="AH243" s="239"/>
      <c r="AI243" s="239"/>
    </row>
    <row r="244" spans="2:35">
      <c r="B244" s="263"/>
      <c r="C244" s="264"/>
      <c r="D244" s="264"/>
      <c r="E244" s="264"/>
      <c r="F244" s="377"/>
      <c r="G244" s="263"/>
      <c r="I244" s="239"/>
      <c r="J244" s="239"/>
      <c r="K244" s="239"/>
      <c r="L244" s="239"/>
      <c r="M244" s="239"/>
      <c r="N244" s="239"/>
      <c r="O244" s="239"/>
      <c r="P244" s="239"/>
      <c r="Q244" s="239"/>
      <c r="R244" s="239"/>
      <c r="S244" s="239"/>
      <c r="T244" s="239"/>
      <c r="U244" s="239"/>
      <c r="V244" s="239"/>
      <c r="W244" s="239"/>
      <c r="X244" s="239"/>
      <c r="Y244" s="239"/>
      <c r="Z244" s="239"/>
      <c r="AA244" s="239"/>
      <c r="AB244" s="239"/>
      <c r="AC244" s="239"/>
      <c r="AD244" s="239"/>
      <c r="AE244" s="239"/>
      <c r="AF244" s="239"/>
      <c r="AG244" s="239"/>
      <c r="AH244" s="239"/>
      <c r="AI244" s="239"/>
    </row>
    <row r="245" spans="2:35">
      <c r="B245" s="263"/>
      <c r="C245" s="264"/>
      <c r="D245" s="264"/>
      <c r="E245" s="264"/>
      <c r="F245" s="377"/>
      <c r="G245" s="263"/>
      <c r="I245" s="239"/>
      <c r="J245" s="239"/>
      <c r="K245" s="239"/>
      <c r="L245" s="239"/>
      <c r="M245" s="239"/>
      <c r="N245" s="239"/>
      <c r="O245" s="239"/>
      <c r="P245" s="239"/>
      <c r="Q245" s="239"/>
      <c r="R245" s="239"/>
      <c r="S245" s="239"/>
      <c r="T245" s="239"/>
      <c r="U245" s="239"/>
      <c r="V245" s="239"/>
      <c r="W245" s="239"/>
      <c r="X245" s="239"/>
      <c r="Y245" s="239"/>
      <c r="Z245" s="239"/>
      <c r="AA245" s="239"/>
      <c r="AB245" s="239"/>
      <c r="AC245" s="239"/>
      <c r="AD245" s="239"/>
      <c r="AE245" s="239"/>
      <c r="AF245" s="239"/>
      <c r="AG245" s="239"/>
      <c r="AH245" s="239"/>
      <c r="AI245" s="239"/>
    </row>
    <row r="246" spans="2:35">
      <c r="B246" s="263"/>
      <c r="C246" s="264"/>
      <c r="D246" s="264"/>
      <c r="E246" s="264"/>
      <c r="F246" s="377"/>
      <c r="G246" s="263"/>
      <c r="I246" s="239"/>
      <c r="J246" s="239"/>
      <c r="K246" s="239"/>
      <c r="L246" s="239"/>
      <c r="M246" s="239"/>
      <c r="N246" s="239"/>
      <c r="O246" s="239"/>
      <c r="P246" s="239"/>
      <c r="Q246" s="239"/>
      <c r="R246" s="239"/>
      <c r="S246" s="239"/>
      <c r="T246" s="239"/>
      <c r="U246" s="239"/>
      <c r="V246" s="239"/>
      <c r="W246" s="239"/>
      <c r="X246" s="239"/>
      <c r="Y246" s="239"/>
      <c r="Z246" s="239"/>
      <c r="AA246" s="239"/>
      <c r="AB246" s="239"/>
      <c r="AC246" s="239"/>
      <c r="AD246" s="239"/>
      <c r="AE246" s="239"/>
      <c r="AF246" s="239"/>
      <c r="AG246" s="239"/>
      <c r="AH246" s="239"/>
      <c r="AI246" s="239"/>
    </row>
    <row r="247" spans="2:35">
      <c r="B247" s="263"/>
      <c r="C247" s="264"/>
      <c r="D247" s="264"/>
      <c r="E247" s="264"/>
      <c r="F247" s="377"/>
      <c r="G247" s="263"/>
      <c r="I247" s="239"/>
      <c r="J247" s="239"/>
      <c r="K247" s="239"/>
      <c r="L247" s="239"/>
      <c r="M247" s="239"/>
      <c r="N247" s="239"/>
      <c r="O247" s="239"/>
      <c r="P247" s="239"/>
      <c r="Q247" s="239"/>
      <c r="R247" s="239"/>
      <c r="S247" s="239"/>
      <c r="T247" s="239"/>
      <c r="U247" s="239"/>
      <c r="V247" s="239"/>
      <c r="W247" s="239"/>
      <c r="X247" s="239"/>
      <c r="Y247" s="239"/>
      <c r="Z247" s="239"/>
      <c r="AA247" s="239"/>
      <c r="AB247" s="239"/>
      <c r="AC247" s="239"/>
      <c r="AD247" s="239"/>
      <c r="AE247" s="239"/>
      <c r="AF247" s="239"/>
      <c r="AG247" s="239"/>
      <c r="AH247" s="239"/>
      <c r="AI247" s="239"/>
    </row>
    <row r="248" spans="2:35">
      <c r="B248" s="263"/>
      <c r="C248" s="264"/>
      <c r="D248" s="264"/>
      <c r="E248" s="264"/>
      <c r="F248" s="377"/>
      <c r="G248" s="263"/>
      <c r="I248" s="239"/>
      <c r="J248" s="239"/>
      <c r="K248" s="239"/>
      <c r="L248" s="239"/>
      <c r="M248" s="239"/>
      <c r="N248" s="239"/>
      <c r="O248" s="239"/>
      <c r="P248" s="239"/>
      <c r="Q248" s="239"/>
      <c r="R248" s="239"/>
      <c r="S248" s="239"/>
      <c r="T248" s="239"/>
      <c r="U248" s="239"/>
      <c r="V248" s="239"/>
      <c r="W248" s="239"/>
      <c r="X248" s="239"/>
      <c r="Y248" s="239"/>
      <c r="Z248" s="239"/>
      <c r="AA248" s="239"/>
      <c r="AB248" s="239"/>
      <c r="AC248" s="239"/>
      <c r="AD248" s="239"/>
      <c r="AE248" s="239"/>
      <c r="AF248" s="239"/>
      <c r="AG248" s="239"/>
      <c r="AH248" s="239"/>
      <c r="AI248" s="239"/>
    </row>
    <row r="249" spans="2:35">
      <c r="B249" s="263"/>
      <c r="C249" s="264"/>
      <c r="D249" s="264"/>
      <c r="E249" s="264"/>
      <c r="F249" s="377"/>
      <c r="G249" s="263"/>
      <c r="I249" s="239"/>
      <c r="J249" s="239"/>
      <c r="K249" s="239"/>
      <c r="L249" s="239"/>
      <c r="M249" s="239"/>
      <c r="N249" s="239"/>
      <c r="O249" s="239"/>
      <c r="P249" s="239"/>
      <c r="Q249" s="239"/>
      <c r="R249" s="239"/>
      <c r="S249" s="239"/>
      <c r="T249" s="239"/>
      <c r="U249" s="239"/>
      <c r="V249" s="239"/>
      <c r="W249" s="239"/>
      <c r="X249" s="239"/>
      <c r="Y249" s="239"/>
      <c r="Z249" s="239"/>
      <c r="AA249" s="239"/>
      <c r="AB249" s="239"/>
      <c r="AC249" s="239"/>
      <c r="AD249" s="239"/>
      <c r="AE249" s="239"/>
      <c r="AF249" s="239"/>
      <c r="AG249" s="239"/>
      <c r="AH249" s="239"/>
      <c r="AI249" s="239"/>
    </row>
    <row r="250" spans="2:35">
      <c r="B250" s="263"/>
      <c r="C250" s="264"/>
      <c r="D250" s="264"/>
      <c r="E250" s="264"/>
      <c r="F250" s="377"/>
      <c r="G250" s="263"/>
      <c r="I250" s="239"/>
      <c r="J250" s="239"/>
      <c r="K250" s="239"/>
      <c r="L250" s="239"/>
      <c r="M250" s="239"/>
      <c r="N250" s="239"/>
      <c r="O250" s="239"/>
      <c r="P250" s="239"/>
      <c r="Q250" s="239"/>
      <c r="R250" s="239"/>
      <c r="S250" s="239"/>
      <c r="T250" s="239"/>
      <c r="U250" s="239"/>
      <c r="V250" s="239"/>
      <c r="W250" s="239"/>
      <c r="X250" s="239"/>
      <c r="Y250" s="239"/>
      <c r="Z250" s="239"/>
      <c r="AA250" s="239"/>
      <c r="AB250" s="239"/>
      <c r="AC250" s="239"/>
      <c r="AD250" s="239"/>
      <c r="AE250" s="239"/>
      <c r="AF250" s="239"/>
      <c r="AG250" s="239"/>
      <c r="AH250" s="239"/>
      <c r="AI250" s="239"/>
    </row>
    <row r="251" spans="2:35">
      <c r="B251" s="263"/>
      <c r="C251" s="264"/>
      <c r="D251" s="264"/>
      <c r="E251" s="264"/>
      <c r="F251" s="377"/>
      <c r="G251" s="263"/>
      <c r="I251" s="239"/>
      <c r="J251" s="239"/>
      <c r="K251" s="239"/>
      <c r="L251" s="239"/>
      <c r="M251" s="239"/>
      <c r="N251" s="239"/>
      <c r="O251" s="239"/>
      <c r="P251" s="239"/>
      <c r="Q251" s="239"/>
      <c r="R251" s="239"/>
      <c r="S251" s="239"/>
      <c r="T251" s="239"/>
      <c r="U251" s="239"/>
      <c r="V251" s="239"/>
      <c r="W251" s="239"/>
      <c r="X251" s="239"/>
      <c r="Y251" s="239"/>
      <c r="Z251" s="239"/>
      <c r="AA251" s="239"/>
      <c r="AB251" s="239"/>
      <c r="AC251" s="239"/>
      <c r="AD251" s="239"/>
      <c r="AE251" s="239"/>
      <c r="AF251" s="239"/>
      <c r="AG251" s="239"/>
      <c r="AH251" s="239"/>
      <c r="AI251" s="239"/>
    </row>
    <row r="252" spans="2:35">
      <c r="B252" s="263"/>
      <c r="C252" s="264"/>
      <c r="D252" s="264"/>
      <c r="E252" s="264"/>
      <c r="F252" s="377"/>
      <c r="G252" s="263"/>
      <c r="I252" s="239"/>
      <c r="J252" s="239"/>
      <c r="K252" s="239"/>
      <c r="L252" s="239"/>
      <c r="M252" s="239"/>
      <c r="N252" s="239"/>
      <c r="O252" s="239"/>
      <c r="P252" s="239"/>
      <c r="Q252" s="239"/>
      <c r="R252" s="239"/>
      <c r="S252" s="239"/>
      <c r="T252" s="239"/>
      <c r="U252" s="239"/>
      <c r="V252" s="239"/>
      <c r="W252" s="239"/>
      <c r="X252" s="239"/>
      <c r="Y252" s="239"/>
      <c r="Z252" s="239"/>
      <c r="AA252" s="239"/>
      <c r="AB252" s="239"/>
      <c r="AC252" s="239"/>
      <c r="AD252" s="239"/>
      <c r="AE252" s="239"/>
      <c r="AF252" s="239"/>
      <c r="AG252" s="239"/>
      <c r="AH252" s="239"/>
      <c r="AI252" s="239"/>
    </row>
    <row r="253" spans="2:35">
      <c r="B253" s="263"/>
      <c r="C253" s="264"/>
      <c r="D253" s="264"/>
      <c r="E253" s="264"/>
      <c r="F253" s="377"/>
      <c r="G253" s="263"/>
      <c r="I253" s="239"/>
      <c r="J253" s="239"/>
      <c r="K253" s="239"/>
      <c r="L253" s="239"/>
      <c r="M253" s="239"/>
      <c r="N253" s="239"/>
      <c r="O253" s="239"/>
      <c r="P253" s="239"/>
      <c r="Q253" s="239"/>
      <c r="R253" s="239"/>
      <c r="S253" s="239"/>
      <c r="T253" s="239"/>
      <c r="U253" s="239"/>
      <c r="V253" s="239"/>
      <c r="W253" s="239"/>
      <c r="X253" s="239"/>
      <c r="Y253" s="239"/>
      <c r="Z253" s="239"/>
      <c r="AA253" s="239"/>
      <c r="AB253" s="239"/>
      <c r="AC253" s="239"/>
      <c r="AD253" s="239"/>
      <c r="AE253" s="239"/>
      <c r="AF253" s="239"/>
      <c r="AG253" s="239"/>
      <c r="AH253" s="239"/>
      <c r="AI253" s="239"/>
    </row>
    <row r="254" spans="2:35">
      <c r="B254" s="263"/>
      <c r="C254" s="264"/>
      <c r="D254" s="264"/>
      <c r="E254" s="264"/>
      <c r="F254" s="377"/>
      <c r="G254" s="263"/>
      <c r="I254" s="239"/>
      <c r="J254" s="239"/>
      <c r="K254" s="239"/>
      <c r="L254" s="239"/>
      <c r="M254" s="239"/>
      <c r="N254" s="239"/>
      <c r="O254" s="239"/>
      <c r="P254" s="239"/>
      <c r="Q254" s="239"/>
      <c r="R254" s="239"/>
      <c r="S254" s="239"/>
      <c r="T254" s="239"/>
      <c r="U254" s="239"/>
      <c r="V254" s="239"/>
      <c r="W254" s="239"/>
      <c r="X254" s="239"/>
      <c r="Y254" s="239"/>
      <c r="Z254" s="239"/>
      <c r="AA254" s="239"/>
      <c r="AB254" s="239"/>
      <c r="AC254" s="239"/>
      <c r="AD254" s="239"/>
      <c r="AE254" s="239"/>
      <c r="AF254" s="239"/>
      <c r="AG254" s="239"/>
      <c r="AH254" s="239"/>
      <c r="AI254" s="239"/>
    </row>
    <row r="255" spans="2:35">
      <c r="B255" s="263"/>
      <c r="C255" s="264"/>
      <c r="D255" s="264"/>
      <c r="E255" s="264"/>
      <c r="F255" s="377"/>
      <c r="G255" s="263"/>
      <c r="I255" s="239"/>
      <c r="J255" s="239"/>
      <c r="K255" s="239"/>
      <c r="L255" s="239"/>
      <c r="M255" s="239"/>
      <c r="N255" s="239"/>
      <c r="O255" s="239"/>
      <c r="P255" s="239"/>
      <c r="Q255" s="239"/>
      <c r="R255" s="239"/>
      <c r="S255" s="239"/>
      <c r="T255" s="239"/>
      <c r="U255" s="239"/>
      <c r="V255" s="239"/>
      <c r="W255" s="239"/>
      <c r="X255" s="239"/>
      <c r="Y255" s="239"/>
      <c r="Z255" s="239"/>
      <c r="AA255" s="239"/>
      <c r="AB255" s="239"/>
      <c r="AC255" s="239"/>
      <c r="AD255" s="239"/>
      <c r="AE255" s="239"/>
      <c r="AF255" s="239"/>
      <c r="AG255" s="239"/>
      <c r="AH255" s="239"/>
      <c r="AI255" s="239"/>
    </row>
    <row r="256" spans="2:35">
      <c r="B256" s="263"/>
      <c r="C256" s="264"/>
      <c r="D256" s="264"/>
      <c r="E256" s="264"/>
      <c r="F256" s="377"/>
      <c r="G256" s="263"/>
      <c r="I256" s="239"/>
      <c r="J256" s="239"/>
      <c r="K256" s="239"/>
      <c r="L256" s="239"/>
      <c r="M256" s="239"/>
      <c r="N256" s="239"/>
      <c r="O256" s="239"/>
      <c r="P256" s="239"/>
      <c r="Q256" s="239"/>
      <c r="R256" s="239"/>
      <c r="S256" s="239"/>
      <c r="T256" s="239"/>
      <c r="U256" s="239"/>
      <c r="V256" s="239"/>
      <c r="W256" s="239"/>
      <c r="X256" s="239"/>
      <c r="Y256" s="239"/>
      <c r="Z256" s="239"/>
      <c r="AA256" s="239"/>
      <c r="AB256" s="239"/>
      <c r="AC256" s="239"/>
      <c r="AD256" s="239"/>
      <c r="AE256" s="239"/>
      <c r="AF256" s="239"/>
      <c r="AG256" s="239"/>
      <c r="AH256" s="239"/>
      <c r="AI256" s="239"/>
    </row>
    <row r="257" spans="2:35">
      <c r="B257" s="263"/>
      <c r="C257" s="264"/>
      <c r="D257" s="264"/>
      <c r="E257" s="264"/>
      <c r="F257" s="377"/>
      <c r="G257" s="263"/>
      <c r="I257" s="239"/>
      <c r="J257" s="239"/>
      <c r="K257" s="239"/>
      <c r="L257" s="239"/>
      <c r="M257" s="239"/>
      <c r="N257" s="239"/>
      <c r="O257" s="239"/>
      <c r="P257" s="239"/>
      <c r="Q257" s="239"/>
      <c r="R257" s="239"/>
      <c r="S257" s="239"/>
      <c r="T257" s="239"/>
      <c r="U257" s="239"/>
      <c r="V257" s="239"/>
      <c r="W257" s="239"/>
      <c r="X257" s="239"/>
      <c r="Y257" s="239"/>
      <c r="Z257" s="239"/>
      <c r="AA257" s="239"/>
      <c r="AB257" s="239"/>
      <c r="AC257" s="239"/>
      <c r="AD257" s="239"/>
      <c r="AE257" s="239"/>
      <c r="AF257" s="239"/>
      <c r="AG257" s="239"/>
      <c r="AH257" s="239"/>
      <c r="AI257" s="239"/>
    </row>
    <row r="258" spans="2:35">
      <c r="B258" s="263"/>
      <c r="C258" s="264"/>
      <c r="D258" s="264"/>
      <c r="E258" s="264"/>
      <c r="F258" s="377"/>
      <c r="G258" s="263"/>
      <c r="I258" s="239"/>
      <c r="J258" s="239"/>
      <c r="K258" s="239"/>
      <c r="L258" s="239"/>
      <c r="M258" s="239"/>
      <c r="N258" s="239"/>
      <c r="O258" s="239"/>
      <c r="P258" s="239"/>
      <c r="Q258" s="239"/>
      <c r="R258" s="239"/>
      <c r="S258" s="239"/>
      <c r="T258" s="239"/>
      <c r="U258" s="239"/>
      <c r="V258" s="239"/>
      <c r="W258" s="239"/>
      <c r="X258" s="239"/>
      <c r="Y258" s="239"/>
      <c r="Z258" s="239"/>
      <c r="AA258" s="239"/>
      <c r="AB258" s="239"/>
      <c r="AC258" s="239"/>
      <c r="AD258" s="239"/>
      <c r="AE258" s="239"/>
      <c r="AF258" s="239"/>
      <c r="AG258" s="239"/>
      <c r="AH258" s="239"/>
      <c r="AI258" s="239"/>
    </row>
    <row r="259" spans="2:35">
      <c r="B259" s="263"/>
      <c r="C259" s="264"/>
      <c r="D259" s="264"/>
      <c r="E259" s="264"/>
      <c r="F259" s="377"/>
      <c r="G259" s="263"/>
      <c r="I259" s="239"/>
      <c r="J259" s="239"/>
      <c r="K259" s="239"/>
      <c r="L259" s="239"/>
      <c r="M259" s="239"/>
      <c r="N259" s="239"/>
      <c r="O259" s="239"/>
      <c r="P259" s="239"/>
      <c r="Q259" s="239"/>
      <c r="R259" s="239"/>
      <c r="S259" s="239"/>
      <c r="T259" s="239"/>
      <c r="U259" s="239"/>
      <c r="V259" s="239"/>
      <c r="W259" s="239"/>
      <c r="X259" s="239"/>
      <c r="Y259" s="239"/>
      <c r="Z259" s="239"/>
      <c r="AA259" s="239"/>
      <c r="AB259" s="239"/>
      <c r="AC259" s="239"/>
      <c r="AD259" s="239"/>
      <c r="AE259" s="239"/>
      <c r="AF259" s="239"/>
      <c r="AG259" s="239"/>
      <c r="AH259" s="239"/>
      <c r="AI259" s="239"/>
    </row>
    <row r="260" spans="2:35">
      <c r="B260" s="263"/>
      <c r="C260" s="264"/>
      <c r="D260" s="264"/>
      <c r="E260" s="264"/>
      <c r="F260" s="377"/>
      <c r="G260" s="263"/>
      <c r="I260" s="239"/>
      <c r="J260" s="239"/>
      <c r="K260" s="239"/>
      <c r="L260" s="239"/>
      <c r="M260" s="239"/>
      <c r="N260" s="239"/>
      <c r="O260" s="239"/>
      <c r="P260" s="239"/>
      <c r="Q260" s="239"/>
      <c r="R260" s="239"/>
      <c r="S260" s="239"/>
      <c r="T260" s="239"/>
      <c r="U260" s="239"/>
      <c r="V260" s="239"/>
      <c r="W260" s="239"/>
      <c r="X260" s="239"/>
      <c r="Y260" s="239"/>
      <c r="Z260" s="239"/>
      <c r="AA260" s="239"/>
      <c r="AB260" s="239"/>
      <c r="AC260" s="239"/>
      <c r="AD260" s="239"/>
      <c r="AE260" s="239"/>
      <c r="AF260" s="239"/>
      <c r="AG260" s="239"/>
      <c r="AH260" s="239"/>
      <c r="AI260" s="239"/>
    </row>
    <row r="261" spans="2:35">
      <c r="B261" s="263"/>
      <c r="C261" s="264"/>
      <c r="D261" s="264"/>
      <c r="E261" s="264"/>
      <c r="F261" s="377"/>
      <c r="G261" s="263"/>
      <c r="I261" s="239"/>
      <c r="J261" s="239"/>
      <c r="K261" s="239"/>
      <c r="L261" s="239"/>
      <c r="M261" s="239"/>
      <c r="N261" s="239"/>
      <c r="O261" s="239"/>
      <c r="P261" s="239"/>
      <c r="Q261" s="239"/>
      <c r="R261" s="239"/>
      <c r="S261" s="239"/>
      <c r="T261" s="239"/>
      <c r="U261" s="239"/>
      <c r="V261" s="239"/>
      <c r="W261" s="239"/>
      <c r="X261" s="239"/>
      <c r="Y261" s="239"/>
      <c r="Z261" s="239"/>
      <c r="AA261" s="239"/>
      <c r="AB261" s="239"/>
      <c r="AC261" s="239"/>
      <c r="AD261" s="239"/>
      <c r="AE261" s="239"/>
      <c r="AF261" s="239"/>
      <c r="AG261" s="239"/>
      <c r="AH261" s="239"/>
      <c r="AI261" s="239"/>
    </row>
    <row r="262" spans="2:35">
      <c r="B262" s="263"/>
      <c r="C262" s="264"/>
      <c r="D262" s="264"/>
      <c r="E262" s="264"/>
      <c r="F262" s="377"/>
      <c r="G262" s="263"/>
      <c r="I262" s="239"/>
      <c r="J262" s="239"/>
      <c r="K262" s="239"/>
      <c r="L262" s="239"/>
      <c r="M262" s="239"/>
      <c r="N262" s="239"/>
      <c r="O262" s="239"/>
      <c r="P262" s="239"/>
      <c r="Q262" s="239"/>
      <c r="R262" s="239"/>
      <c r="S262" s="239"/>
      <c r="T262" s="239"/>
      <c r="U262" s="239"/>
      <c r="V262" s="239"/>
      <c r="W262" s="239"/>
      <c r="X262" s="239"/>
      <c r="Y262" s="239"/>
      <c r="Z262" s="239"/>
      <c r="AA262" s="239"/>
      <c r="AB262" s="239"/>
      <c r="AC262" s="239"/>
      <c r="AD262" s="239"/>
      <c r="AE262" s="239"/>
      <c r="AF262" s="239"/>
      <c r="AG262" s="239"/>
      <c r="AH262" s="239"/>
      <c r="AI262" s="239"/>
    </row>
    <row r="263" spans="2:35">
      <c r="B263" s="263"/>
      <c r="C263" s="264"/>
      <c r="D263" s="264"/>
      <c r="E263" s="264"/>
      <c r="F263" s="377"/>
      <c r="G263" s="263"/>
      <c r="I263" s="239"/>
      <c r="J263" s="239"/>
      <c r="K263" s="239"/>
      <c r="L263" s="239"/>
      <c r="M263" s="239"/>
      <c r="N263" s="239"/>
      <c r="O263" s="239"/>
      <c r="P263" s="239"/>
      <c r="Q263" s="239"/>
      <c r="R263" s="239"/>
      <c r="S263" s="239"/>
      <c r="T263" s="239"/>
      <c r="U263" s="239"/>
      <c r="V263" s="239"/>
      <c r="W263" s="239"/>
      <c r="X263" s="239"/>
      <c r="Y263" s="239"/>
      <c r="Z263" s="239"/>
      <c r="AA263" s="239"/>
      <c r="AB263" s="239"/>
      <c r="AC263" s="239"/>
      <c r="AD263" s="239"/>
      <c r="AE263" s="239"/>
      <c r="AF263" s="239"/>
      <c r="AG263" s="239"/>
      <c r="AH263" s="239"/>
      <c r="AI263" s="239"/>
    </row>
    <row r="264" spans="2:35">
      <c r="B264" s="263"/>
      <c r="C264" s="264"/>
      <c r="D264" s="264"/>
      <c r="E264" s="264"/>
      <c r="F264" s="377"/>
      <c r="G264" s="263"/>
      <c r="I264" s="239"/>
      <c r="J264" s="239"/>
      <c r="K264" s="239"/>
      <c r="L264" s="239"/>
      <c r="M264" s="239"/>
      <c r="N264" s="239"/>
      <c r="O264" s="239"/>
      <c r="P264" s="239"/>
      <c r="Q264" s="239"/>
      <c r="R264" s="239"/>
      <c r="S264" s="239"/>
      <c r="T264" s="239"/>
      <c r="U264" s="239"/>
      <c r="V264" s="239"/>
      <c r="W264" s="239"/>
      <c r="X264" s="239"/>
      <c r="Y264" s="239"/>
      <c r="Z264" s="239"/>
      <c r="AA264" s="239"/>
      <c r="AB264" s="239"/>
      <c r="AC264" s="239"/>
      <c r="AD264" s="239"/>
      <c r="AE264" s="239"/>
      <c r="AF264" s="239"/>
      <c r="AG264" s="239"/>
      <c r="AH264" s="239"/>
      <c r="AI264" s="239"/>
    </row>
    <row r="265" spans="2:35">
      <c r="B265" s="263"/>
      <c r="C265" s="264"/>
      <c r="D265" s="264"/>
      <c r="E265" s="264"/>
      <c r="F265" s="377"/>
      <c r="G265" s="263"/>
      <c r="I265" s="239"/>
      <c r="J265" s="239"/>
      <c r="K265" s="239"/>
      <c r="L265" s="239"/>
      <c r="M265" s="239"/>
      <c r="N265" s="239"/>
      <c r="O265" s="239"/>
      <c r="P265" s="239"/>
      <c r="Q265" s="239"/>
      <c r="R265" s="239"/>
      <c r="S265" s="239"/>
      <c r="T265" s="239"/>
      <c r="U265" s="239"/>
      <c r="V265" s="239"/>
      <c r="W265" s="239"/>
      <c r="X265" s="239"/>
      <c r="Y265" s="239"/>
      <c r="Z265" s="239"/>
      <c r="AA265" s="239"/>
      <c r="AB265" s="239"/>
      <c r="AC265" s="239"/>
      <c r="AD265" s="239"/>
      <c r="AE265" s="239"/>
      <c r="AF265" s="239"/>
      <c r="AG265" s="239"/>
      <c r="AH265" s="239"/>
      <c r="AI265" s="239"/>
    </row>
    <row r="266" spans="2:35">
      <c r="B266" s="263"/>
      <c r="C266" s="264"/>
      <c r="D266" s="264"/>
      <c r="E266" s="264"/>
      <c r="F266" s="377"/>
      <c r="G266" s="263"/>
      <c r="I266" s="239"/>
      <c r="J266" s="239"/>
      <c r="K266" s="239"/>
      <c r="L266" s="239"/>
      <c r="M266" s="239"/>
      <c r="N266" s="239"/>
      <c r="O266" s="239"/>
      <c r="P266" s="239"/>
      <c r="Q266" s="239"/>
      <c r="R266" s="239"/>
      <c r="S266" s="239"/>
      <c r="T266" s="239"/>
      <c r="U266" s="239"/>
      <c r="V266" s="239"/>
      <c r="W266" s="239"/>
      <c r="X266" s="239"/>
      <c r="Y266" s="239"/>
      <c r="Z266" s="239"/>
      <c r="AA266" s="239"/>
      <c r="AB266" s="239"/>
      <c r="AC266" s="239"/>
      <c r="AD266" s="239"/>
      <c r="AE266" s="239"/>
      <c r="AF266" s="239"/>
      <c r="AG266" s="239"/>
      <c r="AH266" s="239"/>
      <c r="AI266" s="239"/>
    </row>
    <row r="267" spans="2:35">
      <c r="B267" s="263"/>
      <c r="C267" s="264"/>
      <c r="D267" s="264"/>
      <c r="E267" s="264"/>
      <c r="F267" s="377"/>
      <c r="G267" s="263"/>
      <c r="I267" s="239"/>
      <c r="J267" s="239"/>
      <c r="K267" s="239"/>
      <c r="L267" s="239"/>
      <c r="M267" s="239"/>
      <c r="N267" s="239"/>
      <c r="O267" s="239"/>
      <c r="P267" s="239"/>
      <c r="Q267" s="239"/>
      <c r="R267" s="239"/>
      <c r="S267" s="239"/>
      <c r="T267" s="239"/>
      <c r="U267" s="239"/>
      <c r="V267" s="239"/>
      <c r="W267" s="239"/>
      <c r="X267" s="239"/>
      <c r="Y267" s="239"/>
      <c r="Z267" s="239"/>
      <c r="AA267" s="239"/>
      <c r="AB267" s="239"/>
      <c r="AC267" s="239"/>
      <c r="AD267" s="239"/>
      <c r="AE267" s="239"/>
      <c r="AF267" s="239"/>
      <c r="AG267" s="239"/>
      <c r="AH267" s="239"/>
      <c r="AI267" s="239"/>
    </row>
    <row r="268" spans="2:35">
      <c r="B268" s="263"/>
      <c r="C268" s="264"/>
      <c r="D268" s="264"/>
      <c r="E268" s="264"/>
      <c r="F268" s="377"/>
      <c r="G268" s="263"/>
      <c r="I268" s="239"/>
      <c r="J268" s="239"/>
      <c r="K268" s="239"/>
      <c r="L268" s="239"/>
      <c r="M268" s="239"/>
      <c r="N268" s="239"/>
      <c r="O268" s="239"/>
      <c r="P268" s="239"/>
      <c r="Q268" s="239"/>
      <c r="R268" s="239"/>
      <c r="S268" s="239"/>
      <c r="T268" s="239"/>
      <c r="U268" s="239"/>
      <c r="V268" s="239"/>
      <c r="W268" s="239"/>
      <c r="X268" s="239"/>
      <c r="Y268" s="239"/>
      <c r="Z268" s="239"/>
      <c r="AA268" s="239"/>
      <c r="AB268" s="239"/>
      <c r="AC268" s="239"/>
      <c r="AD268" s="239"/>
      <c r="AE268" s="239"/>
      <c r="AF268" s="239"/>
      <c r="AG268" s="239"/>
      <c r="AH268" s="239"/>
      <c r="AI268" s="239"/>
    </row>
    <row r="269" spans="2:35">
      <c r="B269" s="263"/>
      <c r="C269" s="264"/>
      <c r="D269" s="264"/>
      <c r="E269" s="264"/>
      <c r="F269" s="377"/>
      <c r="G269" s="263"/>
      <c r="I269" s="239"/>
      <c r="J269" s="239"/>
      <c r="K269" s="239"/>
      <c r="L269" s="239"/>
      <c r="M269" s="239"/>
      <c r="N269" s="239"/>
      <c r="O269" s="239"/>
      <c r="P269" s="239"/>
      <c r="Q269" s="239"/>
      <c r="R269" s="239"/>
      <c r="S269" s="239"/>
      <c r="T269" s="239"/>
      <c r="U269" s="239"/>
      <c r="V269" s="239"/>
      <c r="W269" s="239"/>
      <c r="X269" s="239"/>
      <c r="Y269" s="239"/>
      <c r="Z269" s="239"/>
      <c r="AA269" s="239"/>
      <c r="AB269" s="239"/>
      <c r="AC269" s="239"/>
      <c r="AD269" s="239"/>
      <c r="AE269" s="239"/>
      <c r="AF269" s="239"/>
      <c r="AG269" s="239"/>
      <c r="AH269" s="239"/>
      <c r="AI269" s="239"/>
    </row>
    <row r="270" spans="2:35">
      <c r="B270" s="263"/>
      <c r="C270" s="264"/>
      <c r="D270" s="264"/>
      <c r="E270" s="264"/>
      <c r="F270" s="377"/>
      <c r="G270" s="263"/>
      <c r="I270" s="239"/>
      <c r="J270" s="239"/>
      <c r="K270" s="239"/>
      <c r="L270" s="239"/>
      <c r="M270" s="239"/>
      <c r="N270" s="239"/>
      <c r="O270" s="239"/>
      <c r="P270" s="239"/>
      <c r="Q270" s="239"/>
      <c r="R270" s="239"/>
      <c r="S270" s="239"/>
      <c r="T270" s="239"/>
      <c r="U270" s="239"/>
      <c r="V270" s="239"/>
      <c r="W270" s="239"/>
      <c r="X270" s="239"/>
      <c r="Y270" s="239"/>
      <c r="Z270" s="239"/>
      <c r="AA270" s="239"/>
      <c r="AB270" s="239"/>
      <c r="AC270" s="239"/>
      <c r="AD270" s="239"/>
      <c r="AE270" s="239"/>
      <c r="AF270" s="239"/>
      <c r="AG270" s="239"/>
      <c r="AH270" s="239"/>
      <c r="AI270" s="239"/>
    </row>
    <row r="271" spans="2:35">
      <c r="B271" s="263"/>
      <c r="C271" s="264"/>
      <c r="D271" s="264"/>
      <c r="E271" s="264"/>
      <c r="F271" s="377"/>
      <c r="G271" s="263"/>
      <c r="I271" s="239"/>
      <c r="J271" s="239"/>
      <c r="K271" s="239"/>
      <c r="L271" s="239"/>
      <c r="M271" s="239"/>
      <c r="N271" s="239"/>
      <c r="O271" s="239"/>
      <c r="P271" s="239"/>
      <c r="Q271" s="239"/>
      <c r="R271" s="239"/>
      <c r="S271" s="239"/>
      <c r="T271" s="239"/>
      <c r="U271" s="239"/>
      <c r="V271" s="239"/>
      <c r="W271" s="239"/>
      <c r="X271" s="239"/>
      <c r="Y271" s="239"/>
      <c r="Z271" s="239"/>
      <c r="AA271" s="239"/>
      <c r="AB271" s="239"/>
      <c r="AC271" s="239"/>
      <c r="AD271" s="239"/>
      <c r="AE271" s="239"/>
      <c r="AF271" s="239"/>
      <c r="AG271" s="239"/>
      <c r="AH271" s="239"/>
      <c r="AI271" s="239"/>
    </row>
    <row r="272" spans="2:35">
      <c r="B272" s="263"/>
      <c r="C272" s="264"/>
      <c r="D272" s="264"/>
      <c r="E272" s="264"/>
      <c r="F272" s="377"/>
      <c r="G272" s="263"/>
      <c r="I272" s="239"/>
      <c r="J272" s="239"/>
      <c r="K272" s="239"/>
      <c r="L272" s="239"/>
      <c r="M272" s="239"/>
      <c r="N272" s="239"/>
      <c r="O272" s="239"/>
      <c r="P272" s="239"/>
      <c r="Q272" s="239"/>
      <c r="R272" s="239"/>
      <c r="S272" s="239"/>
      <c r="T272" s="239"/>
      <c r="U272" s="239"/>
      <c r="V272" s="239"/>
      <c r="W272" s="239"/>
      <c r="X272" s="239"/>
      <c r="Y272" s="239"/>
      <c r="Z272" s="239"/>
      <c r="AA272" s="239"/>
      <c r="AB272" s="239"/>
      <c r="AC272" s="239"/>
      <c r="AD272" s="239"/>
      <c r="AE272" s="239"/>
      <c r="AF272" s="239"/>
      <c r="AG272" s="239"/>
      <c r="AH272" s="239"/>
      <c r="AI272" s="239"/>
    </row>
    <row r="273" spans="2:35">
      <c r="B273" s="263"/>
      <c r="C273" s="264"/>
      <c r="D273" s="264"/>
      <c r="E273" s="264"/>
      <c r="F273" s="377"/>
      <c r="G273" s="263"/>
      <c r="I273" s="239"/>
      <c r="J273" s="239"/>
      <c r="K273" s="239"/>
      <c r="L273" s="239"/>
      <c r="M273" s="239"/>
      <c r="N273" s="239"/>
      <c r="O273" s="239"/>
      <c r="P273" s="239"/>
      <c r="Q273" s="239"/>
      <c r="R273" s="239"/>
      <c r="S273" s="239"/>
      <c r="T273" s="239"/>
      <c r="U273" s="239"/>
      <c r="V273" s="239"/>
      <c r="W273" s="239"/>
      <c r="X273" s="239"/>
      <c r="Y273" s="239"/>
      <c r="Z273" s="239"/>
      <c r="AA273" s="239"/>
      <c r="AB273" s="239"/>
      <c r="AC273" s="239"/>
      <c r="AD273" s="239"/>
      <c r="AE273" s="239"/>
      <c r="AF273" s="239"/>
      <c r="AG273" s="239"/>
      <c r="AH273" s="239"/>
      <c r="AI273" s="239"/>
    </row>
    <row r="274" spans="2:35">
      <c r="B274" s="263"/>
      <c r="C274" s="264"/>
      <c r="D274" s="264"/>
      <c r="E274" s="264"/>
      <c r="F274" s="377"/>
      <c r="G274" s="263"/>
      <c r="I274" s="239"/>
      <c r="J274" s="239"/>
      <c r="K274" s="239"/>
      <c r="L274" s="239"/>
      <c r="M274" s="239"/>
      <c r="N274" s="239"/>
      <c r="O274" s="239"/>
      <c r="P274" s="239"/>
      <c r="Q274" s="239"/>
      <c r="R274" s="239"/>
      <c r="S274" s="239"/>
      <c r="T274" s="239"/>
      <c r="U274" s="239"/>
      <c r="V274" s="239"/>
      <c r="W274" s="239"/>
      <c r="X274" s="239"/>
      <c r="Y274" s="239"/>
      <c r="Z274" s="239"/>
      <c r="AA274" s="239"/>
      <c r="AB274" s="239"/>
      <c r="AC274" s="239"/>
      <c r="AD274" s="239"/>
      <c r="AE274" s="239"/>
      <c r="AF274" s="239"/>
      <c r="AG274" s="239"/>
      <c r="AH274" s="239"/>
      <c r="AI274" s="239"/>
    </row>
    <row r="275" spans="2:35">
      <c r="B275" s="263"/>
      <c r="C275" s="264"/>
      <c r="D275" s="264"/>
      <c r="E275" s="264"/>
      <c r="F275" s="377"/>
      <c r="G275" s="263"/>
      <c r="I275" s="239"/>
      <c r="J275" s="239"/>
      <c r="K275" s="239"/>
      <c r="L275" s="239"/>
      <c r="M275" s="239"/>
      <c r="N275" s="239"/>
      <c r="O275" s="239"/>
      <c r="P275" s="239"/>
      <c r="Q275" s="239"/>
      <c r="R275" s="239"/>
      <c r="S275" s="239"/>
      <c r="T275" s="239"/>
      <c r="U275" s="239"/>
      <c r="V275" s="239"/>
      <c r="W275" s="239"/>
      <c r="X275" s="239"/>
      <c r="Y275" s="239"/>
      <c r="Z275" s="239"/>
      <c r="AA275" s="239"/>
      <c r="AB275" s="239"/>
      <c r="AC275" s="239"/>
      <c r="AD275" s="239"/>
      <c r="AE275" s="239"/>
      <c r="AF275" s="239"/>
      <c r="AG275" s="239"/>
      <c r="AH275" s="239"/>
      <c r="AI275" s="239"/>
    </row>
    <row r="276" spans="2:35">
      <c r="B276" s="263"/>
      <c r="C276" s="264"/>
      <c r="D276" s="264"/>
      <c r="E276" s="264"/>
      <c r="F276" s="377"/>
      <c r="G276" s="263"/>
      <c r="I276" s="239"/>
      <c r="J276" s="239"/>
      <c r="K276" s="239"/>
      <c r="L276" s="239"/>
      <c r="M276" s="239"/>
      <c r="N276" s="239"/>
      <c r="O276" s="239"/>
      <c r="P276" s="239"/>
      <c r="Q276" s="239"/>
      <c r="R276" s="239"/>
      <c r="S276" s="239"/>
      <c r="T276" s="239"/>
      <c r="U276" s="239"/>
      <c r="V276" s="239"/>
      <c r="W276" s="239"/>
      <c r="X276" s="239"/>
      <c r="Y276" s="239"/>
      <c r="Z276" s="239"/>
      <c r="AA276" s="239"/>
      <c r="AB276" s="239"/>
      <c r="AC276" s="239"/>
      <c r="AD276" s="239"/>
      <c r="AE276" s="239"/>
      <c r="AF276" s="239"/>
      <c r="AG276" s="239"/>
      <c r="AH276" s="239"/>
      <c r="AI276" s="239"/>
    </row>
    <row r="277" spans="2:35">
      <c r="B277" s="263"/>
      <c r="C277" s="264"/>
      <c r="D277" s="264"/>
      <c r="E277" s="264"/>
      <c r="F277" s="377"/>
      <c r="G277" s="263"/>
      <c r="I277" s="239"/>
      <c r="J277" s="239"/>
      <c r="K277" s="239"/>
      <c r="L277" s="239"/>
      <c r="M277" s="239"/>
      <c r="N277" s="239"/>
      <c r="O277" s="239"/>
      <c r="P277" s="239"/>
      <c r="Q277" s="239"/>
      <c r="R277" s="239"/>
      <c r="S277" s="239"/>
      <c r="T277" s="239"/>
      <c r="U277" s="239"/>
      <c r="V277" s="239"/>
      <c r="W277" s="239"/>
      <c r="X277" s="239"/>
      <c r="Y277" s="239"/>
      <c r="Z277" s="239"/>
      <c r="AA277" s="239"/>
      <c r="AB277" s="239"/>
      <c r="AC277" s="239"/>
      <c r="AD277" s="239"/>
      <c r="AE277" s="239"/>
      <c r="AF277" s="239"/>
      <c r="AG277" s="239"/>
      <c r="AH277" s="239"/>
      <c r="AI277" s="239"/>
    </row>
    <row r="278" spans="2:35">
      <c r="B278" s="263"/>
      <c r="C278" s="264"/>
      <c r="D278" s="264"/>
      <c r="E278" s="264"/>
      <c r="F278" s="377"/>
      <c r="G278" s="263"/>
      <c r="I278" s="239"/>
      <c r="J278" s="239"/>
      <c r="K278" s="239"/>
      <c r="L278" s="239"/>
      <c r="M278" s="239"/>
      <c r="N278" s="239"/>
      <c r="O278" s="239"/>
      <c r="P278" s="239"/>
      <c r="Q278" s="239"/>
      <c r="R278" s="239"/>
      <c r="S278" s="239"/>
      <c r="T278" s="239"/>
      <c r="U278" s="239"/>
      <c r="V278" s="239"/>
      <c r="W278" s="239"/>
      <c r="X278" s="239"/>
      <c r="Y278" s="239"/>
      <c r="Z278" s="239"/>
      <c r="AA278" s="239"/>
      <c r="AB278" s="239"/>
      <c r="AC278" s="239"/>
      <c r="AD278" s="239"/>
      <c r="AE278" s="239"/>
      <c r="AF278" s="239"/>
      <c r="AG278" s="239"/>
      <c r="AH278" s="239"/>
      <c r="AI278" s="239"/>
    </row>
    <row r="279" spans="2:35">
      <c r="B279" s="263"/>
      <c r="C279" s="264"/>
      <c r="D279" s="264"/>
      <c r="E279" s="264"/>
      <c r="F279" s="377"/>
      <c r="G279" s="263"/>
      <c r="I279" s="239"/>
      <c r="J279" s="239"/>
      <c r="K279" s="239"/>
      <c r="L279" s="239"/>
      <c r="M279" s="239"/>
      <c r="N279" s="239"/>
      <c r="O279" s="239"/>
      <c r="P279" s="239"/>
      <c r="Q279" s="239"/>
      <c r="R279" s="239"/>
      <c r="S279" s="239"/>
      <c r="T279" s="239"/>
      <c r="U279" s="239"/>
      <c r="V279" s="239"/>
      <c r="W279" s="239"/>
      <c r="X279" s="239"/>
      <c r="Y279" s="239"/>
      <c r="Z279" s="239"/>
      <c r="AA279" s="239"/>
      <c r="AB279" s="239"/>
      <c r="AC279" s="239"/>
      <c r="AD279" s="239"/>
      <c r="AE279" s="239"/>
      <c r="AF279" s="239"/>
      <c r="AG279" s="239"/>
      <c r="AH279" s="239"/>
      <c r="AI279" s="239"/>
    </row>
    <row r="280" spans="2:35">
      <c r="B280" s="263"/>
      <c r="C280" s="264"/>
      <c r="D280" s="264"/>
      <c r="E280" s="264"/>
      <c r="F280" s="377"/>
      <c r="G280" s="263"/>
      <c r="I280" s="239"/>
      <c r="J280" s="239"/>
      <c r="K280" s="239"/>
      <c r="L280" s="239"/>
      <c r="M280" s="239"/>
      <c r="N280" s="239"/>
      <c r="O280" s="239"/>
      <c r="P280" s="239"/>
      <c r="Q280" s="239"/>
      <c r="R280" s="239"/>
      <c r="S280" s="239"/>
      <c r="T280" s="239"/>
      <c r="U280" s="239"/>
      <c r="V280" s="239"/>
      <c r="W280" s="239"/>
      <c r="X280" s="239"/>
      <c r="Y280" s="239"/>
      <c r="Z280" s="239"/>
      <c r="AA280" s="239"/>
      <c r="AB280" s="239"/>
      <c r="AC280" s="239"/>
      <c r="AD280" s="239"/>
      <c r="AE280" s="239"/>
      <c r="AF280" s="239"/>
      <c r="AG280" s="239"/>
      <c r="AH280" s="239"/>
      <c r="AI280" s="239"/>
    </row>
    <row r="281" spans="2:35">
      <c r="B281" s="263"/>
      <c r="C281" s="264"/>
      <c r="D281" s="264"/>
      <c r="E281" s="264"/>
      <c r="F281" s="377"/>
      <c r="G281" s="263"/>
      <c r="I281" s="239"/>
      <c r="J281" s="239"/>
      <c r="K281" s="239"/>
      <c r="L281" s="239"/>
      <c r="M281" s="239"/>
      <c r="N281" s="239"/>
      <c r="O281" s="239"/>
      <c r="P281" s="239"/>
      <c r="Q281" s="239"/>
      <c r="R281" s="239"/>
      <c r="S281" s="239"/>
      <c r="T281" s="239"/>
      <c r="U281" s="239"/>
      <c r="V281" s="239"/>
      <c r="W281" s="239"/>
      <c r="X281" s="239"/>
      <c r="Y281" s="239"/>
      <c r="Z281" s="239"/>
      <c r="AA281" s="239"/>
      <c r="AB281" s="239"/>
      <c r="AC281" s="239"/>
      <c r="AD281" s="239"/>
      <c r="AE281" s="239"/>
      <c r="AF281" s="239"/>
      <c r="AG281" s="239"/>
      <c r="AH281" s="239"/>
      <c r="AI281" s="239"/>
    </row>
    <row r="282" spans="2:35">
      <c r="B282" s="263"/>
      <c r="C282" s="264"/>
      <c r="D282" s="264"/>
      <c r="E282" s="264"/>
      <c r="F282" s="377"/>
      <c r="G282" s="263"/>
      <c r="I282" s="239"/>
      <c r="J282" s="239"/>
      <c r="K282" s="239"/>
      <c r="L282" s="239"/>
      <c r="M282" s="239"/>
      <c r="N282" s="239"/>
      <c r="O282" s="239"/>
      <c r="P282" s="239"/>
      <c r="Q282" s="239"/>
      <c r="R282" s="239"/>
      <c r="S282" s="239"/>
      <c r="T282" s="239"/>
      <c r="U282" s="239"/>
      <c r="V282" s="239"/>
      <c r="W282" s="239"/>
      <c r="X282" s="239"/>
      <c r="Y282" s="239"/>
      <c r="Z282" s="239"/>
      <c r="AA282" s="239"/>
      <c r="AB282" s="239"/>
      <c r="AC282" s="239"/>
      <c r="AD282" s="239"/>
      <c r="AE282" s="239"/>
      <c r="AF282" s="239"/>
      <c r="AG282" s="239"/>
      <c r="AH282" s="239"/>
      <c r="AI282" s="239"/>
    </row>
    <row r="283" spans="2:35">
      <c r="B283" s="263"/>
      <c r="C283" s="264"/>
      <c r="D283" s="264"/>
      <c r="E283" s="264"/>
      <c r="F283" s="377"/>
      <c r="G283" s="263"/>
      <c r="I283" s="239"/>
      <c r="J283" s="239"/>
      <c r="K283" s="239"/>
      <c r="L283" s="239"/>
      <c r="M283" s="239"/>
      <c r="N283" s="239"/>
      <c r="O283" s="239"/>
      <c r="P283" s="239"/>
      <c r="Q283" s="239"/>
      <c r="R283" s="239"/>
      <c r="S283" s="239"/>
      <c r="T283" s="239"/>
      <c r="U283" s="239"/>
      <c r="V283" s="239"/>
      <c r="W283" s="239"/>
      <c r="X283" s="239"/>
      <c r="Y283" s="239"/>
      <c r="Z283" s="239"/>
      <c r="AA283" s="239"/>
      <c r="AB283" s="239"/>
      <c r="AC283" s="239"/>
      <c r="AD283" s="239"/>
      <c r="AE283" s="239"/>
      <c r="AF283" s="239"/>
      <c r="AG283" s="239"/>
      <c r="AH283" s="239"/>
      <c r="AI283" s="239"/>
    </row>
    <row r="284" spans="2:35">
      <c r="B284" s="263"/>
      <c r="C284" s="264"/>
      <c r="D284" s="264"/>
      <c r="E284" s="264"/>
      <c r="F284" s="377"/>
      <c r="G284" s="263"/>
      <c r="I284" s="239"/>
      <c r="J284" s="239"/>
      <c r="K284" s="239"/>
      <c r="L284" s="239"/>
      <c r="M284" s="239"/>
      <c r="N284" s="239"/>
      <c r="O284" s="239"/>
      <c r="P284" s="239"/>
      <c r="Q284" s="239"/>
      <c r="R284" s="239"/>
      <c r="S284" s="239"/>
      <c r="T284" s="239"/>
      <c r="U284" s="239"/>
      <c r="V284" s="239"/>
      <c r="W284" s="239"/>
      <c r="X284" s="239"/>
      <c r="Y284" s="239"/>
      <c r="Z284" s="239"/>
      <c r="AA284" s="239"/>
      <c r="AB284" s="239"/>
      <c r="AC284" s="239"/>
      <c r="AD284" s="239"/>
      <c r="AE284" s="239"/>
      <c r="AF284" s="239"/>
      <c r="AG284" s="239"/>
      <c r="AH284" s="239"/>
      <c r="AI284" s="239"/>
    </row>
    <row r="285" spans="2:35">
      <c r="B285" s="263"/>
      <c r="C285" s="264"/>
      <c r="D285" s="264"/>
      <c r="E285" s="264"/>
      <c r="F285" s="377"/>
      <c r="G285" s="263"/>
      <c r="I285" s="239"/>
      <c r="J285" s="239"/>
      <c r="K285" s="239"/>
      <c r="L285" s="239"/>
      <c r="M285" s="239"/>
      <c r="N285" s="239"/>
      <c r="O285" s="239"/>
      <c r="P285" s="239"/>
      <c r="Q285" s="239"/>
      <c r="R285" s="239"/>
      <c r="S285" s="239"/>
      <c r="T285" s="239"/>
      <c r="U285" s="239"/>
      <c r="V285" s="239"/>
      <c r="W285" s="239"/>
      <c r="X285" s="239"/>
      <c r="Y285" s="239"/>
      <c r="Z285" s="239"/>
      <c r="AA285" s="239"/>
      <c r="AB285" s="239"/>
      <c r="AC285" s="239"/>
      <c r="AD285" s="239"/>
      <c r="AE285" s="239"/>
      <c r="AF285" s="239"/>
      <c r="AG285" s="239"/>
      <c r="AH285" s="239"/>
      <c r="AI285" s="239"/>
    </row>
    <row r="286" spans="2:35">
      <c r="B286" s="263"/>
      <c r="C286" s="264"/>
      <c r="D286" s="264"/>
      <c r="E286" s="264"/>
      <c r="F286" s="377"/>
      <c r="G286" s="263"/>
      <c r="I286" s="239"/>
      <c r="J286" s="239"/>
      <c r="K286" s="239"/>
      <c r="L286" s="239"/>
      <c r="M286" s="239"/>
      <c r="N286" s="239"/>
      <c r="O286" s="239"/>
      <c r="P286" s="239"/>
      <c r="Q286" s="239"/>
      <c r="R286" s="239"/>
      <c r="S286" s="239"/>
      <c r="T286" s="239"/>
      <c r="U286" s="239"/>
      <c r="V286" s="239"/>
      <c r="W286" s="239"/>
      <c r="X286" s="239"/>
      <c r="Y286" s="239"/>
      <c r="Z286" s="239"/>
      <c r="AA286" s="239"/>
      <c r="AB286" s="239"/>
      <c r="AC286" s="239"/>
      <c r="AD286" s="239"/>
      <c r="AE286" s="239"/>
      <c r="AF286" s="239"/>
      <c r="AG286" s="239"/>
      <c r="AH286" s="239"/>
      <c r="AI286" s="239"/>
    </row>
    <row r="287" spans="2:35">
      <c r="B287" s="263"/>
      <c r="C287" s="264"/>
      <c r="D287" s="264"/>
      <c r="E287" s="264"/>
      <c r="F287" s="377"/>
      <c r="G287" s="263"/>
      <c r="I287" s="239"/>
      <c r="J287" s="239"/>
      <c r="K287" s="239"/>
      <c r="L287" s="239"/>
      <c r="M287" s="239"/>
      <c r="N287" s="239"/>
      <c r="O287" s="239"/>
      <c r="P287" s="239"/>
      <c r="Q287" s="239"/>
      <c r="R287" s="239"/>
      <c r="S287" s="239"/>
      <c r="T287" s="239"/>
      <c r="U287" s="239"/>
      <c r="V287" s="239"/>
      <c r="W287" s="239"/>
      <c r="X287" s="239"/>
      <c r="Y287" s="239"/>
      <c r="Z287" s="239"/>
      <c r="AA287" s="239"/>
      <c r="AB287" s="239"/>
      <c r="AC287" s="239"/>
      <c r="AD287" s="239"/>
      <c r="AE287" s="239"/>
      <c r="AF287" s="239"/>
      <c r="AG287" s="239"/>
      <c r="AH287" s="239"/>
      <c r="AI287" s="239"/>
    </row>
    <row r="288" spans="2:35">
      <c r="B288" s="263"/>
      <c r="C288" s="264"/>
      <c r="D288" s="264"/>
      <c r="E288" s="264"/>
      <c r="F288" s="377"/>
      <c r="G288" s="263"/>
      <c r="I288" s="239"/>
      <c r="J288" s="239"/>
      <c r="K288" s="239"/>
      <c r="L288" s="239"/>
      <c r="M288" s="239"/>
      <c r="N288" s="239"/>
      <c r="O288" s="239"/>
      <c r="P288" s="239"/>
      <c r="Q288" s="239"/>
      <c r="R288" s="239"/>
      <c r="S288" s="239"/>
      <c r="T288" s="239"/>
      <c r="U288" s="239"/>
      <c r="V288" s="239"/>
      <c r="W288" s="239"/>
      <c r="X288" s="239"/>
      <c r="Y288" s="239"/>
      <c r="Z288" s="239"/>
      <c r="AA288" s="239"/>
      <c r="AB288" s="239"/>
      <c r="AC288" s="239"/>
      <c r="AD288" s="239"/>
      <c r="AE288" s="239"/>
      <c r="AF288" s="239"/>
      <c r="AG288" s="239"/>
      <c r="AH288" s="239"/>
      <c r="AI288" s="239"/>
    </row>
    <row r="289" spans="2:35">
      <c r="B289" s="263"/>
      <c r="C289" s="264"/>
      <c r="D289" s="264"/>
      <c r="E289" s="264"/>
      <c r="F289" s="377"/>
      <c r="G289" s="263"/>
      <c r="I289" s="239"/>
      <c r="J289" s="239"/>
      <c r="K289" s="239"/>
      <c r="L289" s="239"/>
      <c r="M289" s="239"/>
      <c r="N289" s="239"/>
      <c r="O289" s="239"/>
      <c r="P289" s="239"/>
      <c r="Q289" s="239"/>
      <c r="R289" s="239"/>
      <c r="S289" s="239"/>
      <c r="T289" s="239"/>
      <c r="U289" s="239"/>
      <c r="V289" s="239"/>
      <c r="W289" s="239"/>
      <c r="X289" s="239"/>
      <c r="Y289" s="239"/>
      <c r="Z289" s="239"/>
      <c r="AA289" s="239"/>
      <c r="AB289" s="239"/>
      <c r="AC289" s="239"/>
      <c r="AD289" s="239"/>
      <c r="AE289" s="239"/>
      <c r="AF289" s="239"/>
      <c r="AG289" s="239"/>
      <c r="AH289" s="239"/>
      <c r="AI289" s="239"/>
    </row>
    <row r="290" spans="2:35">
      <c r="B290" s="263"/>
      <c r="C290" s="264"/>
      <c r="D290" s="264"/>
      <c r="E290" s="264"/>
      <c r="F290" s="377"/>
      <c r="G290" s="263"/>
      <c r="I290" s="239"/>
      <c r="J290" s="239"/>
      <c r="K290" s="239"/>
      <c r="L290" s="239"/>
      <c r="M290" s="239"/>
      <c r="N290" s="239"/>
      <c r="O290" s="239"/>
      <c r="P290" s="239"/>
      <c r="Q290" s="239"/>
      <c r="R290" s="239"/>
      <c r="S290" s="239"/>
      <c r="T290" s="239"/>
      <c r="U290" s="239"/>
      <c r="V290" s="239"/>
      <c r="W290" s="239"/>
      <c r="X290" s="239"/>
      <c r="Y290" s="239"/>
      <c r="Z290" s="239"/>
      <c r="AA290" s="239"/>
      <c r="AB290" s="239"/>
      <c r="AC290" s="239"/>
      <c r="AD290" s="239"/>
      <c r="AE290" s="239"/>
      <c r="AF290" s="239"/>
      <c r="AG290" s="239"/>
      <c r="AH290" s="239"/>
      <c r="AI290" s="239"/>
    </row>
    <row r="291" spans="2:35">
      <c r="B291" s="263"/>
      <c r="C291" s="264"/>
      <c r="D291" s="264"/>
      <c r="E291" s="264"/>
      <c r="F291" s="377"/>
      <c r="G291" s="263"/>
      <c r="I291" s="239"/>
      <c r="J291" s="239"/>
      <c r="K291" s="239"/>
      <c r="L291" s="239"/>
      <c r="M291" s="239"/>
      <c r="N291" s="239"/>
      <c r="O291" s="239"/>
      <c r="P291" s="239"/>
      <c r="Q291" s="239"/>
      <c r="R291" s="239"/>
      <c r="S291" s="239"/>
      <c r="T291" s="239"/>
      <c r="U291" s="239"/>
      <c r="V291" s="239"/>
      <c r="W291" s="239"/>
      <c r="X291" s="239"/>
      <c r="Y291" s="239"/>
      <c r="Z291" s="239"/>
      <c r="AA291" s="239"/>
      <c r="AB291" s="239"/>
      <c r="AC291" s="239"/>
      <c r="AD291" s="239"/>
      <c r="AE291" s="239"/>
      <c r="AF291" s="239"/>
      <c r="AG291" s="239"/>
      <c r="AH291" s="239"/>
      <c r="AI291" s="239"/>
    </row>
    <row r="292" spans="2:35">
      <c r="B292" s="263"/>
      <c r="C292" s="264"/>
      <c r="D292" s="264"/>
      <c r="E292" s="264"/>
      <c r="F292" s="377"/>
      <c r="G292" s="263"/>
      <c r="I292" s="239"/>
      <c r="J292" s="239"/>
      <c r="K292" s="239"/>
      <c r="L292" s="239"/>
      <c r="M292" s="239"/>
      <c r="N292" s="239"/>
      <c r="O292" s="239"/>
      <c r="P292" s="239"/>
      <c r="Q292" s="239"/>
      <c r="R292" s="239"/>
      <c r="S292" s="239"/>
      <c r="T292" s="239"/>
      <c r="U292" s="239"/>
      <c r="V292" s="239"/>
      <c r="W292" s="239"/>
      <c r="X292" s="239"/>
      <c r="Y292" s="239"/>
      <c r="Z292" s="239"/>
      <c r="AA292" s="239"/>
      <c r="AB292" s="239"/>
      <c r="AC292" s="239"/>
      <c r="AD292" s="239"/>
      <c r="AE292" s="239"/>
      <c r="AF292" s="239"/>
      <c r="AG292" s="239"/>
      <c r="AH292" s="239"/>
      <c r="AI292" s="239"/>
    </row>
    <row r="293" spans="2:35">
      <c r="B293" s="263"/>
      <c r="C293" s="264"/>
      <c r="D293" s="264"/>
      <c r="E293" s="264"/>
      <c r="F293" s="377"/>
      <c r="G293" s="263"/>
      <c r="I293" s="239"/>
      <c r="J293" s="239"/>
      <c r="K293" s="239"/>
      <c r="L293" s="239"/>
      <c r="M293" s="239"/>
      <c r="N293" s="239"/>
      <c r="O293" s="239"/>
      <c r="P293" s="239"/>
      <c r="Q293" s="239"/>
      <c r="R293" s="239"/>
      <c r="S293" s="239"/>
      <c r="T293" s="239"/>
      <c r="U293" s="239"/>
      <c r="V293" s="239"/>
      <c r="W293" s="239"/>
      <c r="X293" s="239"/>
      <c r="Y293" s="239"/>
      <c r="Z293" s="239"/>
      <c r="AA293" s="239"/>
      <c r="AB293" s="239"/>
      <c r="AC293" s="239"/>
      <c r="AD293" s="239"/>
      <c r="AE293" s="239"/>
      <c r="AF293" s="239"/>
      <c r="AG293" s="239"/>
      <c r="AH293" s="239"/>
      <c r="AI293" s="239"/>
    </row>
    <row r="294" spans="2:35">
      <c r="B294" s="263"/>
      <c r="C294" s="264"/>
      <c r="D294" s="264"/>
      <c r="E294" s="264"/>
      <c r="F294" s="377"/>
      <c r="G294" s="263"/>
      <c r="I294" s="239"/>
      <c r="J294" s="239"/>
      <c r="K294" s="239"/>
      <c r="L294" s="239"/>
      <c r="M294" s="239"/>
      <c r="N294" s="239"/>
      <c r="O294" s="239"/>
      <c r="P294" s="239"/>
      <c r="Q294" s="239"/>
      <c r="R294" s="239"/>
      <c r="S294" s="239"/>
      <c r="T294" s="239"/>
      <c r="U294" s="239"/>
      <c r="V294" s="239"/>
      <c r="W294" s="239"/>
      <c r="X294" s="239"/>
      <c r="Y294" s="239"/>
      <c r="Z294" s="239"/>
      <c r="AA294" s="239"/>
      <c r="AB294" s="239"/>
      <c r="AC294" s="239"/>
      <c r="AD294" s="239"/>
      <c r="AE294" s="239"/>
      <c r="AF294" s="239"/>
      <c r="AG294" s="239"/>
      <c r="AH294" s="239"/>
      <c r="AI294" s="239"/>
    </row>
    <row r="295" spans="2:35">
      <c r="B295" s="263"/>
      <c r="C295" s="264"/>
      <c r="D295" s="264"/>
      <c r="E295" s="264"/>
      <c r="F295" s="377"/>
      <c r="G295" s="263"/>
      <c r="I295" s="239"/>
      <c r="J295" s="239"/>
      <c r="K295" s="239"/>
      <c r="L295" s="239"/>
      <c r="M295" s="239"/>
      <c r="N295" s="239"/>
      <c r="O295" s="239"/>
      <c r="P295" s="239"/>
      <c r="Q295" s="239"/>
      <c r="R295" s="239"/>
      <c r="S295" s="239"/>
      <c r="T295" s="239"/>
      <c r="U295" s="239"/>
      <c r="V295" s="239"/>
      <c r="W295" s="239"/>
      <c r="X295" s="239"/>
      <c r="Y295" s="239"/>
      <c r="Z295" s="239"/>
      <c r="AA295" s="239"/>
      <c r="AB295" s="239"/>
      <c r="AC295" s="239"/>
      <c r="AD295" s="239"/>
      <c r="AE295" s="239"/>
      <c r="AF295" s="239"/>
      <c r="AG295" s="239"/>
      <c r="AH295" s="239"/>
      <c r="AI295" s="239"/>
    </row>
    <row r="296" spans="2:35">
      <c r="B296" s="263"/>
      <c r="C296" s="264"/>
      <c r="D296" s="264"/>
      <c r="E296" s="264"/>
      <c r="F296" s="377"/>
      <c r="G296" s="263"/>
      <c r="I296" s="239"/>
      <c r="J296" s="239"/>
      <c r="K296" s="239"/>
      <c r="L296" s="239"/>
      <c r="M296" s="239"/>
      <c r="N296" s="239"/>
      <c r="O296" s="239"/>
      <c r="P296" s="239"/>
      <c r="Q296" s="239"/>
      <c r="R296" s="239"/>
      <c r="S296" s="239"/>
      <c r="T296" s="239"/>
      <c r="U296" s="239"/>
      <c r="V296" s="239"/>
      <c r="W296" s="239"/>
      <c r="X296" s="239"/>
      <c r="Y296" s="239"/>
      <c r="Z296" s="239"/>
      <c r="AA296" s="239"/>
      <c r="AB296" s="239"/>
      <c r="AC296" s="239"/>
      <c r="AD296" s="239"/>
      <c r="AE296" s="239"/>
      <c r="AF296" s="239"/>
      <c r="AG296" s="239"/>
      <c r="AH296" s="239"/>
      <c r="AI296" s="239"/>
    </row>
    <row r="297" spans="2:35">
      <c r="B297" s="263"/>
      <c r="C297" s="264"/>
      <c r="D297" s="264"/>
      <c r="E297" s="264"/>
      <c r="F297" s="377"/>
      <c r="G297" s="263"/>
      <c r="I297" s="239"/>
      <c r="J297" s="239"/>
      <c r="K297" s="239"/>
      <c r="L297" s="239"/>
      <c r="M297" s="239"/>
      <c r="N297" s="239"/>
      <c r="O297" s="239"/>
      <c r="P297" s="239"/>
      <c r="Q297" s="239"/>
      <c r="R297" s="239"/>
      <c r="S297" s="239"/>
      <c r="T297" s="239"/>
      <c r="U297" s="239"/>
      <c r="V297" s="239"/>
      <c r="W297" s="239"/>
      <c r="X297" s="239"/>
      <c r="Y297" s="239"/>
      <c r="Z297" s="239"/>
      <c r="AA297" s="239"/>
      <c r="AB297" s="239"/>
      <c r="AC297" s="239"/>
      <c r="AD297" s="239"/>
      <c r="AE297" s="239"/>
      <c r="AF297" s="239"/>
      <c r="AG297" s="239"/>
      <c r="AH297" s="239"/>
      <c r="AI297" s="239"/>
    </row>
    <row r="298" spans="2:35">
      <c r="B298" s="263"/>
      <c r="C298" s="264"/>
      <c r="D298" s="264"/>
      <c r="E298" s="264"/>
      <c r="F298" s="377"/>
      <c r="G298" s="263"/>
      <c r="I298" s="239"/>
      <c r="J298" s="239"/>
      <c r="K298" s="239"/>
      <c r="L298" s="239"/>
      <c r="M298" s="239"/>
      <c r="N298" s="239"/>
      <c r="O298" s="239"/>
      <c r="P298" s="239"/>
      <c r="Q298" s="239"/>
      <c r="R298" s="239"/>
      <c r="S298" s="239"/>
      <c r="T298" s="239"/>
      <c r="U298" s="239"/>
      <c r="V298" s="239"/>
      <c r="W298" s="239"/>
      <c r="X298" s="239"/>
      <c r="Y298" s="239"/>
      <c r="Z298" s="239"/>
      <c r="AA298" s="239"/>
      <c r="AB298" s="239"/>
      <c r="AC298" s="239"/>
      <c r="AD298" s="239"/>
      <c r="AE298" s="239"/>
      <c r="AF298" s="239"/>
      <c r="AG298" s="239"/>
      <c r="AH298" s="239"/>
      <c r="AI298" s="239"/>
    </row>
    <row r="299" spans="2:35">
      <c r="B299" s="263"/>
      <c r="C299" s="264"/>
      <c r="D299" s="264"/>
      <c r="E299" s="264"/>
      <c r="F299" s="377"/>
      <c r="G299" s="263"/>
      <c r="I299" s="239"/>
      <c r="J299" s="239"/>
      <c r="K299" s="239"/>
      <c r="L299" s="239"/>
      <c r="M299" s="239"/>
      <c r="N299" s="239"/>
      <c r="O299" s="239"/>
      <c r="P299" s="239"/>
      <c r="Q299" s="239"/>
      <c r="R299" s="239"/>
      <c r="S299" s="239"/>
      <c r="T299" s="239"/>
      <c r="U299" s="239"/>
      <c r="V299" s="239"/>
      <c r="W299" s="239"/>
      <c r="X299" s="239"/>
      <c r="Y299" s="239"/>
      <c r="Z299" s="239"/>
      <c r="AA299" s="239"/>
      <c r="AB299" s="239"/>
      <c r="AC299" s="239"/>
      <c r="AD299" s="239"/>
      <c r="AE299" s="239"/>
      <c r="AF299" s="239"/>
      <c r="AG299" s="239"/>
      <c r="AH299" s="239"/>
      <c r="AI299" s="239"/>
    </row>
    <row r="300" spans="2:35">
      <c r="B300" s="263"/>
      <c r="C300" s="264"/>
      <c r="D300" s="264"/>
      <c r="E300" s="264"/>
      <c r="F300" s="377"/>
      <c r="G300" s="263"/>
      <c r="I300" s="239"/>
      <c r="J300" s="239"/>
      <c r="K300" s="239"/>
      <c r="L300" s="239"/>
      <c r="M300" s="239"/>
      <c r="N300" s="239"/>
      <c r="O300" s="239"/>
      <c r="P300" s="239"/>
      <c r="Q300" s="239"/>
      <c r="R300" s="239"/>
      <c r="S300" s="239"/>
      <c r="T300" s="239"/>
      <c r="U300" s="239"/>
      <c r="V300" s="239"/>
      <c r="W300" s="239"/>
      <c r="X300" s="239"/>
      <c r="Y300" s="239"/>
      <c r="Z300" s="239"/>
      <c r="AA300" s="239"/>
      <c r="AB300" s="239"/>
      <c r="AC300" s="239"/>
      <c r="AD300" s="239"/>
      <c r="AE300" s="239"/>
      <c r="AF300" s="239"/>
      <c r="AG300" s="239"/>
      <c r="AH300" s="239"/>
      <c r="AI300" s="239"/>
    </row>
    <row r="301" spans="2:35">
      <c r="B301" s="263"/>
      <c r="C301" s="264"/>
      <c r="D301" s="264"/>
      <c r="E301" s="264"/>
      <c r="F301" s="377"/>
      <c r="G301" s="263"/>
      <c r="I301" s="239"/>
      <c r="J301" s="239"/>
      <c r="K301" s="239"/>
      <c r="L301" s="239"/>
      <c r="M301" s="239"/>
      <c r="N301" s="239"/>
      <c r="O301" s="239"/>
      <c r="P301" s="239"/>
      <c r="Q301" s="239"/>
      <c r="R301" s="239"/>
      <c r="S301" s="239"/>
      <c r="T301" s="239"/>
      <c r="U301" s="239"/>
      <c r="V301" s="239"/>
      <c r="W301" s="239"/>
      <c r="X301" s="239"/>
      <c r="Y301" s="239"/>
      <c r="Z301" s="239"/>
      <c r="AA301" s="239"/>
      <c r="AB301" s="239"/>
      <c r="AC301" s="239"/>
      <c r="AD301" s="239"/>
      <c r="AE301" s="239"/>
      <c r="AF301" s="239"/>
      <c r="AG301" s="239"/>
      <c r="AH301" s="239"/>
      <c r="AI301" s="239"/>
    </row>
    <row r="302" spans="2:35">
      <c r="B302" s="263"/>
      <c r="C302" s="264"/>
      <c r="D302" s="264"/>
      <c r="E302" s="264"/>
      <c r="F302" s="377"/>
      <c r="G302" s="263"/>
      <c r="I302" s="239"/>
      <c r="J302" s="239"/>
      <c r="K302" s="239"/>
      <c r="L302" s="239"/>
      <c r="M302" s="239"/>
      <c r="N302" s="239"/>
      <c r="O302" s="239"/>
      <c r="P302" s="239"/>
      <c r="Q302" s="239"/>
      <c r="R302" s="239"/>
      <c r="S302" s="239"/>
      <c r="T302" s="239"/>
      <c r="U302" s="239"/>
      <c r="V302" s="239"/>
      <c r="W302" s="239"/>
      <c r="X302" s="239"/>
      <c r="Y302" s="239"/>
      <c r="Z302" s="239"/>
      <c r="AA302" s="239"/>
      <c r="AB302" s="239"/>
      <c r="AC302" s="239"/>
      <c r="AD302" s="239"/>
      <c r="AE302" s="239"/>
      <c r="AF302" s="239"/>
      <c r="AG302" s="239"/>
      <c r="AH302" s="239"/>
      <c r="AI302" s="239"/>
    </row>
    <row r="303" spans="2:35">
      <c r="B303" s="263"/>
      <c r="C303" s="264"/>
      <c r="D303" s="264"/>
      <c r="E303" s="264"/>
      <c r="F303" s="377"/>
      <c r="G303" s="263"/>
      <c r="I303" s="239"/>
      <c r="J303" s="239"/>
      <c r="K303" s="239"/>
      <c r="L303" s="239"/>
      <c r="M303" s="239"/>
      <c r="N303" s="239"/>
      <c r="O303" s="239"/>
      <c r="P303" s="239"/>
      <c r="Q303" s="239"/>
      <c r="R303" s="239"/>
      <c r="S303" s="239"/>
      <c r="T303" s="239"/>
      <c r="U303" s="239"/>
      <c r="V303" s="239"/>
      <c r="W303" s="239"/>
      <c r="X303" s="239"/>
      <c r="Y303" s="239"/>
      <c r="Z303" s="239"/>
      <c r="AA303" s="239"/>
      <c r="AB303" s="239"/>
      <c r="AC303" s="239"/>
      <c r="AD303" s="239"/>
      <c r="AE303" s="239"/>
      <c r="AF303" s="239"/>
      <c r="AG303" s="239"/>
      <c r="AH303" s="239"/>
      <c r="AI303" s="239"/>
    </row>
    <row r="304" spans="2:35">
      <c r="B304" s="263"/>
      <c r="C304" s="264"/>
      <c r="D304" s="264"/>
      <c r="E304" s="264"/>
      <c r="F304" s="377"/>
      <c r="G304" s="263"/>
      <c r="I304" s="239"/>
      <c r="J304" s="239"/>
      <c r="K304" s="239"/>
      <c r="L304" s="239"/>
      <c r="M304" s="239"/>
      <c r="N304" s="239"/>
      <c r="O304" s="239"/>
      <c r="P304" s="239"/>
      <c r="Q304" s="239"/>
      <c r="R304" s="239"/>
      <c r="S304" s="239"/>
      <c r="T304" s="239"/>
      <c r="U304" s="239"/>
      <c r="V304" s="239"/>
      <c r="W304" s="239"/>
      <c r="X304" s="239"/>
      <c r="Y304" s="239"/>
      <c r="Z304" s="239"/>
      <c r="AA304" s="239"/>
      <c r="AB304" s="239"/>
      <c r="AC304" s="239"/>
      <c r="AD304" s="239"/>
      <c r="AE304" s="239"/>
      <c r="AF304" s="239"/>
      <c r="AG304" s="239"/>
      <c r="AH304" s="239"/>
      <c r="AI304" s="239"/>
    </row>
    <row r="305" spans="2:35">
      <c r="B305" s="263"/>
      <c r="C305" s="264"/>
      <c r="D305" s="264"/>
      <c r="E305" s="264"/>
      <c r="F305" s="377"/>
      <c r="G305" s="263"/>
      <c r="I305" s="239"/>
      <c r="J305" s="239"/>
      <c r="K305" s="239"/>
      <c r="L305" s="239"/>
      <c r="M305" s="239"/>
      <c r="N305" s="239"/>
      <c r="O305" s="239"/>
      <c r="P305" s="239"/>
      <c r="Q305" s="239"/>
      <c r="R305" s="239"/>
      <c r="S305" s="239"/>
      <c r="T305" s="239"/>
      <c r="U305" s="239"/>
      <c r="V305" s="239"/>
      <c r="W305" s="239"/>
      <c r="X305" s="239"/>
      <c r="Y305" s="239"/>
      <c r="Z305" s="239"/>
      <c r="AA305" s="239"/>
      <c r="AB305" s="239"/>
      <c r="AC305" s="239"/>
      <c r="AD305" s="239"/>
      <c r="AE305" s="239"/>
      <c r="AF305" s="239"/>
      <c r="AG305" s="239"/>
      <c r="AH305" s="239"/>
      <c r="AI305" s="239"/>
    </row>
    <row r="306" spans="2:35">
      <c r="B306" s="263"/>
      <c r="C306" s="264"/>
      <c r="D306" s="264"/>
      <c r="E306" s="264"/>
      <c r="F306" s="377"/>
      <c r="G306" s="263"/>
      <c r="I306" s="239"/>
      <c r="J306" s="239"/>
      <c r="K306" s="239"/>
      <c r="L306" s="239"/>
      <c r="M306" s="239"/>
      <c r="N306" s="239"/>
      <c r="O306" s="239"/>
      <c r="P306" s="239"/>
      <c r="Q306" s="239"/>
      <c r="R306" s="239"/>
      <c r="S306" s="239"/>
      <c r="T306" s="239"/>
      <c r="U306" s="239"/>
      <c r="V306" s="239"/>
      <c r="W306" s="239"/>
      <c r="X306" s="239"/>
      <c r="Y306" s="239"/>
      <c r="Z306" s="239"/>
      <c r="AA306" s="239"/>
      <c r="AB306" s="239"/>
      <c r="AC306" s="239"/>
      <c r="AD306" s="239"/>
      <c r="AE306" s="239"/>
      <c r="AF306" s="239"/>
      <c r="AG306" s="239"/>
      <c r="AH306" s="239"/>
      <c r="AI306" s="239"/>
    </row>
    <row r="307" spans="2:35">
      <c r="B307" s="263"/>
      <c r="C307" s="264"/>
      <c r="D307" s="264"/>
      <c r="E307" s="264"/>
      <c r="F307" s="377"/>
      <c r="G307" s="263"/>
      <c r="I307" s="239"/>
      <c r="J307" s="239"/>
      <c r="K307" s="239"/>
      <c r="L307" s="239"/>
      <c r="M307" s="239"/>
      <c r="N307" s="239"/>
      <c r="O307" s="239"/>
      <c r="P307" s="239"/>
      <c r="Q307" s="239"/>
      <c r="R307" s="239"/>
      <c r="S307" s="239"/>
      <c r="T307" s="239"/>
      <c r="U307" s="239"/>
      <c r="V307" s="239"/>
      <c r="W307" s="239"/>
      <c r="X307" s="239"/>
      <c r="Y307" s="239"/>
      <c r="Z307" s="239"/>
      <c r="AA307" s="239"/>
      <c r="AB307" s="239"/>
      <c r="AC307" s="239"/>
      <c r="AD307" s="239"/>
      <c r="AE307" s="239"/>
      <c r="AF307" s="239"/>
      <c r="AG307" s="239"/>
      <c r="AH307" s="239"/>
      <c r="AI307" s="239"/>
    </row>
    <row r="308" spans="2:35">
      <c r="B308" s="263"/>
      <c r="C308" s="264"/>
      <c r="D308" s="264"/>
      <c r="E308" s="264"/>
      <c r="F308" s="377"/>
      <c r="G308" s="263"/>
      <c r="I308" s="239"/>
      <c r="J308" s="239"/>
      <c r="K308" s="239"/>
      <c r="L308" s="239"/>
      <c r="M308" s="239"/>
      <c r="N308" s="239"/>
      <c r="O308" s="239"/>
      <c r="P308" s="239"/>
      <c r="Q308" s="239"/>
      <c r="R308" s="239"/>
      <c r="S308" s="239"/>
      <c r="T308" s="239"/>
      <c r="U308" s="239"/>
      <c r="V308" s="239"/>
      <c r="W308" s="239"/>
      <c r="X308" s="239"/>
      <c r="Y308" s="239"/>
      <c r="Z308" s="239"/>
      <c r="AA308" s="239"/>
      <c r="AB308" s="239"/>
      <c r="AC308" s="239"/>
      <c r="AD308" s="239"/>
      <c r="AE308" s="239"/>
      <c r="AF308" s="239"/>
      <c r="AG308" s="239"/>
      <c r="AH308" s="239"/>
      <c r="AI308" s="239"/>
    </row>
    <row r="309" spans="2:35">
      <c r="B309" s="263"/>
      <c r="C309" s="264"/>
      <c r="D309" s="264"/>
      <c r="E309" s="264"/>
      <c r="F309" s="377"/>
      <c r="G309" s="263"/>
      <c r="I309" s="239"/>
      <c r="J309" s="239"/>
      <c r="K309" s="239"/>
      <c r="L309" s="239"/>
      <c r="M309" s="239"/>
      <c r="N309" s="239"/>
      <c r="O309" s="239"/>
      <c r="P309" s="239"/>
      <c r="Q309" s="239"/>
      <c r="R309" s="239"/>
      <c r="S309" s="239"/>
      <c r="T309" s="239"/>
      <c r="U309" s="239"/>
      <c r="V309" s="239"/>
      <c r="W309" s="239"/>
      <c r="X309" s="239"/>
      <c r="Y309" s="239"/>
      <c r="Z309" s="239"/>
      <c r="AA309" s="239"/>
      <c r="AB309" s="239"/>
      <c r="AC309" s="239"/>
      <c r="AD309" s="239"/>
      <c r="AE309" s="239"/>
      <c r="AF309" s="239"/>
      <c r="AG309" s="239"/>
      <c r="AH309" s="239"/>
      <c r="AI309" s="239"/>
    </row>
    <row r="310" spans="2:35">
      <c r="B310" s="263"/>
      <c r="C310" s="264"/>
      <c r="D310" s="264"/>
      <c r="E310" s="264"/>
      <c r="F310" s="377"/>
      <c r="G310" s="263"/>
      <c r="I310" s="239"/>
      <c r="J310" s="239"/>
      <c r="K310" s="239"/>
      <c r="L310" s="239"/>
      <c r="M310" s="239"/>
      <c r="N310" s="239"/>
      <c r="O310" s="239"/>
      <c r="P310" s="239"/>
      <c r="Q310" s="239"/>
      <c r="R310" s="239"/>
      <c r="S310" s="239"/>
      <c r="T310" s="239"/>
      <c r="U310" s="239"/>
      <c r="V310" s="239"/>
      <c r="W310" s="239"/>
      <c r="X310" s="239"/>
      <c r="Y310" s="239"/>
      <c r="Z310" s="239"/>
      <c r="AA310" s="239"/>
      <c r="AB310" s="239"/>
      <c r="AC310" s="239"/>
      <c r="AD310" s="239"/>
      <c r="AE310" s="239"/>
      <c r="AF310" s="239"/>
      <c r="AG310" s="239"/>
      <c r="AH310" s="239"/>
      <c r="AI310" s="239"/>
    </row>
    <row r="311" spans="2:35">
      <c r="B311" s="263"/>
      <c r="C311" s="264"/>
      <c r="D311" s="264"/>
      <c r="E311" s="264"/>
      <c r="F311" s="377"/>
      <c r="G311" s="263"/>
      <c r="I311" s="239"/>
      <c r="J311" s="239"/>
      <c r="K311" s="239"/>
      <c r="L311" s="239"/>
      <c r="M311" s="239"/>
      <c r="N311" s="239"/>
      <c r="O311" s="239"/>
      <c r="P311" s="239"/>
      <c r="Q311" s="239"/>
      <c r="R311" s="239"/>
      <c r="S311" s="239"/>
      <c r="T311" s="239"/>
      <c r="U311" s="239"/>
      <c r="V311" s="239"/>
      <c r="W311" s="239"/>
      <c r="X311" s="239"/>
      <c r="Y311" s="239"/>
      <c r="Z311" s="239"/>
      <c r="AA311" s="239"/>
      <c r="AB311" s="239"/>
      <c r="AC311" s="239"/>
      <c r="AD311" s="239"/>
      <c r="AE311" s="239"/>
      <c r="AF311" s="239"/>
      <c r="AG311" s="239"/>
      <c r="AH311" s="239"/>
      <c r="AI311" s="239"/>
    </row>
    <row r="312" spans="2:35">
      <c r="B312" s="263"/>
      <c r="C312" s="264"/>
      <c r="D312" s="264"/>
      <c r="E312" s="264"/>
      <c r="F312" s="377"/>
      <c r="G312" s="263"/>
      <c r="I312" s="239"/>
      <c r="J312" s="239"/>
      <c r="K312" s="239"/>
      <c r="L312" s="239"/>
      <c r="M312" s="239"/>
      <c r="N312" s="239"/>
      <c r="O312" s="239"/>
      <c r="P312" s="239"/>
      <c r="Q312" s="239"/>
      <c r="R312" s="239"/>
      <c r="S312" s="239"/>
      <c r="T312" s="239"/>
      <c r="U312" s="239"/>
      <c r="V312" s="239"/>
      <c r="W312" s="239"/>
      <c r="X312" s="239"/>
      <c r="Y312" s="239"/>
      <c r="Z312" s="239"/>
      <c r="AA312" s="239"/>
      <c r="AB312" s="239"/>
      <c r="AC312" s="239"/>
      <c r="AD312" s="239"/>
      <c r="AE312" s="239"/>
      <c r="AF312" s="239"/>
      <c r="AG312" s="239"/>
      <c r="AH312" s="239"/>
      <c r="AI312" s="239"/>
    </row>
    <row r="313" spans="2:35">
      <c r="B313" s="263"/>
      <c r="C313" s="264"/>
      <c r="D313" s="264"/>
      <c r="E313" s="264"/>
      <c r="F313" s="377"/>
      <c r="G313" s="263"/>
      <c r="I313" s="239"/>
      <c r="J313" s="239"/>
      <c r="K313" s="239"/>
      <c r="L313" s="239"/>
      <c r="M313" s="239"/>
      <c r="N313" s="239"/>
      <c r="O313" s="239"/>
      <c r="P313" s="239"/>
      <c r="Q313" s="239"/>
      <c r="R313" s="239"/>
      <c r="S313" s="239"/>
      <c r="T313" s="239"/>
      <c r="U313" s="239"/>
      <c r="V313" s="239"/>
      <c r="W313" s="239"/>
      <c r="X313" s="239"/>
      <c r="Y313" s="239"/>
      <c r="Z313" s="239"/>
      <c r="AA313" s="239"/>
      <c r="AB313" s="239"/>
      <c r="AC313" s="239"/>
      <c r="AD313" s="239"/>
      <c r="AE313" s="239"/>
      <c r="AF313" s="239"/>
      <c r="AG313" s="239"/>
      <c r="AH313" s="239"/>
      <c r="AI313" s="239"/>
    </row>
    <row r="314" spans="2:35">
      <c r="B314" s="263"/>
      <c r="C314" s="264"/>
      <c r="D314" s="264"/>
      <c r="E314" s="264"/>
      <c r="F314" s="377"/>
      <c r="G314" s="263"/>
      <c r="I314" s="239"/>
      <c r="J314" s="239"/>
      <c r="K314" s="239"/>
      <c r="L314" s="239"/>
      <c r="M314" s="239"/>
      <c r="N314" s="239"/>
      <c r="O314" s="239"/>
      <c r="P314" s="239"/>
      <c r="Q314" s="239"/>
      <c r="R314" s="239"/>
      <c r="S314" s="239"/>
      <c r="T314" s="239"/>
      <c r="U314" s="239"/>
      <c r="V314" s="239"/>
      <c r="W314" s="239"/>
      <c r="X314" s="239"/>
      <c r="Y314" s="239"/>
      <c r="Z314" s="239"/>
      <c r="AA314" s="239"/>
      <c r="AB314" s="239"/>
      <c r="AC314" s="239"/>
      <c r="AD314" s="239"/>
      <c r="AE314" s="239"/>
      <c r="AF314" s="239"/>
      <c r="AG314" s="239"/>
      <c r="AH314" s="239"/>
      <c r="AI314" s="239"/>
    </row>
    <row r="315" spans="2:35">
      <c r="B315" s="263"/>
      <c r="C315" s="264"/>
      <c r="D315" s="264"/>
      <c r="E315" s="264"/>
      <c r="F315" s="377"/>
      <c r="G315" s="263"/>
      <c r="I315" s="239"/>
      <c r="J315" s="239"/>
      <c r="K315" s="239"/>
      <c r="L315" s="239"/>
      <c r="M315" s="239"/>
      <c r="N315" s="239"/>
      <c r="O315" s="239"/>
      <c r="P315" s="239"/>
      <c r="Q315" s="239"/>
      <c r="R315" s="239"/>
      <c r="S315" s="239"/>
      <c r="T315" s="239"/>
      <c r="U315" s="239"/>
      <c r="V315" s="239"/>
      <c r="W315" s="239"/>
      <c r="X315" s="239"/>
      <c r="Y315" s="239"/>
      <c r="Z315" s="239"/>
      <c r="AA315" s="239"/>
      <c r="AB315" s="239"/>
      <c r="AC315" s="239"/>
      <c r="AD315" s="239"/>
      <c r="AE315" s="239"/>
      <c r="AF315" s="239"/>
      <c r="AG315" s="239"/>
      <c r="AH315" s="239"/>
      <c r="AI315" s="239"/>
    </row>
    <row r="316" spans="2:35">
      <c r="B316" s="263"/>
      <c r="C316" s="264"/>
      <c r="D316" s="264"/>
      <c r="E316" s="264"/>
      <c r="F316" s="377"/>
      <c r="G316" s="263"/>
      <c r="I316" s="239"/>
      <c r="J316" s="239"/>
      <c r="K316" s="239"/>
      <c r="L316" s="239"/>
      <c r="M316" s="239"/>
      <c r="N316" s="239"/>
      <c r="O316" s="239"/>
      <c r="P316" s="239"/>
      <c r="Q316" s="239"/>
      <c r="R316" s="239"/>
      <c r="S316" s="239"/>
      <c r="T316" s="239"/>
      <c r="U316" s="239"/>
      <c r="V316" s="239"/>
      <c r="W316" s="239"/>
      <c r="X316" s="239"/>
      <c r="Y316" s="239"/>
      <c r="Z316" s="239"/>
      <c r="AA316" s="239"/>
      <c r="AB316" s="239"/>
      <c r="AC316" s="239"/>
      <c r="AD316" s="239"/>
      <c r="AE316" s="239"/>
      <c r="AF316" s="239"/>
      <c r="AG316" s="239"/>
      <c r="AH316" s="239"/>
      <c r="AI316" s="239"/>
    </row>
    <row r="317" spans="2:35">
      <c r="B317" s="263"/>
      <c r="C317" s="264"/>
      <c r="D317" s="264"/>
      <c r="E317" s="264"/>
      <c r="F317" s="377"/>
      <c r="G317" s="263"/>
      <c r="I317" s="239"/>
      <c r="J317" s="239"/>
      <c r="K317" s="239"/>
      <c r="L317" s="239"/>
      <c r="M317" s="239"/>
      <c r="N317" s="239"/>
      <c r="O317" s="239"/>
      <c r="P317" s="239"/>
      <c r="Q317" s="239"/>
      <c r="R317" s="239"/>
      <c r="S317" s="239"/>
      <c r="T317" s="239"/>
      <c r="U317" s="239"/>
      <c r="V317" s="239"/>
      <c r="W317" s="239"/>
      <c r="X317" s="239"/>
      <c r="Y317" s="239"/>
      <c r="Z317" s="239"/>
      <c r="AA317" s="239"/>
      <c r="AB317" s="239"/>
      <c r="AC317" s="239"/>
      <c r="AD317" s="239"/>
      <c r="AE317" s="239"/>
      <c r="AF317" s="239"/>
      <c r="AG317" s="239"/>
      <c r="AH317" s="239"/>
      <c r="AI317" s="239"/>
    </row>
    <row r="318" spans="2:35">
      <c r="B318" s="263"/>
      <c r="C318" s="264"/>
      <c r="D318" s="264"/>
      <c r="E318" s="264"/>
      <c r="F318" s="377"/>
      <c r="G318" s="263"/>
      <c r="I318" s="239"/>
      <c r="J318" s="239"/>
      <c r="K318" s="239"/>
      <c r="L318" s="239"/>
      <c r="M318" s="239"/>
      <c r="N318" s="239"/>
      <c r="O318" s="239"/>
      <c r="P318" s="239"/>
      <c r="Q318" s="239"/>
      <c r="R318" s="239"/>
      <c r="S318" s="239"/>
      <c r="T318" s="239"/>
      <c r="U318" s="239"/>
      <c r="V318" s="239"/>
      <c r="W318" s="239"/>
      <c r="X318" s="239"/>
      <c r="Y318" s="239"/>
      <c r="Z318" s="239"/>
      <c r="AA318" s="239"/>
      <c r="AB318" s="239"/>
      <c r="AC318" s="239"/>
      <c r="AD318" s="239"/>
      <c r="AE318" s="239"/>
      <c r="AF318" s="239"/>
      <c r="AG318" s="239"/>
      <c r="AH318" s="239"/>
      <c r="AI318" s="239"/>
    </row>
    <row r="319" spans="2:35">
      <c r="B319" s="263"/>
      <c r="C319" s="264"/>
      <c r="D319" s="264"/>
      <c r="E319" s="264"/>
      <c r="F319" s="377"/>
      <c r="G319" s="263"/>
      <c r="I319" s="239"/>
      <c r="J319" s="239"/>
      <c r="K319" s="239"/>
      <c r="L319" s="239"/>
      <c r="M319" s="239"/>
      <c r="N319" s="239"/>
      <c r="O319" s="239"/>
      <c r="P319" s="239"/>
      <c r="Q319" s="239"/>
      <c r="R319" s="239"/>
      <c r="S319" s="239"/>
      <c r="T319" s="239"/>
      <c r="U319" s="239"/>
      <c r="V319" s="239"/>
      <c r="W319" s="239"/>
      <c r="X319" s="239"/>
      <c r="Y319" s="239"/>
      <c r="Z319" s="239"/>
      <c r="AA319" s="239"/>
      <c r="AB319" s="239"/>
      <c r="AC319" s="239"/>
      <c r="AD319" s="239"/>
      <c r="AE319" s="239"/>
      <c r="AF319" s="239"/>
      <c r="AG319" s="239"/>
      <c r="AH319" s="239"/>
      <c r="AI319" s="239"/>
    </row>
    <row r="320" spans="2:35">
      <c r="B320" s="263"/>
      <c r="C320" s="264"/>
      <c r="D320" s="264"/>
      <c r="E320" s="264"/>
      <c r="F320" s="377"/>
      <c r="G320" s="263"/>
      <c r="I320" s="239"/>
      <c r="J320" s="239"/>
      <c r="K320" s="239"/>
      <c r="L320" s="239"/>
      <c r="M320" s="239"/>
      <c r="N320" s="239"/>
      <c r="O320" s="239"/>
      <c r="P320" s="239"/>
      <c r="Q320" s="239"/>
      <c r="R320" s="239"/>
      <c r="S320" s="239"/>
      <c r="T320" s="239"/>
      <c r="U320" s="239"/>
      <c r="V320" s="239"/>
      <c r="W320" s="239"/>
      <c r="X320" s="239"/>
      <c r="Y320" s="239"/>
      <c r="Z320" s="239"/>
      <c r="AA320" s="239"/>
      <c r="AB320" s="239"/>
      <c r="AC320" s="239"/>
      <c r="AD320" s="239"/>
      <c r="AE320" s="239"/>
      <c r="AF320" s="239"/>
      <c r="AG320" s="239"/>
      <c r="AH320" s="239"/>
      <c r="AI320" s="239"/>
    </row>
    <row r="321" spans="2:35">
      <c r="B321" s="263"/>
      <c r="C321" s="264"/>
      <c r="D321" s="264"/>
      <c r="E321" s="264"/>
      <c r="F321" s="377"/>
      <c r="G321" s="263"/>
      <c r="I321" s="239"/>
      <c r="J321" s="239"/>
      <c r="K321" s="239"/>
      <c r="L321" s="239"/>
      <c r="M321" s="239"/>
      <c r="N321" s="239"/>
      <c r="O321" s="239"/>
      <c r="P321" s="239"/>
      <c r="Q321" s="239"/>
      <c r="R321" s="239"/>
      <c r="S321" s="239"/>
      <c r="T321" s="239"/>
      <c r="U321" s="239"/>
      <c r="V321" s="239"/>
      <c r="W321" s="239"/>
      <c r="X321" s="239"/>
      <c r="Y321" s="239"/>
      <c r="Z321" s="239"/>
      <c r="AA321" s="239"/>
      <c r="AB321" s="239"/>
      <c r="AC321" s="239"/>
      <c r="AD321" s="239"/>
      <c r="AE321" s="239"/>
      <c r="AF321" s="239"/>
      <c r="AG321" s="239"/>
      <c r="AH321" s="239"/>
      <c r="AI321" s="239"/>
    </row>
    <row r="322" spans="2:35">
      <c r="B322" s="263"/>
      <c r="C322" s="264"/>
      <c r="D322" s="264"/>
      <c r="E322" s="264"/>
      <c r="F322" s="377"/>
      <c r="G322" s="263"/>
      <c r="I322" s="239"/>
      <c r="J322" s="239"/>
      <c r="K322" s="239"/>
      <c r="L322" s="239"/>
      <c r="M322" s="239"/>
      <c r="N322" s="239"/>
      <c r="O322" s="239"/>
      <c r="P322" s="239"/>
      <c r="Q322" s="239"/>
      <c r="R322" s="239"/>
      <c r="S322" s="239"/>
      <c r="T322" s="239"/>
      <c r="U322" s="239"/>
      <c r="V322" s="239"/>
      <c r="W322" s="239"/>
      <c r="X322" s="239"/>
      <c r="Y322" s="239"/>
      <c r="Z322" s="239"/>
      <c r="AA322" s="239"/>
      <c r="AB322" s="239"/>
      <c r="AC322" s="239"/>
      <c r="AD322" s="239"/>
      <c r="AE322" s="239"/>
      <c r="AF322" s="239"/>
      <c r="AG322" s="239"/>
      <c r="AH322" s="239"/>
      <c r="AI322" s="239"/>
    </row>
    <row r="323" spans="2:35">
      <c r="B323" s="263"/>
      <c r="C323" s="264"/>
      <c r="D323" s="264"/>
      <c r="E323" s="264"/>
      <c r="F323" s="377"/>
      <c r="G323" s="263"/>
      <c r="I323" s="239"/>
      <c r="J323" s="239"/>
      <c r="K323" s="239"/>
      <c r="L323" s="239"/>
      <c r="M323" s="239"/>
      <c r="N323" s="239"/>
      <c r="O323" s="239"/>
      <c r="P323" s="239"/>
      <c r="Q323" s="239"/>
      <c r="R323" s="239"/>
      <c r="S323" s="239"/>
      <c r="T323" s="239"/>
      <c r="U323" s="239"/>
      <c r="V323" s="239"/>
      <c r="W323" s="239"/>
      <c r="X323" s="239"/>
      <c r="Y323" s="239"/>
      <c r="Z323" s="239"/>
      <c r="AA323" s="239"/>
      <c r="AB323" s="239"/>
      <c r="AC323" s="239"/>
      <c r="AD323" s="239"/>
      <c r="AE323" s="239"/>
      <c r="AF323" s="239"/>
      <c r="AG323" s="239"/>
      <c r="AH323" s="239"/>
      <c r="AI323" s="239"/>
    </row>
    <row r="324" spans="2:35">
      <c r="B324" s="263"/>
      <c r="C324" s="264"/>
      <c r="D324" s="264"/>
      <c r="E324" s="264"/>
      <c r="F324" s="377"/>
      <c r="G324" s="263"/>
      <c r="I324" s="239"/>
      <c r="J324" s="239"/>
      <c r="K324" s="239"/>
      <c r="L324" s="239"/>
      <c r="M324" s="239"/>
      <c r="N324" s="239"/>
      <c r="O324" s="239"/>
      <c r="P324" s="239"/>
      <c r="Q324" s="239"/>
      <c r="R324" s="239"/>
      <c r="S324" s="239"/>
      <c r="T324" s="239"/>
      <c r="U324" s="239"/>
      <c r="V324" s="239"/>
      <c r="W324" s="239"/>
      <c r="X324" s="239"/>
      <c r="Y324" s="239"/>
      <c r="Z324" s="239"/>
      <c r="AA324" s="239"/>
      <c r="AB324" s="239"/>
      <c r="AC324" s="239"/>
      <c r="AD324" s="239"/>
      <c r="AE324" s="239"/>
      <c r="AF324" s="239"/>
      <c r="AG324" s="239"/>
      <c r="AH324" s="239"/>
      <c r="AI324" s="239"/>
    </row>
    <row r="325" spans="2:35">
      <c r="B325" s="263"/>
      <c r="C325" s="264"/>
      <c r="D325" s="264"/>
      <c r="E325" s="264"/>
      <c r="F325" s="377"/>
      <c r="G325" s="263"/>
      <c r="I325" s="239"/>
      <c r="J325" s="239"/>
      <c r="K325" s="239"/>
      <c r="L325" s="239"/>
      <c r="M325" s="239"/>
      <c r="N325" s="239"/>
      <c r="O325" s="239"/>
      <c r="P325" s="239"/>
      <c r="Q325" s="239"/>
      <c r="R325" s="239"/>
      <c r="S325" s="239"/>
      <c r="T325" s="239"/>
      <c r="U325" s="239"/>
      <c r="V325" s="239"/>
      <c r="W325" s="239"/>
      <c r="X325" s="239"/>
      <c r="Y325" s="239"/>
      <c r="Z325" s="239"/>
      <c r="AA325" s="239"/>
      <c r="AB325" s="239"/>
      <c r="AC325" s="239"/>
      <c r="AD325" s="239"/>
      <c r="AE325" s="239"/>
      <c r="AF325" s="239"/>
      <c r="AG325" s="239"/>
      <c r="AH325" s="239"/>
      <c r="AI325" s="239"/>
    </row>
    <row r="326" spans="2:35">
      <c r="B326" s="263"/>
      <c r="C326" s="264"/>
      <c r="D326" s="264"/>
      <c r="E326" s="264"/>
      <c r="F326" s="377"/>
      <c r="G326" s="263"/>
      <c r="I326" s="239"/>
      <c r="J326" s="239"/>
      <c r="K326" s="239"/>
      <c r="L326" s="239"/>
      <c r="M326" s="239"/>
      <c r="N326" s="239"/>
      <c r="O326" s="239"/>
      <c r="P326" s="239"/>
      <c r="Q326" s="239"/>
      <c r="R326" s="239"/>
      <c r="S326" s="239"/>
      <c r="T326" s="239"/>
      <c r="U326" s="239"/>
      <c r="V326" s="239"/>
      <c r="W326" s="239"/>
      <c r="X326" s="239"/>
      <c r="Y326" s="239"/>
      <c r="Z326" s="239"/>
      <c r="AA326" s="239"/>
      <c r="AB326" s="239"/>
      <c r="AC326" s="239"/>
      <c r="AD326" s="239"/>
      <c r="AE326" s="239"/>
      <c r="AF326" s="239"/>
      <c r="AG326" s="239"/>
      <c r="AH326" s="239"/>
      <c r="AI326" s="239"/>
    </row>
    <row r="327" spans="2:35">
      <c r="B327" s="263"/>
      <c r="C327" s="264"/>
      <c r="D327" s="264"/>
      <c r="E327" s="264"/>
      <c r="F327" s="377"/>
      <c r="G327" s="263"/>
      <c r="I327" s="239"/>
      <c r="J327" s="239"/>
      <c r="K327" s="239"/>
      <c r="L327" s="239"/>
      <c r="M327" s="239"/>
      <c r="N327" s="239"/>
      <c r="O327" s="239"/>
      <c r="P327" s="239"/>
      <c r="Q327" s="239"/>
      <c r="R327" s="239"/>
      <c r="S327" s="239"/>
      <c r="T327" s="239"/>
      <c r="U327" s="239"/>
      <c r="V327" s="239"/>
      <c r="W327" s="239"/>
      <c r="X327" s="239"/>
      <c r="Y327" s="239"/>
      <c r="Z327" s="239"/>
      <c r="AA327" s="239"/>
      <c r="AB327" s="239"/>
      <c r="AC327" s="239"/>
      <c r="AD327" s="239"/>
      <c r="AE327" s="239"/>
      <c r="AF327" s="239"/>
      <c r="AG327" s="239"/>
      <c r="AH327" s="239"/>
      <c r="AI327" s="239"/>
    </row>
    <row r="328" spans="2:35">
      <c r="B328" s="263"/>
      <c r="C328" s="264"/>
      <c r="D328" s="264"/>
      <c r="E328" s="264"/>
      <c r="F328" s="377"/>
      <c r="G328" s="263"/>
      <c r="I328" s="239"/>
      <c r="J328" s="239"/>
      <c r="K328" s="239"/>
      <c r="L328" s="239"/>
      <c r="M328" s="239"/>
      <c r="N328" s="239"/>
      <c r="O328" s="239"/>
      <c r="P328" s="239"/>
      <c r="Q328" s="239"/>
      <c r="R328" s="239"/>
      <c r="S328" s="239"/>
      <c r="T328" s="239"/>
      <c r="U328" s="239"/>
      <c r="V328" s="239"/>
      <c r="W328" s="239"/>
      <c r="X328" s="239"/>
      <c r="Y328" s="239"/>
      <c r="Z328" s="239"/>
      <c r="AA328" s="239"/>
      <c r="AB328" s="239"/>
      <c r="AC328" s="239"/>
      <c r="AD328" s="239"/>
      <c r="AE328" s="239"/>
      <c r="AF328" s="239"/>
      <c r="AG328" s="239"/>
      <c r="AH328" s="239"/>
      <c r="AI328" s="239"/>
    </row>
    <row r="329" spans="2:35">
      <c r="B329" s="263"/>
      <c r="C329" s="264"/>
      <c r="D329" s="264"/>
      <c r="E329" s="264"/>
      <c r="F329" s="377"/>
      <c r="G329" s="263"/>
      <c r="I329" s="239"/>
      <c r="J329" s="239"/>
      <c r="K329" s="239"/>
      <c r="L329" s="239"/>
      <c r="M329" s="239"/>
      <c r="N329" s="239"/>
      <c r="O329" s="239"/>
      <c r="P329" s="239"/>
      <c r="Q329" s="239"/>
      <c r="R329" s="239"/>
      <c r="S329" s="239"/>
      <c r="T329" s="239"/>
      <c r="U329" s="239"/>
      <c r="V329" s="239"/>
      <c r="W329" s="239"/>
      <c r="X329" s="239"/>
      <c r="Y329" s="239"/>
      <c r="Z329" s="239"/>
      <c r="AA329" s="239"/>
      <c r="AB329" s="239"/>
      <c r="AC329" s="239"/>
      <c r="AD329" s="239"/>
      <c r="AE329" s="239"/>
      <c r="AF329" s="239"/>
      <c r="AG329" s="239"/>
      <c r="AH329" s="239"/>
      <c r="AI329" s="239"/>
    </row>
    <row r="330" spans="2:35">
      <c r="B330" s="263"/>
      <c r="C330" s="264"/>
      <c r="D330" s="264"/>
      <c r="E330" s="264"/>
      <c r="F330" s="377"/>
      <c r="G330" s="263"/>
      <c r="I330" s="239"/>
      <c r="J330" s="239"/>
      <c r="K330" s="239"/>
      <c r="L330" s="239"/>
      <c r="M330" s="239"/>
      <c r="N330" s="239"/>
      <c r="O330" s="239"/>
      <c r="P330" s="239"/>
      <c r="Q330" s="239"/>
      <c r="R330" s="239"/>
      <c r="S330" s="239"/>
      <c r="T330" s="239"/>
      <c r="U330" s="239"/>
      <c r="V330" s="239"/>
      <c r="W330" s="239"/>
      <c r="X330" s="239"/>
      <c r="Y330" s="239"/>
      <c r="Z330" s="239"/>
      <c r="AA330" s="239"/>
      <c r="AB330" s="239"/>
      <c r="AC330" s="239"/>
      <c r="AD330" s="239"/>
      <c r="AE330" s="239"/>
      <c r="AF330" s="239"/>
      <c r="AG330" s="239"/>
      <c r="AH330" s="239"/>
      <c r="AI330" s="239"/>
    </row>
    <row r="331" spans="2:35">
      <c r="B331" s="263"/>
      <c r="C331" s="264"/>
      <c r="D331" s="264"/>
      <c r="E331" s="264"/>
      <c r="F331" s="377"/>
      <c r="G331" s="263"/>
      <c r="I331" s="239"/>
      <c r="J331" s="239"/>
      <c r="K331" s="239"/>
      <c r="L331" s="239"/>
      <c r="M331" s="239"/>
      <c r="N331" s="239"/>
      <c r="O331" s="239"/>
      <c r="P331" s="239"/>
      <c r="Q331" s="239"/>
      <c r="R331" s="239"/>
      <c r="S331" s="239"/>
      <c r="T331" s="239"/>
      <c r="U331" s="239"/>
      <c r="V331" s="239"/>
      <c r="W331" s="239"/>
      <c r="X331" s="239"/>
      <c r="Y331" s="239"/>
      <c r="Z331" s="239"/>
      <c r="AA331" s="239"/>
      <c r="AB331" s="239"/>
      <c r="AC331" s="239"/>
      <c r="AD331" s="239"/>
      <c r="AE331" s="239"/>
      <c r="AF331" s="239"/>
      <c r="AG331" s="239"/>
      <c r="AH331" s="239"/>
      <c r="AI331" s="239"/>
    </row>
    <row r="332" spans="2:35">
      <c r="B332" s="263"/>
      <c r="C332" s="264"/>
      <c r="D332" s="264"/>
      <c r="E332" s="264"/>
      <c r="F332" s="377"/>
      <c r="G332" s="263"/>
      <c r="I332" s="239"/>
      <c r="J332" s="239"/>
      <c r="K332" s="239"/>
      <c r="L332" s="239"/>
      <c r="M332" s="239"/>
      <c r="N332" s="239"/>
      <c r="O332" s="239"/>
      <c r="P332" s="239"/>
      <c r="Q332" s="239"/>
      <c r="R332" s="239"/>
      <c r="S332" s="239"/>
      <c r="T332" s="239"/>
      <c r="U332" s="239"/>
      <c r="V332" s="239"/>
      <c r="W332" s="239"/>
      <c r="X332" s="239"/>
      <c r="Y332" s="239"/>
      <c r="Z332" s="239"/>
      <c r="AA332" s="239"/>
      <c r="AB332" s="239"/>
      <c r="AC332" s="239"/>
      <c r="AD332" s="239"/>
      <c r="AE332" s="239"/>
      <c r="AF332" s="239"/>
      <c r="AG332" s="239"/>
      <c r="AH332" s="239"/>
      <c r="AI332" s="239"/>
    </row>
    <row r="333" spans="2:35">
      <c r="B333" s="263"/>
      <c r="C333" s="264"/>
      <c r="D333" s="264"/>
      <c r="E333" s="264"/>
      <c r="F333" s="377"/>
      <c r="G333" s="263"/>
      <c r="I333" s="239"/>
      <c r="J333" s="239"/>
      <c r="K333" s="239"/>
      <c r="L333" s="239"/>
      <c r="M333" s="239"/>
      <c r="N333" s="239"/>
      <c r="O333" s="239"/>
      <c r="P333" s="239"/>
      <c r="Q333" s="239"/>
      <c r="R333" s="239"/>
      <c r="S333" s="239"/>
      <c r="T333" s="239"/>
      <c r="U333" s="239"/>
      <c r="V333" s="239"/>
      <c r="W333" s="239"/>
      <c r="X333" s="239"/>
      <c r="Y333" s="239"/>
      <c r="Z333" s="239"/>
      <c r="AA333" s="239"/>
      <c r="AB333" s="239"/>
      <c r="AC333" s="239"/>
      <c r="AD333" s="239"/>
      <c r="AE333" s="239"/>
      <c r="AF333" s="239"/>
      <c r="AG333" s="239"/>
      <c r="AH333" s="239"/>
      <c r="AI333" s="239"/>
    </row>
    <row r="334" spans="2:35">
      <c r="B334" s="263"/>
      <c r="C334" s="264"/>
      <c r="D334" s="264"/>
      <c r="E334" s="264"/>
      <c r="F334" s="377"/>
      <c r="G334" s="263"/>
      <c r="I334" s="239"/>
      <c r="J334" s="239"/>
      <c r="K334" s="239"/>
      <c r="L334" s="239"/>
      <c r="M334" s="239"/>
      <c r="N334" s="239"/>
      <c r="O334" s="239"/>
      <c r="P334" s="239"/>
      <c r="Q334" s="239"/>
      <c r="R334" s="239"/>
      <c r="S334" s="239"/>
      <c r="T334" s="239"/>
      <c r="U334" s="239"/>
      <c r="V334" s="239"/>
      <c r="W334" s="239"/>
      <c r="X334" s="239"/>
      <c r="Y334" s="239"/>
      <c r="Z334" s="239"/>
      <c r="AA334" s="239"/>
      <c r="AB334" s="239"/>
      <c r="AC334" s="239"/>
      <c r="AD334" s="239"/>
      <c r="AE334" s="239"/>
      <c r="AF334" s="239"/>
      <c r="AG334" s="239"/>
      <c r="AH334" s="239"/>
      <c r="AI334" s="239"/>
    </row>
    <row r="335" spans="2:35">
      <c r="B335" s="263"/>
      <c r="C335" s="264"/>
      <c r="D335" s="264"/>
      <c r="E335" s="264"/>
      <c r="F335" s="377"/>
      <c r="G335" s="263"/>
      <c r="I335" s="239"/>
      <c r="J335" s="239"/>
      <c r="K335" s="239"/>
      <c r="L335" s="239"/>
      <c r="M335" s="239"/>
      <c r="N335" s="239"/>
      <c r="O335" s="239"/>
      <c r="P335" s="239"/>
      <c r="Q335" s="239"/>
      <c r="R335" s="239"/>
      <c r="S335" s="239"/>
      <c r="T335" s="239"/>
      <c r="U335" s="239"/>
      <c r="V335" s="239"/>
      <c r="W335" s="239"/>
      <c r="X335" s="239"/>
      <c r="Y335" s="239"/>
      <c r="Z335" s="239"/>
      <c r="AA335" s="239"/>
      <c r="AB335" s="239"/>
      <c r="AC335" s="239"/>
      <c r="AD335" s="239"/>
      <c r="AE335" s="239"/>
      <c r="AF335" s="239"/>
      <c r="AG335" s="239"/>
      <c r="AH335" s="239"/>
      <c r="AI335" s="239"/>
    </row>
    <row r="336" spans="2:35">
      <c r="B336" s="263"/>
      <c r="C336" s="264"/>
      <c r="D336" s="264"/>
      <c r="E336" s="264"/>
      <c r="F336" s="377"/>
      <c r="G336" s="263"/>
      <c r="I336" s="239"/>
      <c r="J336" s="239"/>
      <c r="K336" s="239"/>
      <c r="L336" s="239"/>
      <c r="M336" s="239"/>
      <c r="N336" s="239"/>
      <c r="O336" s="239"/>
      <c r="P336" s="239"/>
      <c r="Q336" s="239"/>
      <c r="R336" s="239"/>
      <c r="S336" s="239"/>
      <c r="T336" s="239"/>
      <c r="U336" s="239"/>
      <c r="V336" s="239"/>
      <c r="W336" s="239"/>
      <c r="X336" s="239"/>
      <c r="Y336" s="239"/>
      <c r="Z336" s="239"/>
      <c r="AA336" s="239"/>
      <c r="AB336" s="239"/>
      <c r="AC336" s="239"/>
      <c r="AD336" s="239"/>
      <c r="AE336" s="239"/>
      <c r="AF336" s="239"/>
      <c r="AG336" s="239"/>
      <c r="AH336" s="239"/>
      <c r="AI336" s="239"/>
    </row>
    <row r="337" spans="2:35">
      <c r="B337" s="263"/>
      <c r="C337" s="264"/>
      <c r="D337" s="264"/>
      <c r="E337" s="264"/>
      <c r="F337" s="377"/>
      <c r="G337" s="263"/>
      <c r="I337" s="239"/>
      <c r="J337" s="239"/>
      <c r="K337" s="239"/>
      <c r="L337" s="239"/>
      <c r="M337" s="239"/>
      <c r="N337" s="239"/>
      <c r="O337" s="239"/>
      <c r="P337" s="239"/>
      <c r="Q337" s="239"/>
      <c r="R337" s="239"/>
      <c r="S337" s="239"/>
      <c r="T337" s="239"/>
      <c r="U337" s="239"/>
      <c r="V337" s="239"/>
      <c r="W337" s="239"/>
      <c r="X337" s="239"/>
      <c r="Y337" s="239"/>
      <c r="Z337" s="239"/>
      <c r="AA337" s="239"/>
      <c r="AB337" s="239"/>
      <c r="AC337" s="239"/>
      <c r="AD337" s="239"/>
      <c r="AE337" s="239"/>
      <c r="AF337" s="239"/>
      <c r="AG337" s="239"/>
      <c r="AH337" s="239"/>
      <c r="AI337" s="239"/>
    </row>
    <row r="338" spans="2:35">
      <c r="B338" s="263"/>
      <c r="C338" s="264"/>
      <c r="D338" s="264"/>
      <c r="E338" s="264"/>
      <c r="F338" s="377"/>
      <c r="G338" s="263"/>
      <c r="I338" s="239"/>
      <c r="J338" s="239"/>
      <c r="K338" s="239"/>
      <c r="L338" s="239"/>
      <c r="M338" s="239"/>
      <c r="N338" s="239"/>
      <c r="O338" s="239"/>
      <c r="P338" s="239"/>
      <c r="Q338" s="239"/>
      <c r="R338" s="239"/>
      <c r="S338" s="239"/>
      <c r="T338" s="239"/>
      <c r="U338" s="239"/>
      <c r="V338" s="239"/>
      <c r="W338" s="239"/>
      <c r="X338" s="239"/>
      <c r="Y338" s="239"/>
      <c r="Z338" s="239"/>
      <c r="AA338" s="239"/>
      <c r="AB338" s="239"/>
      <c r="AC338" s="239"/>
      <c r="AD338" s="239"/>
      <c r="AE338" s="239"/>
      <c r="AF338" s="239"/>
      <c r="AG338" s="239"/>
      <c r="AH338" s="239"/>
      <c r="AI338" s="239"/>
    </row>
    <row r="339" spans="2:35">
      <c r="B339" s="263"/>
      <c r="C339" s="264"/>
      <c r="D339" s="264"/>
      <c r="E339" s="264"/>
      <c r="F339" s="377"/>
      <c r="G339" s="263"/>
      <c r="I339" s="239"/>
      <c r="J339" s="239"/>
      <c r="K339" s="239"/>
      <c r="L339" s="239"/>
      <c r="M339" s="239"/>
      <c r="N339" s="239"/>
      <c r="O339" s="239"/>
      <c r="P339" s="239"/>
      <c r="Q339" s="239"/>
      <c r="R339" s="239"/>
      <c r="S339" s="239"/>
      <c r="T339" s="239"/>
      <c r="U339" s="239"/>
      <c r="V339" s="239"/>
      <c r="W339" s="239"/>
      <c r="X339" s="239"/>
      <c r="Y339" s="239"/>
      <c r="Z339" s="239"/>
      <c r="AA339" s="239"/>
      <c r="AB339" s="239"/>
      <c r="AC339" s="239"/>
      <c r="AD339" s="239"/>
      <c r="AE339" s="239"/>
      <c r="AF339" s="239"/>
      <c r="AG339" s="239"/>
      <c r="AH339" s="239"/>
      <c r="AI339" s="239"/>
    </row>
    <row r="340" spans="2:35">
      <c r="B340" s="263"/>
      <c r="C340" s="264"/>
      <c r="D340" s="264"/>
      <c r="E340" s="264"/>
      <c r="F340" s="377"/>
      <c r="G340" s="263"/>
      <c r="I340" s="239"/>
      <c r="J340" s="239"/>
      <c r="K340" s="239"/>
      <c r="L340" s="239"/>
      <c r="M340" s="239"/>
      <c r="N340" s="239"/>
      <c r="O340" s="239"/>
      <c r="P340" s="239"/>
      <c r="Q340" s="239"/>
      <c r="R340" s="239"/>
      <c r="S340" s="239"/>
      <c r="T340" s="239"/>
      <c r="U340" s="239"/>
      <c r="V340" s="239"/>
      <c r="W340" s="239"/>
      <c r="X340" s="239"/>
      <c r="Y340" s="239"/>
      <c r="Z340" s="239"/>
      <c r="AA340" s="239"/>
      <c r="AB340" s="239"/>
      <c r="AC340" s="239"/>
      <c r="AD340" s="239"/>
      <c r="AE340" s="239"/>
      <c r="AF340" s="239"/>
      <c r="AG340" s="239"/>
      <c r="AH340" s="239"/>
      <c r="AI340" s="239"/>
    </row>
    <row r="341" spans="2:35">
      <c r="B341" s="263"/>
      <c r="C341" s="264"/>
      <c r="D341" s="264"/>
      <c r="E341" s="264"/>
      <c r="F341" s="377"/>
      <c r="G341" s="263"/>
      <c r="I341" s="239"/>
      <c r="J341" s="239"/>
      <c r="K341" s="239"/>
      <c r="L341" s="239"/>
      <c r="M341" s="239"/>
      <c r="N341" s="239"/>
      <c r="O341" s="239"/>
      <c r="P341" s="239"/>
      <c r="Q341" s="239"/>
      <c r="R341" s="239"/>
      <c r="S341" s="239"/>
      <c r="T341" s="239"/>
      <c r="U341" s="239"/>
      <c r="V341" s="239"/>
      <c r="W341" s="239"/>
      <c r="X341" s="239"/>
      <c r="Y341" s="239"/>
      <c r="Z341" s="239"/>
      <c r="AA341" s="239"/>
      <c r="AB341" s="239"/>
      <c r="AC341" s="239"/>
      <c r="AD341" s="239"/>
      <c r="AE341" s="239"/>
      <c r="AF341" s="239"/>
      <c r="AG341" s="239"/>
      <c r="AH341" s="239"/>
      <c r="AI341" s="239"/>
    </row>
    <row r="342" spans="2:35">
      <c r="B342" s="263"/>
      <c r="C342" s="264"/>
      <c r="D342" s="264"/>
      <c r="E342" s="264"/>
      <c r="F342" s="377"/>
      <c r="G342" s="263"/>
      <c r="I342" s="239"/>
      <c r="J342" s="239"/>
      <c r="K342" s="239"/>
      <c r="L342" s="239"/>
      <c r="M342" s="239"/>
      <c r="N342" s="239"/>
      <c r="O342" s="239"/>
      <c r="P342" s="239"/>
      <c r="Q342" s="239"/>
      <c r="R342" s="239"/>
      <c r="S342" s="239"/>
      <c r="T342" s="239"/>
      <c r="U342" s="239"/>
      <c r="V342" s="239"/>
      <c r="W342" s="239"/>
      <c r="X342" s="239"/>
      <c r="Y342" s="239"/>
      <c r="Z342" s="239"/>
      <c r="AA342" s="239"/>
      <c r="AB342" s="239"/>
      <c r="AC342" s="239"/>
      <c r="AD342" s="239"/>
      <c r="AE342" s="239"/>
      <c r="AF342" s="239"/>
      <c r="AG342" s="239"/>
      <c r="AH342" s="239"/>
      <c r="AI342" s="239"/>
    </row>
    <row r="343" spans="2:35">
      <c r="B343" s="263"/>
      <c r="C343" s="264"/>
      <c r="D343" s="264"/>
      <c r="E343" s="264"/>
      <c r="F343" s="377"/>
      <c r="G343" s="263"/>
      <c r="I343" s="239"/>
      <c r="J343" s="239"/>
      <c r="K343" s="239"/>
      <c r="L343" s="239"/>
      <c r="M343" s="239"/>
      <c r="N343" s="239"/>
      <c r="O343" s="239"/>
      <c r="P343" s="239"/>
      <c r="Q343" s="239"/>
      <c r="R343" s="239"/>
      <c r="S343" s="239"/>
      <c r="T343" s="239"/>
      <c r="U343" s="239"/>
      <c r="V343" s="239"/>
      <c r="W343" s="239"/>
      <c r="X343" s="239"/>
      <c r="Y343" s="239"/>
      <c r="Z343" s="239"/>
      <c r="AA343" s="239"/>
      <c r="AB343" s="239"/>
      <c r="AC343" s="239"/>
      <c r="AD343" s="239"/>
      <c r="AE343" s="239"/>
      <c r="AF343" s="239"/>
      <c r="AG343" s="239"/>
      <c r="AH343" s="239"/>
      <c r="AI343" s="239"/>
    </row>
    <row r="344" spans="2:35">
      <c r="B344" s="263"/>
      <c r="C344" s="264"/>
      <c r="D344" s="264"/>
      <c r="E344" s="264"/>
      <c r="F344" s="377"/>
      <c r="G344" s="263"/>
      <c r="I344" s="239"/>
      <c r="J344" s="239"/>
      <c r="K344" s="239"/>
      <c r="L344" s="239"/>
      <c r="M344" s="239"/>
      <c r="N344" s="239"/>
      <c r="O344" s="239"/>
      <c r="P344" s="239"/>
      <c r="Q344" s="239"/>
      <c r="R344" s="239"/>
      <c r="S344" s="239"/>
      <c r="T344" s="239"/>
      <c r="U344" s="239"/>
      <c r="V344" s="239"/>
      <c r="W344" s="239"/>
      <c r="X344" s="239"/>
      <c r="Y344" s="239"/>
      <c r="Z344" s="239"/>
      <c r="AA344" s="239"/>
      <c r="AB344" s="239"/>
      <c r="AC344" s="239"/>
      <c r="AD344" s="239"/>
      <c r="AE344" s="239"/>
      <c r="AF344" s="239"/>
      <c r="AG344" s="239"/>
      <c r="AH344" s="239"/>
      <c r="AI344" s="239"/>
    </row>
    <row r="345" spans="2:35">
      <c r="B345" s="263"/>
      <c r="C345" s="264"/>
      <c r="D345" s="264"/>
      <c r="E345" s="264"/>
      <c r="F345" s="377"/>
      <c r="G345" s="263"/>
      <c r="I345" s="239"/>
      <c r="J345" s="239"/>
      <c r="K345" s="239"/>
      <c r="L345" s="239"/>
      <c r="M345" s="239"/>
      <c r="N345" s="239"/>
      <c r="O345" s="239"/>
      <c r="P345" s="239"/>
      <c r="Q345" s="239"/>
      <c r="R345" s="239"/>
      <c r="S345" s="239"/>
      <c r="T345" s="239"/>
      <c r="U345" s="239"/>
      <c r="V345" s="239"/>
      <c r="W345" s="239"/>
      <c r="X345" s="239"/>
      <c r="Y345" s="239"/>
      <c r="Z345" s="239"/>
      <c r="AA345" s="239"/>
      <c r="AB345" s="239"/>
      <c r="AC345" s="239"/>
      <c r="AD345" s="239"/>
      <c r="AE345" s="239"/>
      <c r="AF345" s="239"/>
      <c r="AG345" s="239"/>
      <c r="AH345" s="239"/>
      <c r="AI345" s="239"/>
    </row>
    <row r="346" spans="2:35">
      <c r="B346" s="263"/>
      <c r="C346" s="264"/>
      <c r="D346" s="264"/>
      <c r="E346" s="264"/>
      <c r="F346" s="377"/>
      <c r="G346" s="263"/>
      <c r="I346" s="239"/>
      <c r="J346" s="239"/>
      <c r="K346" s="239"/>
      <c r="L346" s="239"/>
      <c r="M346" s="239"/>
      <c r="N346" s="239"/>
      <c r="O346" s="239"/>
      <c r="P346" s="239"/>
      <c r="Q346" s="239"/>
      <c r="R346" s="239"/>
      <c r="S346" s="239"/>
      <c r="T346" s="239"/>
      <c r="U346" s="239"/>
      <c r="V346" s="239"/>
      <c r="W346" s="239"/>
      <c r="X346" s="239"/>
      <c r="Y346" s="239"/>
      <c r="Z346" s="239"/>
      <c r="AA346" s="239"/>
      <c r="AB346" s="239"/>
      <c r="AC346" s="239"/>
      <c r="AD346" s="239"/>
      <c r="AE346" s="239"/>
      <c r="AF346" s="239"/>
      <c r="AG346" s="239"/>
      <c r="AH346" s="239"/>
      <c r="AI346" s="239"/>
    </row>
    <row r="347" spans="2:35">
      <c r="B347" s="263"/>
      <c r="C347" s="264"/>
      <c r="D347" s="264"/>
      <c r="E347" s="264"/>
      <c r="F347" s="377"/>
      <c r="G347" s="263"/>
      <c r="I347" s="239"/>
      <c r="J347" s="239"/>
      <c r="K347" s="239"/>
      <c r="L347" s="239"/>
      <c r="M347" s="239"/>
      <c r="N347" s="239"/>
      <c r="O347" s="239"/>
      <c r="P347" s="239"/>
      <c r="Q347" s="239"/>
      <c r="R347" s="239"/>
      <c r="S347" s="239"/>
      <c r="T347" s="239"/>
      <c r="U347" s="239"/>
      <c r="V347" s="239"/>
      <c r="W347" s="239"/>
      <c r="X347" s="239"/>
      <c r="Y347" s="239"/>
      <c r="Z347" s="239"/>
      <c r="AA347" s="239"/>
      <c r="AB347" s="239"/>
      <c r="AC347" s="239"/>
      <c r="AD347" s="239"/>
      <c r="AE347" s="239"/>
      <c r="AF347" s="239"/>
      <c r="AG347" s="239"/>
      <c r="AH347" s="239"/>
      <c r="AI347" s="239"/>
    </row>
    <row r="348" spans="2:35">
      <c r="B348" s="263"/>
      <c r="C348" s="264"/>
      <c r="D348" s="264"/>
      <c r="E348" s="264"/>
      <c r="F348" s="377"/>
      <c r="G348" s="263"/>
      <c r="I348" s="239"/>
      <c r="J348" s="239"/>
      <c r="K348" s="239"/>
      <c r="L348" s="239"/>
      <c r="M348" s="239"/>
      <c r="N348" s="239"/>
      <c r="O348" s="239"/>
      <c r="P348" s="239"/>
      <c r="Q348" s="239"/>
      <c r="R348" s="239"/>
      <c r="S348" s="239"/>
      <c r="T348" s="239"/>
      <c r="U348" s="239"/>
      <c r="V348" s="239"/>
      <c r="W348" s="239"/>
      <c r="X348" s="239"/>
      <c r="Y348" s="239"/>
      <c r="Z348" s="239"/>
      <c r="AA348" s="239"/>
      <c r="AB348" s="239"/>
      <c r="AC348" s="239"/>
      <c r="AD348" s="239"/>
      <c r="AE348" s="239"/>
      <c r="AF348" s="239"/>
      <c r="AG348" s="239"/>
      <c r="AH348" s="239"/>
      <c r="AI348" s="239"/>
    </row>
    <row r="349" spans="2:35">
      <c r="B349" s="263"/>
      <c r="C349" s="264"/>
      <c r="D349" s="264"/>
      <c r="E349" s="264"/>
      <c r="F349" s="377"/>
      <c r="G349" s="263"/>
      <c r="I349" s="239"/>
      <c r="J349" s="239"/>
      <c r="K349" s="239"/>
      <c r="L349" s="239"/>
      <c r="M349" s="239"/>
      <c r="N349" s="239"/>
      <c r="O349" s="239"/>
      <c r="P349" s="239"/>
      <c r="Q349" s="239"/>
      <c r="R349" s="239"/>
      <c r="S349" s="239"/>
      <c r="T349" s="239"/>
      <c r="U349" s="239"/>
      <c r="V349" s="239"/>
      <c r="W349" s="239"/>
      <c r="X349" s="239"/>
      <c r="Y349" s="239"/>
      <c r="Z349" s="239"/>
      <c r="AA349" s="239"/>
      <c r="AB349" s="239"/>
      <c r="AC349" s="239"/>
      <c r="AD349" s="239"/>
      <c r="AE349" s="239"/>
      <c r="AF349" s="239"/>
      <c r="AG349" s="239"/>
      <c r="AH349" s="239"/>
      <c r="AI349" s="239"/>
    </row>
    <row r="350" spans="2:35">
      <c r="B350" s="263"/>
      <c r="C350" s="264"/>
      <c r="D350" s="264"/>
      <c r="E350" s="264"/>
      <c r="F350" s="377"/>
      <c r="G350" s="263"/>
      <c r="I350" s="239"/>
      <c r="J350" s="239"/>
      <c r="K350" s="239"/>
      <c r="L350" s="239"/>
      <c r="M350" s="239"/>
      <c r="N350" s="239"/>
      <c r="O350" s="239"/>
      <c r="P350" s="239"/>
      <c r="Q350" s="239"/>
      <c r="R350" s="239"/>
      <c r="S350" s="239"/>
      <c r="T350" s="239"/>
      <c r="U350" s="239"/>
      <c r="V350" s="239"/>
      <c r="W350" s="239"/>
      <c r="X350" s="239"/>
      <c r="Y350" s="239"/>
      <c r="Z350" s="239"/>
      <c r="AA350" s="239"/>
      <c r="AB350" s="239"/>
      <c r="AC350" s="239"/>
      <c r="AD350" s="239"/>
      <c r="AE350" s="239"/>
      <c r="AF350" s="239"/>
      <c r="AG350" s="239"/>
      <c r="AH350" s="239"/>
      <c r="AI350" s="239"/>
    </row>
    <row r="351" spans="2:35">
      <c r="B351" s="263"/>
      <c r="C351" s="264"/>
      <c r="D351" s="264"/>
      <c r="E351" s="264"/>
      <c r="F351" s="377"/>
      <c r="G351" s="263"/>
      <c r="I351" s="239"/>
      <c r="J351" s="239"/>
      <c r="K351" s="239"/>
      <c r="L351" s="239"/>
      <c r="M351" s="239"/>
      <c r="N351" s="239"/>
      <c r="O351" s="239"/>
      <c r="P351" s="239"/>
      <c r="Q351" s="239"/>
      <c r="R351" s="239"/>
      <c r="S351" s="239"/>
      <c r="T351" s="239"/>
      <c r="U351" s="239"/>
      <c r="V351" s="239"/>
      <c r="W351" s="239"/>
      <c r="X351" s="239"/>
      <c r="Y351" s="239"/>
      <c r="Z351" s="239"/>
      <c r="AA351" s="239"/>
      <c r="AB351" s="239"/>
      <c r="AC351" s="239"/>
      <c r="AD351" s="239"/>
      <c r="AE351" s="239"/>
      <c r="AF351" s="239"/>
      <c r="AG351" s="239"/>
      <c r="AH351" s="239"/>
      <c r="AI351" s="239"/>
    </row>
    <row r="352" spans="2:35">
      <c r="B352" s="263"/>
      <c r="C352" s="264"/>
      <c r="D352" s="264"/>
      <c r="E352" s="264"/>
      <c r="F352" s="377"/>
      <c r="G352" s="263"/>
      <c r="I352" s="239"/>
      <c r="J352" s="239"/>
      <c r="K352" s="239"/>
      <c r="L352" s="239"/>
      <c r="M352" s="239"/>
      <c r="N352" s="239"/>
      <c r="O352" s="239"/>
      <c r="P352" s="239"/>
      <c r="Q352" s="239"/>
      <c r="R352" s="239"/>
      <c r="S352" s="239"/>
      <c r="T352" s="239"/>
      <c r="U352" s="239"/>
      <c r="V352" s="239"/>
      <c r="W352" s="239"/>
      <c r="X352" s="239"/>
      <c r="Y352" s="239"/>
      <c r="Z352" s="239"/>
      <c r="AA352" s="239"/>
      <c r="AB352" s="239"/>
      <c r="AC352" s="239"/>
      <c r="AD352" s="239"/>
      <c r="AE352" s="239"/>
      <c r="AF352" s="239"/>
      <c r="AG352" s="239"/>
      <c r="AH352" s="239"/>
      <c r="AI352" s="239"/>
    </row>
    <row r="353" spans="2:35">
      <c r="B353" s="263"/>
      <c r="C353" s="264"/>
      <c r="D353" s="264"/>
      <c r="E353" s="264"/>
      <c r="F353" s="377"/>
      <c r="G353" s="263"/>
      <c r="I353" s="239"/>
      <c r="J353" s="239"/>
      <c r="K353" s="239"/>
      <c r="L353" s="239"/>
      <c r="M353" s="239"/>
      <c r="N353" s="239"/>
      <c r="O353" s="239"/>
      <c r="P353" s="239"/>
      <c r="Q353" s="239"/>
      <c r="R353" s="239"/>
      <c r="S353" s="239"/>
      <c r="T353" s="239"/>
      <c r="U353" s="239"/>
      <c r="V353" s="239"/>
      <c r="W353" s="239"/>
      <c r="X353" s="239"/>
      <c r="Y353" s="239"/>
      <c r="Z353" s="239"/>
      <c r="AA353" s="239"/>
      <c r="AB353" s="239"/>
      <c r="AC353" s="239"/>
      <c r="AD353" s="239"/>
      <c r="AE353" s="239"/>
      <c r="AF353" s="239"/>
      <c r="AG353" s="239"/>
      <c r="AH353" s="239"/>
      <c r="AI353" s="239"/>
    </row>
    <row r="354" spans="2:35">
      <c r="B354" s="263"/>
      <c r="C354" s="264"/>
      <c r="D354" s="264"/>
      <c r="E354" s="264"/>
      <c r="F354" s="377"/>
      <c r="G354" s="263"/>
      <c r="I354" s="239"/>
      <c r="J354" s="239"/>
      <c r="K354" s="239"/>
      <c r="L354" s="239"/>
      <c r="M354" s="239"/>
      <c r="N354" s="239"/>
      <c r="O354" s="239"/>
      <c r="P354" s="239"/>
      <c r="Q354" s="239"/>
      <c r="R354" s="239"/>
      <c r="S354" s="239"/>
      <c r="T354" s="239"/>
      <c r="U354" s="239"/>
      <c r="V354" s="239"/>
      <c r="W354" s="239"/>
      <c r="X354" s="239"/>
      <c r="Y354" s="239"/>
      <c r="Z354" s="239"/>
      <c r="AA354" s="239"/>
      <c r="AB354" s="239"/>
      <c r="AC354" s="239"/>
      <c r="AD354" s="239"/>
      <c r="AE354" s="239"/>
      <c r="AF354" s="239"/>
      <c r="AG354" s="239"/>
      <c r="AH354" s="239"/>
      <c r="AI354" s="239"/>
    </row>
    <row r="355" spans="2:35">
      <c r="B355" s="263"/>
      <c r="C355" s="264"/>
      <c r="D355" s="264"/>
      <c r="E355" s="264"/>
      <c r="F355" s="377"/>
      <c r="G355" s="263"/>
      <c r="I355" s="239"/>
      <c r="J355" s="239"/>
      <c r="K355" s="239"/>
      <c r="L355" s="239"/>
      <c r="M355" s="239"/>
      <c r="N355" s="239"/>
      <c r="O355" s="239"/>
      <c r="P355" s="239"/>
      <c r="Q355" s="239"/>
      <c r="R355" s="239"/>
      <c r="S355" s="239"/>
      <c r="T355" s="239"/>
      <c r="U355" s="239"/>
      <c r="V355" s="239"/>
      <c r="W355" s="239"/>
      <c r="X355" s="239"/>
      <c r="Y355" s="239"/>
      <c r="Z355" s="239"/>
      <c r="AA355" s="239"/>
      <c r="AB355" s="239"/>
      <c r="AC355" s="239"/>
      <c r="AD355" s="239"/>
      <c r="AE355" s="239"/>
      <c r="AF355" s="239"/>
      <c r="AG355" s="239"/>
      <c r="AH355" s="239"/>
      <c r="AI355" s="239"/>
    </row>
    <row r="356" spans="2:35">
      <c r="B356" s="263"/>
      <c r="C356" s="264"/>
      <c r="D356" s="264"/>
      <c r="E356" s="264"/>
      <c r="F356" s="377"/>
      <c r="G356" s="263"/>
      <c r="I356" s="239"/>
      <c r="J356" s="239"/>
      <c r="K356" s="239"/>
      <c r="L356" s="239"/>
      <c r="M356" s="239"/>
      <c r="N356" s="239"/>
      <c r="O356" s="239"/>
      <c r="P356" s="239"/>
      <c r="Q356" s="239"/>
      <c r="R356" s="239"/>
      <c r="S356" s="239"/>
      <c r="T356" s="239"/>
      <c r="U356" s="239"/>
      <c r="V356" s="239"/>
      <c r="W356" s="239"/>
      <c r="X356" s="239"/>
      <c r="Y356" s="239"/>
      <c r="Z356" s="239"/>
      <c r="AA356" s="239"/>
      <c r="AB356" s="239"/>
      <c r="AC356" s="239"/>
      <c r="AD356" s="239"/>
      <c r="AE356" s="239"/>
      <c r="AF356" s="239"/>
      <c r="AG356" s="239"/>
      <c r="AH356" s="239"/>
      <c r="AI356" s="239"/>
    </row>
    <row r="357" spans="2:35">
      <c r="B357" s="263"/>
      <c r="C357" s="264"/>
      <c r="D357" s="264"/>
      <c r="E357" s="264"/>
      <c r="F357" s="377"/>
      <c r="G357" s="263"/>
      <c r="I357" s="239"/>
      <c r="J357" s="239"/>
      <c r="K357" s="239"/>
      <c r="L357" s="239"/>
      <c r="M357" s="239"/>
      <c r="N357" s="239"/>
      <c r="O357" s="239"/>
      <c r="P357" s="239"/>
      <c r="Q357" s="239"/>
      <c r="R357" s="239"/>
      <c r="S357" s="239"/>
      <c r="T357" s="239"/>
      <c r="U357" s="239"/>
      <c r="V357" s="239"/>
      <c r="W357" s="239"/>
      <c r="X357" s="239"/>
      <c r="Y357" s="239"/>
      <c r="Z357" s="239"/>
      <c r="AA357" s="239"/>
      <c r="AB357" s="239"/>
      <c r="AC357" s="239"/>
      <c r="AD357" s="239"/>
      <c r="AE357" s="239"/>
      <c r="AF357" s="239"/>
      <c r="AG357" s="239"/>
      <c r="AH357" s="239"/>
      <c r="AI357" s="239"/>
    </row>
    <row r="358" spans="2:35">
      <c r="B358" s="263"/>
      <c r="C358" s="264"/>
      <c r="D358" s="264"/>
      <c r="E358" s="264"/>
      <c r="F358" s="377"/>
      <c r="G358" s="263"/>
      <c r="I358" s="239"/>
      <c r="J358" s="239"/>
      <c r="K358" s="239"/>
      <c r="L358" s="239"/>
      <c r="M358" s="239"/>
      <c r="N358" s="239"/>
      <c r="O358" s="239"/>
      <c r="P358" s="239"/>
      <c r="Q358" s="239"/>
      <c r="R358" s="239"/>
      <c r="S358" s="239"/>
      <c r="T358" s="239"/>
      <c r="U358" s="239"/>
      <c r="V358" s="239"/>
      <c r="W358" s="239"/>
      <c r="X358" s="239"/>
      <c r="Y358" s="239"/>
      <c r="Z358" s="239"/>
      <c r="AA358" s="239"/>
      <c r="AB358" s="239"/>
      <c r="AC358" s="239"/>
      <c r="AD358" s="239"/>
      <c r="AE358" s="239"/>
      <c r="AF358" s="239"/>
      <c r="AG358" s="239"/>
      <c r="AH358" s="239"/>
      <c r="AI358" s="239"/>
    </row>
    <row r="359" spans="2:35">
      <c r="B359" s="263"/>
      <c r="C359" s="264"/>
      <c r="D359" s="264"/>
      <c r="E359" s="264"/>
      <c r="F359" s="377"/>
      <c r="G359" s="263"/>
      <c r="I359" s="239"/>
      <c r="J359" s="239"/>
      <c r="K359" s="239"/>
      <c r="L359" s="239"/>
      <c r="M359" s="239"/>
      <c r="N359" s="239"/>
      <c r="O359" s="239"/>
      <c r="P359" s="239"/>
      <c r="Q359" s="239"/>
      <c r="R359" s="239"/>
      <c r="S359" s="239"/>
      <c r="T359" s="239"/>
      <c r="U359" s="239"/>
      <c r="V359" s="239"/>
      <c r="W359" s="239"/>
      <c r="X359" s="239"/>
      <c r="Y359" s="239"/>
      <c r="Z359" s="239"/>
      <c r="AA359" s="239"/>
      <c r="AB359" s="239"/>
      <c r="AC359" s="239"/>
      <c r="AD359" s="239"/>
      <c r="AE359" s="239"/>
      <c r="AF359" s="239"/>
      <c r="AG359" s="239"/>
      <c r="AH359" s="239"/>
      <c r="AI359" s="239"/>
    </row>
    <row r="360" spans="2:35">
      <c r="B360" s="263"/>
      <c r="C360" s="264"/>
      <c r="D360" s="264"/>
      <c r="E360" s="264"/>
      <c r="F360" s="377"/>
      <c r="G360" s="263"/>
      <c r="I360" s="239"/>
      <c r="J360" s="239"/>
      <c r="K360" s="239"/>
      <c r="L360" s="239"/>
      <c r="M360" s="239"/>
      <c r="N360" s="239"/>
      <c r="O360" s="239"/>
      <c r="P360" s="239"/>
      <c r="Q360" s="239"/>
      <c r="R360" s="239"/>
      <c r="S360" s="239"/>
      <c r="T360" s="239"/>
      <c r="U360" s="239"/>
      <c r="V360" s="239"/>
      <c r="W360" s="239"/>
      <c r="X360" s="239"/>
      <c r="Y360" s="239"/>
      <c r="Z360" s="239"/>
      <c r="AA360" s="239"/>
      <c r="AB360" s="239"/>
      <c r="AC360" s="239"/>
      <c r="AD360" s="239"/>
      <c r="AE360" s="239"/>
      <c r="AF360" s="239"/>
      <c r="AG360" s="239"/>
      <c r="AH360" s="239"/>
      <c r="AI360" s="239"/>
    </row>
    <row r="361" spans="2:35">
      <c r="B361" s="263"/>
      <c r="C361" s="264"/>
      <c r="D361" s="264"/>
      <c r="E361" s="264"/>
      <c r="F361" s="377"/>
      <c r="G361" s="263"/>
      <c r="I361" s="239"/>
      <c r="J361" s="239"/>
      <c r="K361" s="239"/>
      <c r="L361" s="239"/>
      <c r="M361" s="239"/>
      <c r="N361" s="239"/>
      <c r="O361" s="239"/>
      <c r="P361" s="239"/>
      <c r="Q361" s="239"/>
      <c r="R361" s="239"/>
      <c r="S361" s="239"/>
      <c r="T361" s="239"/>
      <c r="U361" s="239"/>
      <c r="V361" s="239"/>
      <c r="W361" s="239"/>
      <c r="X361" s="239"/>
      <c r="Y361" s="239"/>
      <c r="Z361" s="239"/>
      <c r="AA361" s="239"/>
      <c r="AB361" s="239"/>
      <c r="AC361" s="239"/>
      <c r="AD361" s="239"/>
      <c r="AE361" s="239"/>
      <c r="AF361" s="239"/>
      <c r="AG361" s="239"/>
      <c r="AH361" s="239"/>
      <c r="AI361" s="239"/>
    </row>
    <row r="362" spans="2:35">
      <c r="B362" s="263"/>
      <c r="C362" s="264"/>
      <c r="D362" s="264"/>
      <c r="E362" s="264"/>
      <c r="F362" s="377"/>
      <c r="G362" s="263"/>
      <c r="I362" s="239"/>
      <c r="J362" s="239"/>
      <c r="K362" s="239"/>
      <c r="L362" s="239"/>
      <c r="M362" s="239"/>
      <c r="N362" s="239"/>
      <c r="O362" s="239"/>
      <c r="P362" s="239"/>
      <c r="Q362" s="239"/>
      <c r="R362" s="239"/>
      <c r="S362" s="239"/>
      <c r="T362" s="239"/>
      <c r="U362" s="239"/>
      <c r="V362" s="239"/>
      <c r="W362" s="239"/>
      <c r="X362" s="239"/>
      <c r="Y362" s="239"/>
      <c r="Z362" s="239"/>
      <c r="AA362" s="239"/>
      <c r="AB362" s="239"/>
      <c r="AC362" s="239"/>
      <c r="AD362" s="239"/>
      <c r="AE362" s="239"/>
      <c r="AF362" s="239"/>
      <c r="AG362" s="239"/>
      <c r="AH362" s="239"/>
      <c r="AI362" s="239"/>
    </row>
    <row r="363" spans="2:35">
      <c r="B363" s="263"/>
      <c r="C363" s="264"/>
      <c r="D363" s="264"/>
      <c r="E363" s="264"/>
      <c r="F363" s="377"/>
      <c r="G363" s="263"/>
      <c r="I363" s="239"/>
      <c r="J363" s="239"/>
      <c r="K363" s="239"/>
      <c r="L363" s="239"/>
      <c r="M363" s="239"/>
      <c r="N363" s="239"/>
      <c r="O363" s="239"/>
      <c r="P363" s="239"/>
      <c r="Q363" s="239"/>
      <c r="R363" s="239"/>
      <c r="S363" s="239"/>
      <c r="T363" s="239"/>
      <c r="U363" s="239"/>
      <c r="V363" s="239"/>
      <c r="W363" s="239"/>
      <c r="X363" s="239"/>
      <c r="Y363" s="239"/>
      <c r="Z363" s="239"/>
      <c r="AA363" s="239"/>
      <c r="AB363" s="239"/>
      <c r="AC363" s="239"/>
      <c r="AD363" s="239"/>
      <c r="AE363" s="239"/>
      <c r="AF363" s="239"/>
      <c r="AG363" s="239"/>
      <c r="AH363" s="239"/>
      <c r="AI363" s="239"/>
    </row>
    <row r="364" spans="2:35">
      <c r="I364" s="239"/>
      <c r="J364" s="239"/>
      <c r="K364" s="239"/>
      <c r="L364" s="239"/>
      <c r="M364" s="239"/>
      <c r="N364" s="239"/>
      <c r="O364" s="239"/>
      <c r="P364" s="239"/>
      <c r="Q364" s="239"/>
      <c r="R364" s="239"/>
      <c r="S364" s="239"/>
      <c r="T364" s="239"/>
      <c r="U364" s="239"/>
      <c r="V364" s="239"/>
      <c r="W364" s="239"/>
      <c r="X364" s="239"/>
      <c r="Y364" s="239"/>
      <c r="Z364" s="239"/>
      <c r="AA364" s="239"/>
      <c r="AB364" s="239"/>
      <c r="AC364" s="239"/>
      <c r="AD364" s="239"/>
      <c r="AE364" s="239"/>
      <c r="AF364" s="239"/>
      <c r="AG364" s="239"/>
      <c r="AH364" s="239"/>
      <c r="AI364" s="239"/>
    </row>
    <row r="365" spans="2:35">
      <c r="I365" s="239"/>
      <c r="J365" s="239"/>
      <c r="K365" s="239"/>
      <c r="L365" s="239"/>
      <c r="M365" s="239"/>
      <c r="N365" s="239"/>
      <c r="O365" s="239"/>
      <c r="P365" s="239"/>
      <c r="Q365" s="239"/>
      <c r="R365" s="239"/>
      <c r="S365" s="239"/>
      <c r="T365" s="239"/>
      <c r="U365" s="239"/>
      <c r="V365" s="239"/>
      <c r="W365" s="239"/>
      <c r="X365" s="239"/>
      <c r="Y365" s="239"/>
      <c r="Z365" s="239"/>
      <c r="AA365" s="239"/>
      <c r="AB365" s="239"/>
      <c r="AC365" s="239"/>
      <c r="AD365" s="239"/>
      <c r="AE365" s="239"/>
      <c r="AF365" s="239"/>
      <c r="AG365" s="239"/>
      <c r="AH365" s="239"/>
      <c r="AI365" s="239"/>
    </row>
    <row r="366" spans="2:35">
      <c r="I366" s="239"/>
      <c r="J366" s="239"/>
      <c r="K366" s="239"/>
      <c r="L366" s="239"/>
      <c r="M366" s="239"/>
      <c r="N366" s="239"/>
      <c r="O366" s="239"/>
      <c r="P366" s="239"/>
      <c r="Q366" s="239"/>
      <c r="R366" s="239"/>
      <c r="S366" s="239"/>
      <c r="T366" s="239"/>
      <c r="U366" s="239"/>
      <c r="V366" s="239"/>
      <c r="W366" s="239"/>
      <c r="X366" s="239"/>
      <c r="Y366" s="239"/>
      <c r="Z366" s="239"/>
      <c r="AA366" s="239"/>
      <c r="AB366" s="239"/>
      <c r="AC366" s="239"/>
      <c r="AD366" s="239"/>
      <c r="AE366" s="239"/>
      <c r="AF366" s="239"/>
      <c r="AG366" s="239"/>
      <c r="AH366" s="239"/>
      <c r="AI366" s="239"/>
    </row>
    <row r="367" spans="2:35">
      <c r="I367" s="239"/>
      <c r="J367" s="239"/>
      <c r="K367" s="239"/>
      <c r="L367" s="239"/>
      <c r="M367" s="239"/>
      <c r="N367" s="239"/>
      <c r="O367" s="239"/>
      <c r="P367" s="239"/>
      <c r="Q367" s="239"/>
      <c r="R367" s="239"/>
      <c r="S367" s="239"/>
      <c r="T367" s="239"/>
      <c r="U367" s="239"/>
      <c r="V367" s="239"/>
      <c r="W367" s="239"/>
      <c r="X367" s="239"/>
      <c r="Y367" s="239"/>
      <c r="Z367" s="239"/>
      <c r="AA367" s="239"/>
      <c r="AB367" s="239"/>
      <c r="AC367" s="239"/>
      <c r="AD367" s="239"/>
      <c r="AE367" s="239"/>
      <c r="AF367" s="239"/>
      <c r="AG367" s="239"/>
      <c r="AH367" s="239"/>
      <c r="AI367" s="239"/>
    </row>
    <row r="368" spans="2:35">
      <c r="I368" s="239"/>
      <c r="J368" s="239"/>
      <c r="K368" s="239"/>
      <c r="L368" s="239"/>
      <c r="M368" s="239"/>
      <c r="N368" s="239"/>
      <c r="O368" s="239"/>
      <c r="P368" s="239"/>
      <c r="Q368" s="239"/>
      <c r="R368" s="239"/>
      <c r="S368" s="239"/>
      <c r="T368" s="239"/>
      <c r="U368" s="239"/>
      <c r="V368" s="239"/>
      <c r="W368" s="239"/>
      <c r="X368" s="239"/>
      <c r="Y368" s="239"/>
      <c r="Z368" s="239"/>
      <c r="AA368" s="239"/>
      <c r="AB368" s="239"/>
      <c r="AC368" s="239"/>
      <c r="AD368" s="239"/>
      <c r="AE368" s="239"/>
      <c r="AF368" s="239"/>
      <c r="AG368" s="239"/>
      <c r="AH368" s="239"/>
      <c r="AI368" s="239"/>
    </row>
    <row r="369" spans="9:35">
      <c r="I369" s="239"/>
      <c r="J369" s="239"/>
      <c r="K369" s="239"/>
      <c r="L369" s="239"/>
      <c r="M369" s="239"/>
      <c r="N369" s="239"/>
      <c r="O369" s="239"/>
      <c r="P369" s="239"/>
      <c r="Q369" s="239"/>
      <c r="R369" s="239"/>
      <c r="S369" s="239"/>
      <c r="T369" s="239"/>
      <c r="U369" s="239"/>
      <c r="V369" s="239"/>
      <c r="W369" s="239"/>
      <c r="X369" s="239"/>
      <c r="Y369" s="239"/>
      <c r="Z369" s="239"/>
      <c r="AA369" s="239"/>
      <c r="AB369" s="239"/>
      <c r="AC369" s="239"/>
      <c r="AD369" s="239"/>
      <c r="AE369" s="239"/>
      <c r="AF369" s="239"/>
      <c r="AG369" s="239"/>
      <c r="AH369" s="239"/>
      <c r="AI369" s="239"/>
    </row>
    <row r="370" spans="9:35">
      <c r="I370" s="239"/>
      <c r="J370" s="239"/>
      <c r="K370" s="239"/>
      <c r="L370" s="239"/>
      <c r="M370" s="239"/>
      <c r="N370" s="239"/>
      <c r="O370" s="239"/>
      <c r="P370" s="239"/>
      <c r="Q370" s="239"/>
      <c r="R370" s="239"/>
      <c r="S370" s="239"/>
      <c r="T370" s="239"/>
      <c r="U370" s="239"/>
      <c r="V370" s="239"/>
      <c r="W370" s="239"/>
      <c r="X370" s="239"/>
      <c r="Y370" s="239"/>
      <c r="Z370" s="239"/>
      <c r="AA370" s="239"/>
      <c r="AB370" s="239"/>
      <c r="AC370" s="239"/>
      <c r="AD370" s="239"/>
      <c r="AE370" s="239"/>
      <c r="AF370" s="239"/>
      <c r="AG370" s="239"/>
      <c r="AH370" s="239"/>
      <c r="AI370" s="239"/>
    </row>
    <row r="371" spans="9:35">
      <c r="I371" s="239"/>
      <c r="J371" s="239"/>
      <c r="K371" s="239"/>
      <c r="L371" s="239"/>
      <c r="M371" s="239"/>
      <c r="N371" s="239"/>
      <c r="O371" s="239"/>
      <c r="P371" s="239"/>
      <c r="Q371" s="239"/>
      <c r="R371" s="239"/>
      <c r="S371" s="239"/>
      <c r="T371" s="239"/>
      <c r="U371" s="239"/>
      <c r="V371" s="239"/>
      <c r="W371" s="239"/>
      <c r="X371" s="239"/>
      <c r="Y371" s="239"/>
      <c r="Z371" s="239"/>
      <c r="AA371" s="239"/>
      <c r="AB371" s="239"/>
      <c r="AC371" s="239"/>
      <c r="AD371" s="239"/>
      <c r="AE371" s="239"/>
      <c r="AF371" s="239"/>
      <c r="AG371" s="239"/>
      <c r="AH371" s="239"/>
      <c r="AI371" s="239"/>
    </row>
    <row r="372" spans="9:35">
      <c r="I372" s="239"/>
      <c r="J372" s="239"/>
      <c r="K372" s="239"/>
      <c r="L372" s="239"/>
      <c r="M372" s="239"/>
      <c r="N372" s="239"/>
      <c r="O372" s="239"/>
      <c r="P372" s="239"/>
      <c r="Q372" s="239"/>
      <c r="R372" s="239"/>
      <c r="S372" s="239"/>
      <c r="T372" s="239"/>
      <c r="U372" s="239"/>
      <c r="V372" s="239"/>
      <c r="W372" s="239"/>
      <c r="X372" s="239"/>
      <c r="Y372" s="239"/>
      <c r="Z372" s="239"/>
      <c r="AA372" s="239"/>
      <c r="AB372" s="239"/>
      <c r="AC372" s="239"/>
      <c r="AD372" s="239"/>
      <c r="AE372" s="239"/>
      <c r="AF372" s="239"/>
      <c r="AG372" s="239"/>
      <c r="AH372" s="239"/>
      <c r="AI372" s="239"/>
    </row>
    <row r="373" spans="9:35">
      <c r="I373" s="239"/>
      <c r="J373" s="239"/>
      <c r="K373" s="239"/>
      <c r="L373" s="239"/>
      <c r="M373" s="239"/>
      <c r="N373" s="239"/>
      <c r="O373" s="239"/>
      <c r="P373" s="239"/>
      <c r="Q373" s="239"/>
      <c r="R373" s="239"/>
      <c r="S373" s="239"/>
      <c r="T373" s="239"/>
      <c r="U373" s="239"/>
      <c r="V373" s="239"/>
      <c r="W373" s="239"/>
      <c r="X373" s="239"/>
      <c r="Y373" s="239"/>
      <c r="Z373" s="239"/>
      <c r="AA373" s="239"/>
      <c r="AB373" s="239"/>
      <c r="AC373" s="239"/>
      <c r="AD373" s="239"/>
      <c r="AE373" s="239"/>
      <c r="AF373" s="239"/>
      <c r="AG373" s="239"/>
      <c r="AH373" s="239"/>
      <c r="AI373" s="239"/>
    </row>
    <row r="374" spans="9:35">
      <c r="I374" s="239"/>
      <c r="J374" s="239"/>
      <c r="K374" s="239"/>
      <c r="L374" s="239"/>
      <c r="M374" s="239"/>
      <c r="N374" s="239"/>
      <c r="O374" s="239"/>
      <c r="P374" s="239"/>
      <c r="Q374" s="239"/>
      <c r="R374" s="239"/>
      <c r="S374" s="239"/>
      <c r="T374" s="239"/>
      <c r="U374" s="239"/>
      <c r="V374" s="239"/>
      <c r="W374" s="239"/>
      <c r="X374" s="239"/>
      <c r="Y374" s="239"/>
      <c r="Z374" s="239"/>
      <c r="AA374" s="239"/>
      <c r="AB374" s="239"/>
      <c r="AC374" s="239"/>
      <c r="AD374" s="239"/>
      <c r="AE374" s="239"/>
      <c r="AF374" s="239"/>
      <c r="AG374" s="239"/>
      <c r="AH374" s="239"/>
      <c r="AI374" s="239"/>
    </row>
    <row r="375" spans="9:35">
      <c r="I375" s="239"/>
      <c r="J375" s="239"/>
      <c r="K375" s="239"/>
      <c r="L375" s="239"/>
      <c r="M375" s="239"/>
      <c r="N375" s="239"/>
      <c r="O375" s="239"/>
      <c r="P375" s="239"/>
      <c r="Q375" s="239"/>
      <c r="R375" s="239"/>
      <c r="S375" s="239"/>
      <c r="T375" s="239"/>
      <c r="U375" s="239"/>
      <c r="V375" s="239"/>
      <c r="W375" s="239"/>
      <c r="X375" s="239"/>
      <c r="Y375" s="239"/>
      <c r="Z375" s="239"/>
      <c r="AA375" s="239"/>
      <c r="AB375" s="239"/>
      <c r="AC375" s="239"/>
      <c r="AD375" s="239"/>
      <c r="AE375" s="239"/>
      <c r="AF375" s="239"/>
      <c r="AG375" s="239"/>
      <c r="AH375" s="239"/>
      <c r="AI375" s="239"/>
    </row>
    <row r="376" spans="9:35">
      <c r="I376" s="239"/>
      <c r="J376" s="239"/>
      <c r="K376" s="239"/>
      <c r="L376" s="239"/>
      <c r="M376" s="239"/>
      <c r="N376" s="239"/>
      <c r="O376" s="239"/>
      <c r="P376" s="239"/>
      <c r="Q376" s="239"/>
      <c r="R376" s="239"/>
      <c r="S376" s="239"/>
      <c r="T376" s="239"/>
      <c r="U376" s="239"/>
      <c r="V376" s="239"/>
      <c r="W376" s="239"/>
      <c r="X376" s="239"/>
      <c r="Y376" s="239"/>
      <c r="Z376" s="239"/>
      <c r="AA376" s="239"/>
      <c r="AB376" s="239"/>
      <c r="AC376" s="239"/>
      <c r="AD376" s="239"/>
      <c r="AE376" s="239"/>
      <c r="AF376" s="239"/>
      <c r="AG376" s="239"/>
      <c r="AH376" s="239"/>
      <c r="AI376" s="239"/>
    </row>
    <row r="377" spans="9:35">
      <c r="I377" s="239"/>
      <c r="J377" s="239"/>
      <c r="K377" s="239"/>
      <c r="L377" s="239"/>
      <c r="M377" s="239"/>
      <c r="N377" s="239"/>
      <c r="O377" s="239"/>
      <c r="P377" s="239"/>
      <c r="Q377" s="239"/>
      <c r="R377" s="239"/>
      <c r="S377" s="239"/>
      <c r="T377" s="239"/>
      <c r="U377" s="239"/>
      <c r="V377" s="239"/>
      <c r="W377" s="239"/>
      <c r="X377" s="239"/>
      <c r="Y377" s="239"/>
      <c r="Z377" s="239"/>
      <c r="AA377" s="239"/>
      <c r="AB377" s="239"/>
      <c r="AC377" s="239"/>
      <c r="AD377" s="239"/>
      <c r="AE377" s="239"/>
      <c r="AF377" s="239"/>
      <c r="AG377" s="239"/>
      <c r="AH377" s="239"/>
      <c r="AI377" s="239"/>
    </row>
    <row r="378" spans="9:35">
      <c r="I378" s="239"/>
      <c r="J378" s="239"/>
      <c r="K378" s="239"/>
      <c r="L378" s="239"/>
      <c r="M378" s="239"/>
      <c r="N378" s="239"/>
      <c r="O378" s="239"/>
      <c r="P378" s="239"/>
      <c r="Q378" s="239"/>
      <c r="R378" s="239"/>
      <c r="S378" s="239"/>
      <c r="T378" s="239"/>
      <c r="U378" s="239"/>
      <c r="V378" s="239"/>
      <c r="W378" s="239"/>
      <c r="X378" s="239"/>
      <c r="Y378" s="239"/>
      <c r="Z378" s="239"/>
      <c r="AA378" s="239"/>
      <c r="AB378" s="239"/>
      <c r="AC378" s="239"/>
      <c r="AD378" s="239"/>
      <c r="AE378" s="239"/>
      <c r="AF378" s="239"/>
      <c r="AG378" s="239"/>
      <c r="AH378" s="239"/>
      <c r="AI378" s="239"/>
    </row>
    <row r="379" spans="9:35">
      <c r="I379" s="239"/>
      <c r="J379" s="239"/>
      <c r="K379" s="239"/>
      <c r="L379" s="239"/>
      <c r="M379" s="239"/>
      <c r="N379" s="239"/>
      <c r="O379" s="239"/>
      <c r="P379" s="239"/>
      <c r="Q379" s="239"/>
      <c r="R379" s="239"/>
      <c r="S379" s="239"/>
      <c r="T379" s="239"/>
      <c r="U379" s="239"/>
      <c r="V379" s="239"/>
      <c r="W379" s="239"/>
      <c r="X379" s="239"/>
      <c r="Y379" s="239"/>
      <c r="Z379" s="239"/>
      <c r="AA379" s="239"/>
      <c r="AB379" s="239"/>
      <c r="AC379" s="239"/>
      <c r="AD379" s="239"/>
      <c r="AE379" s="239"/>
      <c r="AF379" s="239"/>
      <c r="AG379" s="239"/>
      <c r="AH379" s="239"/>
      <c r="AI379" s="239"/>
    </row>
    <row r="380" spans="9:35">
      <c r="I380" s="239"/>
      <c r="J380" s="239"/>
      <c r="K380" s="239"/>
      <c r="L380" s="239"/>
      <c r="M380" s="239"/>
      <c r="N380" s="239"/>
      <c r="O380" s="239"/>
      <c r="P380" s="239"/>
      <c r="Q380" s="239"/>
      <c r="R380" s="239"/>
      <c r="S380" s="239"/>
      <c r="T380" s="239"/>
      <c r="U380" s="239"/>
      <c r="V380" s="239"/>
      <c r="W380" s="239"/>
      <c r="X380" s="239"/>
      <c r="Y380" s="239"/>
      <c r="Z380" s="239"/>
      <c r="AA380" s="239"/>
      <c r="AB380" s="239"/>
      <c r="AC380" s="239"/>
      <c r="AD380" s="239"/>
      <c r="AE380" s="239"/>
      <c r="AF380" s="239"/>
      <c r="AG380" s="239"/>
      <c r="AH380" s="239"/>
      <c r="AI380" s="239"/>
    </row>
    <row r="381" spans="9:35">
      <c r="I381" s="239"/>
      <c r="J381" s="239"/>
      <c r="K381" s="239"/>
      <c r="L381" s="239"/>
      <c r="M381" s="239"/>
      <c r="N381" s="239"/>
      <c r="O381" s="239"/>
      <c r="P381" s="239"/>
      <c r="Q381" s="239"/>
      <c r="R381" s="239"/>
      <c r="S381" s="239"/>
      <c r="T381" s="239"/>
      <c r="U381" s="239"/>
      <c r="V381" s="239"/>
      <c r="W381" s="239"/>
      <c r="X381" s="239"/>
      <c r="Y381" s="239"/>
      <c r="Z381" s="239"/>
      <c r="AA381" s="239"/>
      <c r="AB381" s="239"/>
      <c r="AC381" s="239"/>
      <c r="AD381" s="239"/>
      <c r="AE381" s="239"/>
      <c r="AF381" s="239"/>
      <c r="AG381" s="239"/>
      <c r="AH381" s="239"/>
      <c r="AI381" s="239"/>
    </row>
    <row r="382" spans="9:35">
      <c r="I382" s="239"/>
      <c r="J382" s="239"/>
      <c r="K382" s="239"/>
      <c r="L382" s="239"/>
      <c r="M382" s="239"/>
      <c r="N382" s="239"/>
      <c r="O382" s="239"/>
      <c r="P382" s="239"/>
      <c r="Q382" s="239"/>
      <c r="R382" s="239"/>
      <c r="S382" s="239"/>
      <c r="T382" s="239"/>
      <c r="U382" s="239"/>
      <c r="V382" s="239"/>
      <c r="W382" s="239"/>
      <c r="X382" s="239"/>
      <c r="Y382" s="239"/>
      <c r="Z382" s="239"/>
      <c r="AA382" s="239"/>
      <c r="AB382" s="239"/>
      <c r="AC382" s="239"/>
      <c r="AD382" s="239"/>
      <c r="AE382" s="239"/>
      <c r="AF382" s="239"/>
      <c r="AG382" s="239"/>
      <c r="AH382" s="239"/>
      <c r="AI382" s="239"/>
    </row>
    <row r="383" spans="9:35">
      <c r="I383" s="239"/>
      <c r="J383" s="239"/>
      <c r="K383" s="239"/>
      <c r="L383" s="239"/>
      <c r="M383" s="239"/>
      <c r="N383" s="239"/>
      <c r="O383" s="239"/>
      <c r="P383" s="239"/>
      <c r="Q383" s="239"/>
      <c r="R383" s="239"/>
      <c r="S383" s="239"/>
      <c r="T383" s="239"/>
      <c r="U383" s="239"/>
      <c r="V383" s="239"/>
      <c r="W383" s="239"/>
      <c r="X383" s="239"/>
      <c r="Y383" s="239"/>
      <c r="Z383" s="239"/>
      <c r="AA383" s="239"/>
      <c r="AB383" s="239"/>
      <c r="AC383" s="239"/>
      <c r="AD383" s="239"/>
      <c r="AE383" s="239"/>
      <c r="AF383" s="239"/>
      <c r="AG383" s="239"/>
      <c r="AH383" s="239"/>
      <c r="AI383" s="239"/>
    </row>
    <row r="384" spans="9:35">
      <c r="I384" s="239"/>
      <c r="J384" s="239"/>
      <c r="K384" s="239"/>
      <c r="L384" s="239"/>
      <c r="M384" s="239"/>
      <c r="N384" s="239"/>
      <c r="O384" s="239"/>
      <c r="P384" s="239"/>
      <c r="Q384" s="239"/>
      <c r="R384" s="239"/>
      <c r="S384" s="239"/>
      <c r="T384" s="239"/>
      <c r="U384" s="239"/>
      <c r="V384" s="239"/>
      <c r="W384" s="239"/>
      <c r="X384" s="239"/>
      <c r="Y384" s="239"/>
      <c r="Z384" s="239"/>
      <c r="AA384" s="239"/>
      <c r="AB384" s="239"/>
      <c r="AC384" s="239"/>
      <c r="AD384" s="239"/>
      <c r="AE384" s="239"/>
      <c r="AF384" s="239"/>
      <c r="AG384" s="239"/>
      <c r="AH384" s="239"/>
      <c r="AI384" s="239"/>
    </row>
    <row r="385" spans="9:35">
      <c r="I385" s="239"/>
      <c r="J385" s="239"/>
      <c r="K385" s="239"/>
      <c r="L385" s="239"/>
      <c r="M385" s="239"/>
      <c r="N385" s="239"/>
      <c r="O385" s="239"/>
      <c r="P385" s="239"/>
      <c r="Q385" s="239"/>
      <c r="R385" s="239"/>
      <c r="S385" s="239"/>
      <c r="T385" s="239"/>
      <c r="U385" s="239"/>
      <c r="V385" s="239"/>
      <c r="W385" s="239"/>
      <c r="X385" s="239"/>
      <c r="Y385" s="239"/>
      <c r="Z385" s="239"/>
      <c r="AA385" s="239"/>
      <c r="AB385" s="239"/>
      <c r="AC385" s="239"/>
      <c r="AD385" s="239"/>
      <c r="AE385" s="239"/>
      <c r="AF385" s="239"/>
      <c r="AG385" s="239"/>
      <c r="AH385" s="239"/>
      <c r="AI385" s="239"/>
    </row>
    <row r="386" spans="9:35">
      <c r="I386" s="239"/>
      <c r="J386" s="239"/>
      <c r="K386" s="239"/>
      <c r="L386" s="239"/>
      <c r="M386" s="239"/>
      <c r="N386" s="239"/>
      <c r="O386" s="239"/>
      <c r="P386" s="239"/>
      <c r="Q386" s="239"/>
      <c r="R386" s="239"/>
      <c r="S386" s="239"/>
      <c r="T386" s="239"/>
      <c r="U386" s="239"/>
      <c r="V386" s="239"/>
      <c r="W386" s="239"/>
      <c r="X386" s="239"/>
      <c r="Y386" s="239"/>
      <c r="Z386" s="239"/>
      <c r="AA386" s="239"/>
      <c r="AB386" s="239"/>
      <c r="AC386" s="239"/>
      <c r="AD386" s="239"/>
      <c r="AE386" s="239"/>
      <c r="AF386" s="239"/>
      <c r="AG386" s="239"/>
      <c r="AH386" s="239"/>
      <c r="AI386" s="239"/>
    </row>
    <row r="387" spans="9:35">
      <c r="I387" s="239"/>
      <c r="J387" s="239"/>
      <c r="K387" s="239"/>
      <c r="L387" s="239"/>
      <c r="M387" s="239"/>
      <c r="N387" s="239"/>
      <c r="O387" s="239"/>
      <c r="P387" s="239"/>
      <c r="Q387" s="239"/>
      <c r="R387" s="239"/>
      <c r="S387" s="239"/>
      <c r="T387" s="239"/>
      <c r="U387" s="239"/>
      <c r="V387" s="239"/>
      <c r="W387" s="239"/>
      <c r="X387" s="239"/>
      <c r="Y387" s="239"/>
      <c r="Z387" s="239"/>
      <c r="AA387" s="239"/>
      <c r="AB387" s="239"/>
      <c r="AC387" s="239"/>
      <c r="AD387" s="239"/>
      <c r="AE387" s="239"/>
      <c r="AF387" s="239"/>
      <c r="AG387" s="239"/>
      <c r="AH387" s="239"/>
      <c r="AI387" s="239"/>
    </row>
    <row r="388" spans="9:35">
      <c r="I388" s="239"/>
      <c r="J388" s="239"/>
      <c r="K388" s="239"/>
      <c r="L388" s="239"/>
      <c r="M388" s="239"/>
      <c r="N388" s="239"/>
      <c r="O388" s="239"/>
      <c r="P388" s="239"/>
      <c r="Q388" s="239"/>
      <c r="R388" s="239"/>
      <c r="S388" s="239"/>
      <c r="T388" s="239"/>
      <c r="U388" s="239"/>
      <c r="V388" s="239"/>
      <c r="W388" s="239"/>
      <c r="X388" s="239"/>
      <c r="Y388" s="239"/>
      <c r="Z388" s="239"/>
      <c r="AA388" s="239"/>
      <c r="AB388" s="239"/>
      <c r="AC388" s="239"/>
      <c r="AD388" s="239"/>
      <c r="AE388" s="239"/>
      <c r="AF388" s="239"/>
      <c r="AG388" s="239"/>
      <c r="AH388" s="239"/>
      <c r="AI388" s="239"/>
    </row>
    <row r="389" spans="9:35">
      <c r="I389" s="239"/>
      <c r="J389" s="239"/>
      <c r="K389" s="239"/>
      <c r="L389" s="239"/>
      <c r="M389" s="239"/>
      <c r="N389" s="239"/>
      <c r="O389" s="239"/>
      <c r="P389" s="239"/>
      <c r="Q389" s="239"/>
      <c r="R389" s="239"/>
      <c r="S389" s="239"/>
      <c r="T389" s="239"/>
      <c r="U389" s="239"/>
      <c r="V389" s="239"/>
      <c r="W389" s="239"/>
      <c r="X389" s="239"/>
      <c r="Y389" s="239"/>
      <c r="Z389" s="239"/>
      <c r="AA389" s="239"/>
      <c r="AB389" s="239"/>
      <c r="AC389" s="239"/>
      <c r="AD389" s="239"/>
      <c r="AE389" s="239"/>
      <c r="AF389" s="239"/>
      <c r="AG389" s="239"/>
      <c r="AH389" s="239"/>
      <c r="AI389" s="239"/>
    </row>
    <row r="390" spans="9:35">
      <c r="I390" s="239"/>
      <c r="J390" s="239"/>
      <c r="K390" s="239"/>
      <c r="L390" s="239"/>
      <c r="M390" s="239"/>
      <c r="N390" s="239"/>
      <c r="O390" s="239"/>
      <c r="P390" s="239"/>
      <c r="Q390" s="239"/>
      <c r="R390" s="239"/>
      <c r="S390" s="239"/>
      <c r="T390" s="239"/>
      <c r="U390" s="239"/>
      <c r="V390" s="239"/>
      <c r="W390" s="239"/>
      <c r="X390" s="239"/>
      <c r="Y390" s="239"/>
      <c r="Z390" s="239"/>
      <c r="AA390" s="239"/>
      <c r="AB390" s="239"/>
      <c r="AC390" s="239"/>
      <c r="AD390" s="239"/>
      <c r="AE390" s="239"/>
      <c r="AF390" s="239"/>
      <c r="AG390" s="239"/>
      <c r="AH390" s="239"/>
      <c r="AI390" s="239"/>
    </row>
    <row r="391" spans="9:35">
      <c r="I391" s="239"/>
      <c r="J391" s="239"/>
      <c r="K391" s="239"/>
      <c r="L391" s="239"/>
      <c r="M391" s="239"/>
      <c r="N391" s="239"/>
      <c r="O391" s="239"/>
      <c r="P391" s="239"/>
      <c r="Q391" s="239"/>
      <c r="R391" s="239"/>
      <c r="S391" s="239"/>
      <c r="T391" s="239"/>
      <c r="U391" s="239"/>
      <c r="V391" s="239"/>
      <c r="W391" s="239"/>
      <c r="X391" s="239"/>
      <c r="Y391" s="239"/>
      <c r="Z391" s="239"/>
      <c r="AA391" s="239"/>
      <c r="AB391" s="239"/>
      <c r="AC391" s="239"/>
      <c r="AD391" s="239"/>
      <c r="AE391" s="239"/>
      <c r="AF391" s="239"/>
      <c r="AG391" s="239"/>
      <c r="AH391" s="239"/>
      <c r="AI391" s="239"/>
    </row>
    <row r="392" spans="9:35">
      <c r="I392" s="239"/>
      <c r="J392" s="239"/>
      <c r="K392" s="239"/>
      <c r="L392" s="239"/>
      <c r="M392" s="239"/>
      <c r="N392" s="239"/>
      <c r="O392" s="239"/>
      <c r="P392" s="239"/>
      <c r="Q392" s="239"/>
      <c r="R392" s="239"/>
      <c r="S392" s="239"/>
      <c r="T392" s="239"/>
      <c r="U392" s="239"/>
      <c r="V392" s="239"/>
      <c r="W392" s="239"/>
      <c r="X392" s="239"/>
      <c r="Y392" s="239"/>
      <c r="Z392" s="239"/>
      <c r="AA392" s="239"/>
      <c r="AB392" s="239"/>
      <c r="AC392" s="239"/>
      <c r="AD392" s="239"/>
      <c r="AE392" s="239"/>
      <c r="AF392" s="239"/>
      <c r="AG392" s="239"/>
      <c r="AH392" s="239"/>
      <c r="AI392" s="239"/>
    </row>
    <row r="393" spans="9:35">
      <c r="I393" s="239"/>
      <c r="J393" s="239"/>
      <c r="K393" s="239"/>
      <c r="L393" s="239"/>
      <c r="M393" s="239"/>
      <c r="N393" s="239"/>
      <c r="O393" s="239"/>
      <c r="P393" s="239"/>
      <c r="Q393" s="239"/>
      <c r="R393" s="239"/>
      <c r="S393" s="239"/>
      <c r="T393" s="239"/>
      <c r="U393" s="239"/>
      <c r="V393" s="239"/>
      <c r="W393" s="239"/>
      <c r="X393" s="239"/>
      <c r="Y393" s="239"/>
      <c r="Z393" s="239"/>
      <c r="AA393" s="239"/>
      <c r="AB393" s="239"/>
      <c r="AC393" s="239"/>
      <c r="AD393" s="239"/>
      <c r="AE393" s="239"/>
      <c r="AF393" s="239"/>
      <c r="AG393" s="239"/>
      <c r="AH393" s="239"/>
      <c r="AI393" s="239"/>
    </row>
    <row r="394" spans="9:35">
      <c r="I394" s="239"/>
      <c r="J394" s="239"/>
      <c r="K394" s="239"/>
      <c r="L394" s="239"/>
      <c r="M394" s="239"/>
      <c r="N394" s="239"/>
      <c r="O394" s="239"/>
      <c r="P394" s="239"/>
      <c r="Q394" s="239"/>
      <c r="R394" s="239"/>
      <c r="S394" s="239"/>
      <c r="T394" s="239"/>
      <c r="U394" s="239"/>
      <c r="V394" s="239"/>
      <c r="W394" s="239"/>
      <c r="X394" s="239"/>
      <c r="Y394" s="239"/>
      <c r="Z394" s="239"/>
      <c r="AA394" s="239"/>
      <c r="AB394" s="239"/>
      <c r="AC394" s="239"/>
      <c r="AD394" s="239"/>
      <c r="AE394" s="239"/>
      <c r="AF394" s="239"/>
      <c r="AG394" s="239"/>
      <c r="AH394" s="239"/>
      <c r="AI394" s="239"/>
    </row>
    <row r="395" spans="9:35">
      <c r="I395" s="239"/>
      <c r="J395" s="239"/>
      <c r="K395" s="239"/>
      <c r="L395" s="239"/>
      <c r="M395" s="239"/>
      <c r="N395" s="239"/>
      <c r="O395" s="239"/>
      <c r="P395" s="239"/>
      <c r="Q395" s="239"/>
      <c r="R395" s="239"/>
      <c r="S395" s="239"/>
      <c r="T395" s="239"/>
      <c r="U395" s="239"/>
      <c r="V395" s="239"/>
      <c r="W395" s="239"/>
      <c r="X395" s="239"/>
      <c r="Y395" s="239"/>
      <c r="Z395" s="239"/>
      <c r="AA395" s="239"/>
      <c r="AB395" s="239"/>
      <c r="AC395" s="239"/>
      <c r="AD395" s="239"/>
      <c r="AE395" s="239"/>
      <c r="AF395" s="239"/>
      <c r="AG395" s="239"/>
      <c r="AH395" s="239"/>
      <c r="AI395" s="239"/>
    </row>
    <row r="396" spans="9:35">
      <c r="I396" s="239"/>
      <c r="J396" s="239"/>
      <c r="K396" s="239"/>
      <c r="L396" s="239"/>
      <c r="M396" s="239"/>
      <c r="N396" s="239"/>
      <c r="O396" s="239"/>
      <c r="P396" s="239"/>
      <c r="Q396" s="239"/>
      <c r="R396" s="239"/>
      <c r="S396" s="239"/>
      <c r="T396" s="239"/>
      <c r="U396" s="239"/>
      <c r="V396" s="239"/>
      <c r="W396" s="239"/>
      <c r="X396" s="239"/>
      <c r="Y396" s="239"/>
      <c r="Z396" s="239"/>
      <c r="AA396" s="239"/>
      <c r="AB396" s="239"/>
      <c r="AC396" s="239"/>
      <c r="AD396" s="239"/>
      <c r="AE396" s="239"/>
      <c r="AF396" s="239"/>
      <c r="AG396" s="239"/>
      <c r="AH396" s="239"/>
      <c r="AI396" s="239"/>
    </row>
    <row r="397" spans="9:35">
      <c r="I397" s="239"/>
      <c r="J397" s="239"/>
      <c r="K397" s="239"/>
      <c r="L397" s="239"/>
      <c r="M397" s="239"/>
      <c r="N397" s="239"/>
      <c r="O397" s="239"/>
      <c r="P397" s="239"/>
      <c r="Q397" s="239"/>
      <c r="R397" s="239"/>
      <c r="S397" s="239"/>
      <c r="T397" s="239"/>
      <c r="U397" s="239"/>
      <c r="V397" s="239"/>
      <c r="W397" s="239"/>
      <c r="X397" s="239"/>
      <c r="Y397" s="239"/>
      <c r="Z397" s="239"/>
      <c r="AA397" s="239"/>
      <c r="AB397" s="239"/>
      <c r="AC397" s="239"/>
      <c r="AD397" s="239"/>
      <c r="AE397" s="239"/>
      <c r="AF397" s="239"/>
      <c r="AG397" s="239"/>
      <c r="AH397" s="239"/>
      <c r="AI397" s="239"/>
    </row>
    <row r="398" spans="9:35">
      <c r="I398" s="239"/>
      <c r="J398" s="239"/>
      <c r="K398" s="239"/>
      <c r="L398" s="239"/>
      <c r="M398" s="239"/>
      <c r="N398" s="239"/>
      <c r="O398" s="239"/>
      <c r="P398" s="239"/>
      <c r="Q398" s="239"/>
      <c r="R398" s="239"/>
      <c r="S398" s="239"/>
      <c r="T398" s="239"/>
      <c r="U398" s="239"/>
      <c r="V398" s="239"/>
      <c r="W398" s="239"/>
      <c r="X398" s="239"/>
      <c r="Y398" s="239"/>
      <c r="Z398" s="239"/>
      <c r="AA398" s="239"/>
      <c r="AB398" s="239"/>
      <c r="AC398" s="239"/>
      <c r="AD398" s="239"/>
      <c r="AE398" s="239"/>
      <c r="AF398" s="239"/>
      <c r="AG398" s="239"/>
      <c r="AH398" s="239"/>
      <c r="AI398" s="239"/>
    </row>
    <row r="399" spans="9:35">
      <c r="I399" s="239"/>
      <c r="J399" s="239"/>
      <c r="K399" s="239"/>
      <c r="L399" s="239"/>
      <c r="M399" s="239"/>
      <c r="N399" s="239"/>
      <c r="O399" s="239"/>
      <c r="P399" s="239"/>
      <c r="Q399" s="239"/>
      <c r="R399" s="239"/>
      <c r="S399" s="239"/>
      <c r="T399" s="239"/>
      <c r="U399" s="239"/>
      <c r="V399" s="239"/>
      <c r="W399" s="239"/>
      <c r="X399" s="239"/>
      <c r="Y399" s="239"/>
      <c r="Z399" s="239"/>
      <c r="AA399" s="239"/>
      <c r="AB399" s="239"/>
      <c r="AC399" s="239"/>
      <c r="AD399" s="239"/>
      <c r="AE399" s="239"/>
      <c r="AF399" s="239"/>
      <c r="AG399" s="239"/>
      <c r="AH399" s="239"/>
      <c r="AI399" s="239"/>
    </row>
    <row r="400" spans="9:35">
      <c r="I400" s="239"/>
      <c r="J400" s="239"/>
      <c r="K400" s="239"/>
      <c r="L400" s="239"/>
      <c r="M400" s="239"/>
      <c r="N400" s="239"/>
      <c r="O400" s="239"/>
      <c r="P400" s="239"/>
      <c r="Q400" s="239"/>
      <c r="R400" s="239"/>
      <c r="S400" s="239"/>
      <c r="T400" s="239"/>
      <c r="U400" s="239"/>
      <c r="V400" s="239"/>
      <c r="W400" s="239"/>
      <c r="X400" s="239"/>
      <c r="Y400" s="239"/>
      <c r="Z400" s="239"/>
      <c r="AA400" s="239"/>
      <c r="AB400" s="239"/>
      <c r="AC400" s="239"/>
      <c r="AD400" s="239"/>
      <c r="AE400" s="239"/>
      <c r="AF400" s="239"/>
      <c r="AG400" s="239"/>
      <c r="AH400" s="239"/>
      <c r="AI400" s="239"/>
    </row>
    <row r="401" spans="9:35">
      <c r="I401" s="239"/>
      <c r="J401" s="239"/>
      <c r="K401" s="239"/>
      <c r="L401" s="239"/>
      <c r="M401" s="239"/>
      <c r="N401" s="239"/>
      <c r="O401" s="239"/>
      <c r="P401" s="239"/>
      <c r="Q401" s="239"/>
      <c r="R401" s="239"/>
      <c r="S401" s="239"/>
      <c r="T401" s="239"/>
      <c r="U401" s="239"/>
      <c r="V401" s="239"/>
      <c r="W401" s="239"/>
      <c r="X401" s="239"/>
      <c r="Y401" s="239"/>
      <c r="Z401" s="239"/>
      <c r="AA401" s="239"/>
      <c r="AB401" s="239"/>
      <c r="AC401" s="239"/>
      <c r="AD401" s="239"/>
      <c r="AE401" s="239"/>
      <c r="AF401" s="239"/>
      <c r="AG401" s="239"/>
      <c r="AH401" s="239"/>
      <c r="AI401" s="239"/>
    </row>
    <row r="402" spans="9:35">
      <c r="I402" s="239"/>
      <c r="J402" s="239"/>
      <c r="K402" s="239"/>
      <c r="L402" s="239"/>
      <c r="M402" s="239"/>
      <c r="N402" s="239"/>
      <c r="O402" s="239"/>
      <c r="P402" s="239"/>
      <c r="Q402" s="239"/>
      <c r="R402" s="239"/>
      <c r="S402" s="239"/>
      <c r="T402" s="239"/>
      <c r="U402" s="239"/>
      <c r="V402" s="239"/>
      <c r="W402" s="239"/>
      <c r="X402" s="239"/>
      <c r="Y402" s="239"/>
      <c r="Z402" s="239"/>
      <c r="AA402" s="239"/>
      <c r="AB402" s="239"/>
      <c r="AC402" s="239"/>
      <c r="AD402" s="239"/>
      <c r="AE402" s="239"/>
      <c r="AF402" s="239"/>
      <c r="AG402" s="239"/>
      <c r="AH402" s="239"/>
      <c r="AI402" s="239"/>
    </row>
    <row r="403" spans="9:35">
      <c r="I403" s="239"/>
      <c r="J403" s="239"/>
      <c r="K403" s="239"/>
      <c r="L403" s="239"/>
      <c r="M403" s="239"/>
      <c r="N403" s="239"/>
      <c r="O403" s="239"/>
      <c r="P403" s="239"/>
      <c r="Q403" s="239"/>
      <c r="R403" s="239"/>
      <c r="S403" s="239"/>
      <c r="T403" s="239"/>
      <c r="U403" s="239"/>
      <c r="V403" s="239"/>
      <c r="W403" s="239"/>
      <c r="X403" s="239"/>
      <c r="Y403" s="239"/>
      <c r="Z403" s="239"/>
      <c r="AA403" s="239"/>
      <c r="AB403" s="239"/>
      <c r="AC403" s="239"/>
      <c r="AD403" s="239"/>
      <c r="AE403" s="239"/>
      <c r="AF403" s="239"/>
      <c r="AG403" s="239"/>
      <c r="AH403" s="239"/>
      <c r="AI403" s="239"/>
    </row>
    <row r="404" spans="9:35">
      <c r="I404" s="239"/>
      <c r="J404" s="239"/>
      <c r="K404" s="239"/>
      <c r="L404" s="239"/>
      <c r="M404" s="239"/>
      <c r="N404" s="239"/>
      <c r="O404" s="239"/>
      <c r="P404" s="239"/>
      <c r="Q404" s="239"/>
      <c r="R404" s="239"/>
      <c r="S404" s="239"/>
      <c r="T404" s="239"/>
      <c r="U404" s="239"/>
      <c r="V404" s="239"/>
      <c r="W404" s="239"/>
      <c r="X404" s="239"/>
      <c r="Y404" s="239"/>
      <c r="Z404" s="239"/>
      <c r="AA404" s="239"/>
      <c r="AB404" s="239"/>
      <c r="AC404" s="239"/>
      <c r="AD404" s="239"/>
      <c r="AE404" s="239"/>
      <c r="AF404" s="239"/>
      <c r="AG404" s="239"/>
      <c r="AH404" s="239"/>
      <c r="AI404" s="239"/>
    </row>
    <row r="405" spans="9:35">
      <c r="I405" s="239"/>
      <c r="J405" s="239"/>
      <c r="K405" s="239"/>
      <c r="L405" s="239"/>
      <c r="M405" s="239"/>
      <c r="N405" s="239"/>
      <c r="O405" s="239"/>
      <c r="P405" s="239"/>
      <c r="Q405" s="239"/>
      <c r="R405" s="239"/>
      <c r="S405" s="239"/>
      <c r="T405" s="239"/>
      <c r="U405" s="239"/>
      <c r="V405" s="239"/>
      <c r="W405" s="239"/>
      <c r="X405" s="239"/>
      <c r="Y405" s="239"/>
      <c r="Z405" s="239"/>
      <c r="AA405" s="239"/>
      <c r="AB405" s="239"/>
      <c r="AC405" s="239"/>
      <c r="AD405" s="239"/>
      <c r="AE405" s="239"/>
      <c r="AF405" s="239"/>
      <c r="AG405" s="239"/>
      <c r="AH405" s="239"/>
      <c r="AI405" s="239"/>
    </row>
    <row r="406" spans="9:35">
      <c r="I406" s="239"/>
      <c r="J406" s="239"/>
      <c r="K406" s="239"/>
      <c r="L406" s="239"/>
      <c r="M406" s="239"/>
      <c r="N406" s="239"/>
      <c r="O406" s="239"/>
      <c r="P406" s="239"/>
      <c r="Q406" s="239"/>
      <c r="R406" s="239"/>
      <c r="S406" s="239"/>
      <c r="T406" s="239"/>
      <c r="U406" s="239"/>
      <c r="V406" s="239"/>
      <c r="W406" s="239"/>
      <c r="X406" s="239"/>
      <c r="Y406" s="239"/>
      <c r="Z406" s="239"/>
      <c r="AA406" s="239"/>
      <c r="AB406" s="239"/>
      <c r="AC406" s="239"/>
      <c r="AD406" s="239"/>
      <c r="AE406" s="239"/>
      <c r="AF406" s="239"/>
      <c r="AG406" s="239"/>
      <c r="AH406" s="239"/>
      <c r="AI406" s="239"/>
    </row>
    <row r="407" spans="9:35">
      <c r="I407" s="239"/>
      <c r="J407" s="239"/>
      <c r="K407" s="239"/>
      <c r="L407" s="239"/>
      <c r="M407" s="239"/>
      <c r="N407" s="239"/>
      <c r="O407" s="239"/>
      <c r="P407" s="239"/>
      <c r="Q407" s="239"/>
      <c r="R407" s="239"/>
      <c r="S407" s="239"/>
      <c r="T407" s="239"/>
      <c r="U407" s="239"/>
      <c r="V407" s="239"/>
      <c r="W407" s="239"/>
      <c r="X407" s="239"/>
      <c r="Y407" s="239"/>
      <c r="Z407" s="239"/>
      <c r="AA407" s="239"/>
      <c r="AB407" s="239"/>
      <c r="AC407" s="239"/>
      <c r="AD407" s="239"/>
      <c r="AE407" s="239"/>
      <c r="AF407" s="239"/>
      <c r="AG407" s="239"/>
      <c r="AH407" s="239"/>
      <c r="AI407" s="239"/>
    </row>
    <row r="408" spans="9:35">
      <c r="I408" s="239"/>
      <c r="J408" s="239"/>
      <c r="K408" s="239"/>
      <c r="L408" s="239"/>
      <c r="M408" s="239"/>
      <c r="N408" s="239"/>
      <c r="O408" s="239"/>
      <c r="P408" s="239"/>
      <c r="Q408" s="239"/>
      <c r="R408" s="239"/>
      <c r="S408" s="239"/>
      <c r="T408" s="239"/>
      <c r="U408" s="239"/>
      <c r="V408" s="239"/>
      <c r="W408" s="239"/>
      <c r="X408" s="239"/>
      <c r="Y408" s="239"/>
      <c r="Z408" s="239"/>
      <c r="AA408" s="239"/>
      <c r="AB408" s="239"/>
      <c r="AC408" s="239"/>
      <c r="AD408" s="239"/>
      <c r="AE408" s="239"/>
      <c r="AF408" s="239"/>
      <c r="AG408" s="239"/>
      <c r="AH408" s="239"/>
      <c r="AI408" s="239"/>
    </row>
    <row r="409" spans="9:35">
      <c r="I409" s="239"/>
      <c r="J409" s="239"/>
      <c r="K409" s="239"/>
      <c r="L409" s="239"/>
      <c r="M409" s="239"/>
      <c r="N409" s="239"/>
      <c r="O409" s="239"/>
      <c r="P409" s="239"/>
      <c r="Q409" s="239"/>
      <c r="R409" s="239"/>
      <c r="S409" s="239"/>
      <c r="T409" s="239"/>
      <c r="U409" s="239"/>
      <c r="V409" s="239"/>
      <c r="W409" s="239"/>
      <c r="X409" s="239"/>
      <c r="Y409" s="239"/>
      <c r="Z409" s="239"/>
      <c r="AA409" s="239"/>
      <c r="AB409" s="239"/>
      <c r="AC409" s="239"/>
      <c r="AD409" s="239"/>
      <c r="AE409" s="239"/>
      <c r="AF409" s="239"/>
      <c r="AG409" s="239"/>
      <c r="AH409" s="239"/>
      <c r="AI409" s="239"/>
    </row>
    <row r="410" spans="9:35">
      <c r="I410" s="239"/>
      <c r="J410" s="239"/>
      <c r="K410" s="239"/>
      <c r="L410" s="239"/>
      <c r="M410" s="239"/>
      <c r="N410" s="239"/>
      <c r="O410" s="239"/>
      <c r="P410" s="239"/>
      <c r="Q410" s="239"/>
      <c r="R410" s="239"/>
      <c r="S410" s="239"/>
      <c r="T410" s="239"/>
      <c r="U410" s="239"/>
      <c r="V410" s="239"/>
      <c r="W410" s="239"/>
      <c r="X410" s="239"/>
      <c r="Y410" s="239"/>
      <c r="Z410" s="239"/>
      <c r="AA410" s="239"/>
      <c r="AB410" s="239"/>
      <c r="AC410" s="239"/>
      <c r="AD410" s="239"/>
      <c r="AE410" s="239"/>
      <c r="AF410" s="239"/>
      <c r="AG410" s="239"/>
      <c r="AH410" s="239"/>
      <c r="AI410" s="239"/>
    </row>
    <row r="411" spans="9:35">
      <c r="I411" s="239"/>
      <c r="J411" s="239"/>
      <c r="K411" s="239"/>
      <c r="L411" s="239"/>
      <c r="M411" s="239"/>
      <c r="N411" s="239"/>
      <c r="O411" s="239"/>
      <c r="P411" s="239"/>
      <c r="Q411" s="239"/>
      <c r="R411" s="239"/>
      <c r="S411" s="239"/>
      <c r="T411" s="239"/>
      <c r="U411" s="239"/>
      <c r="V411" s="239"/>
      <c r="W411" s="239"/>
      <c r="X411" s="239"/>
      <c r="Y411" s="239"/>
      <c r="Z411" s="239"/>
      <c r="AA411" s="239"/>
      <c r="AB411" s="239"/>
      <c r="AC411" s="239"/>
      <c r="AD411" s="239"/>
      <c r="AE411" s="239"/>
      <c r="AF411" s="239"/>
      <c r="AG411" s="239"/>
      <c r="AH411" s="239"/>
      <c r="AI411" s="239"/>
    </row>
    <row r="412" spans="9:35">
      <c r="I412" s="239"/>
      <c r="J412" s="239"/>
      <c r="K412" s="239"/>
      <c r="L412" s="239"/>
      <c r="M412" s="239"/>
      <c r="N412" s="239"/>
      <c r="O412" s="239"/>
      <c r="P412" s="239"/>
      <c r="Q412" s="239"/>
      <c r="R412" s="239"/>
      <c r="S412" s="239"/>
      <c r="T412" s="239"/>
      <c r="U412" s="239"/>
      <c r="V412" s="239"/>
      <c r="W412" s="239"/>
      <c r="X412" s="239"/>
      <c r="Y412" s="239"/>
      <c r="Z412" s="239"/>
      <c r="AA412" s="239"/>
      <c r="AB412" s="239"/>
      <c r="AC412" s="239"/>
      <c r="AD412" s="239"/>
      <c r="AE412" s="239"/>
      <c r="AF412" s="239"/>
      <c r="AG412" s="239"/>
      <c r="AH412" s="239"/>
      <c r="AI412" s="239"/>
    </row>
    <row r="413" spans="9:35">
      <c r="I413" s="239"/>
      <c r="J413" s="239"/>
      <c r="K413" s="239"/>
      <c r="L413" s="239"/>
      <c r="M413" s="239"/>
      <c r="N413" s="239"/>
      <c r="O413" s="239"/>
      <c r="P413" s="239"/>
      <c r="Q413" s="239"/>
      <c r="R413" s="239"/>
      <c r="S413" s="239"/>
      <c r="T413" s="239"/>
      <c r="U413" s="239"/>
      <c r="V413" s="239"/>
      <c r="W413" s="239"/>
      <c r="X413" s="239"/>
      <c r="Y413" s="239"/>
      <c r="Z413" s="239"/>
      <c r="AA413" s="239"/>
      <c r="AB413" s="239"/>
      <c r="AC413" s="239"/>
      <c r="AD413" s="239"/>
      <c r="AE413" s="239"/>
      <c r="AF413" s="239"/>
      <c r="AG413" s="239"/>
      <c r="AH413" s="239"/>
      <c r="AI413" s="239"/>
    </row>
    <row r="414" spans="9:35">
      <c r="I414" s="239"/>
      <c r="J414" s="239"/>
      <c r="K414" s="239"/>
      <c r="L414" s="239"/>
      <c r="M414" s="239"/>
      <c r="N414" s="239"/>
      <c r="O414" s="239"/>
      <c r="P414" s="239"/>
      <c r="Q414" s="239"/>
      <c r="R414" s="239"/>
      <c r="S414" s="239"/>
      <c r="T414" s="239"/>
      <c r="U414" s="239"/>
      <c r="V414" s="239"/>
      <c r="W414" s="239"/>
      <c r="X414" s="239"/>
      <c r="Y414" s="239"/>
      <c r="Z414" s="239"/>
      <c r="AA414" s="239"/>
      <c r="AB414" s="239"/>
      <c r="AC414" s="239"/>
      <c r="AD414" s="239"/>
      <c r="AE414" s="239"/>
      <c r="AF414" s="239"/>
      <c r="AG414" s="239"/>
      <c r="AH414" s="239"/>
      <c r="AI414" s="239"/>
    </row>
    <row r="415" spans="9:35">
      <c r="I415" s="239"/>
      <c r="J415" s="239"/>
      <c r="K415" s="239"/>
      <c r="L415" s="239"/>
      <c r="M415" s="239"/>
      <c r="N415" s="239"/>
      <c r="O415" s="239"/>
      <c r="P415" s="239"/>
      <c r="Q415" s="239"/>
      <c r="R415" s="239"/>
      <c r="S415" s="239"/>
      <c r="T415" s="239"/>
      <c r="U415" s="239"/>
      <c r="V415" s="239"/>
      <c r="W415" s="239"/>
      <c r="X415" s="239"/>
      <c r="Y415" s="239"/>
      <c r="Z415" s="239"/>
      <c r="AA415" s="239"/>
      <c r="AB415" s="239"/>
      <c r="AC415" s="239"/>
      <c r="AD415" s="239"/>
      <c r="AE415" s="239"/>
      <c r="AF415" s="239"/>
      <c r="AG415" s="239"/>
      <c r="AH415" s="239"/>
      <c r="AI415" s="239"/>
    </row>
    <row r="416" spans="9:35">
      <c r="I416" s="239"/>
      <c r="J416" s="239"/>
      <c r="K416" s="239"/>
      <c r="L416" s="239"/>
      <c r="M416" s="239"/>
      <c r="N416" s="239"/>
      <c r="O416" s="239"/>
      <c r="P416" s="239"/>
      <c r="Q416" s="239"/>
      <c r="R416" s="239"/>
      <c r="S416" s="239"/>
      <c r="T416" s="239"/>
      <c r="U416" s="239"/>
      <c r="V416" s="239"/>
      <c r="W416" s="239"/>
      <c r="X416" s="239"/>
      <c r="Y416" s="239"/>
      <c r="Z416" s="239"/>
      <c r="AA416" s="239"/>
      <c r="AB416" s="239"/>
      <c r="AC416" s="239"/>
      <c r="AD416" s="239"/>
      <c r="AE416" s="239"/>
      <c r="AF416" s="239"/>
      <c r="AG416" s="239"/>
      <c r="AH416" s="239"/>
      <c r="AI416" s="239"/>
    </row>
    <row r="417" spans="9:35">
      <c r="I417" s="239"/>
      <c r="J417" s="239"/>
      <c r="K417" s="239"/>
      <c r="L417" s="239"/>
      <c r="M417" s="239"/>
      <c r="N417" s="239"/>
      <c r="O417" s="239"/>
      <c r="P417" s="239"/>
      <c r="Q417" s="239"/>
      <c r="R417" s="239"/>
      <c r="S417" s="239"/>
      <c r="T417" s="239"/>
      <c r="U417" s="239"/>
      <c r="V417" s="239"/>
      <c r="W417" s="239"/>
      <c r="X417" s="239"/>
      <c r="Y417" s="239"/>
      <c r="Z417" s="239"/>
      <c r="AA417" s="239"/>
      <c r="AB417" s="239"/>
      <c r="AC417" s="239"/>
      <c r="AD417" s="239"/>
      <c r="AE417" s="239"/>
      <c r="AF417" s="239"/>
      <c r="AG417" s="239"/>
      <c r="AH417" s="239"/>
      <c r="AI417" s="239"/>
    </row>
    <row r="418" spans="9:35">
      <c r="I418" s="239"/>
      <c r="J418" s="239"/>
      <c r="K418" s="239"/>
      <c r="L418" s="239"/>
      <c r="M418" s="239"/>
      <c r="N418" s="239"/>
      <c r="O418" s="239"/>
      <c r="P418" s="239"/>
      <c r="Q418" s="239"/>
      <c r="R418" s="239"/>
      <c r="S418" s="239"/>
      <c r="T418" s="239"/>
      <c r="U418" s="239"/>
      <c r="V418" s="239"/>
      <c r="W418" s="239"/>
      <c r="X418" s="239"/>
      <c r="Y418" s="239"/>
      <c r="Z418" s="239"/>
      <c r="AA418" s="239"/>
      <c r="AB418" s="239"/>
      <c r="AC418" s="239"/>
      <c r="AD418" s="239"/>
      <c r="AE418" s="239"/>
      <c r="AF418" s="239"/>
      <c r="AG418" s="239"/>
      <c r="AH418" s="239"/>
      <c r="AI418" s="239"/>
    </row>
    <row r="419" spans="9:35">
      <c r="I419" s="239"/>
      <c r="J419" s="239"/>
      <c r="K419" s="239"/>
      <c r="L419" s="239"/>
      <c r="M419" s="239"/>
      <c r="N419" s="239"/>
      <c r="O419" s="239"/>
      <c r="P419" s="239"/>
      <c r="Q419" s="239"/>
      <c r="R419" s="239"/>
      <c r="S419" s="239"/>
      <c r="T419" s="239"/>
      <c r="U419" s="239"/>
      <c r="V419" s="239"/>
      <c r="W419" s="239"/>
      <c r="X419" s="239"/>
      <c r="Y419" s="239"/>
      <c r="Z419" s="239"/>
      <c r="AA419" s="239"/>
      <c r="AB419" s="239"/>
      <c r="AC419" s="239"/>
      <c r="AD419" s="239"/>
      <c r="AE419" s="239"/>
      <c r="AF419" s="239"/>
      <c r="AG419" s="239"/>
      <c r="AH419" s="239"/>
      <c r="AI419" s="239"/>
    </row>
    <row r="420" spans="9:35">
      <c r="I420" s="239"/>
      <c r="J420" s="239"/>
      <c r="K420" s="239"/>
      <c r="L420" s="239"/>
      <c r="M420" s="239"/>
      <c r="N420" s="239"/>
      <c r="O420" s="239"/>
      <c r="P420" s="239"/>
      <c r="Q420" s="239"/>
      <c r="R420" s="239"/>
      <c r="S420" s="239"/>
      <c r="T420" s="239"/>
      <c r="U420" s="239"/>
      <c r="V420" s="239"/>
      <c r="W420" s="239"/>
      <c r="X420" s="239"/>
      <c r="Y420" s="239"/>
      <c r="Z420" s="239"/>
      <c r="AA420" s="239"/>
      <c r="AB420" s="239"/>
      <c r="AC420" s="239"/>
      <c r="AD420" s="239"/>
      <c r="AE420" s="239"/>
      <c r="AF420" s="239"/>
      <c r="AG420" s="239"/>
      <c r="AH420" s="239"/>
      <c r="AI420" s="239"/>
    </row>
    <row r="421" spans="9:35">
      <c r="I421" s="239"/>
      <c r="J421" s="239"/>
      <c r="K421" s="239"/>
      <c r="L421" s="239"/>
      <c r="M421" s="239"/>
      <c r="N421" s="239"/>
      <c r="O421" s="239"/>
      <c r="P421" s="239"/>
      <c r="Q421" s="239"/>
      <c r="R421" s="239"/>
      <c r="S421" s="239"/>
      <c r="T421" s="239"/>
      <c r="U421" s="239"/>
      <c r="V421" s="239"/>
      <c r="W421" s="239"/>
      <c r="X421" s="239"/>
      <c r="Y421" s="239"/>
      <c r="Z421" s="239"/>
      <c r="AA421" s="239"/>
      <c r="AB421" s="239"/>
      <c r="AC421" s="239"/>
      <c r="AD421" s="239"/>
      <c r="AE421" s="239"/>
      <c r="AF421" s="239"/>
      <c r="AG421" s="239"/>
      <c r="AH421" s="239"/>
      <c r="AI421" s="239"/>
    </row>
    <row r="422" spans="9:35">
      <c r="I422" s="239"/>
      <c r="J422" s="239"/>
      <c r="K422" s="239"/>
      <c r="L422" s="239"/>
      <c r="M422" s="239"/>
      <c r="N422" s="239"/>
      <c r="O422" s="239"/>
      <c r="P422" s="239"/>
      <c r="Q422" s="239"/>
      <c r="R422" s="239"/>
      <c r="S422" s="239"/>
      <c r="T422" s="239"/>
      <c r="U422" s="239"/>
      <c r="V422" s="239"/>
      <c r="W422" s="239"/>
      <c r="X422" s="239"/>
      <c r="Y422" s="239"/>
      <c r="Z422" s="239"/>
      <c r="AA422" s="239"/>
      <c r="AB422" s="239"/>
      <c r="AC422" s="239"/>
      <c r="AD422" s="239"/>
      <c r="AE422" s="239"/>
      <c r="AF422" s="239"/>
      <c r="AG422" s="239"/>
      <c r="AH422" s="239"/>
      <c r="AI422" s="239"/>
    </row>
    <row r="423" spans="9:35">
      <c r="I423" s="239"/>
      <c r="J423" s="239"/>
      <c r="K423" s="239"/>
      <c r="L423" s="239"/>
      <c r="M423" s="239"/>
      <c r="N423" s="239"/>
      <c r="O423" s="239"/>
      <c r="P423" s="239"/>
      <c r="Q423" s="239"/>
      <c r="R423" s="239"/>
      <c r="S423" s="239"/>
      <c r="T423" s="239"/>
      <c r="U423" s="239"/>
      <c r="V423" s="239"/>
      <c r="W423" s="239"/>
      <c r="X423" s="239"/>
      <c r="Y423" s="239"/>
      <c r="Z423" s="239"/>
      <c r="AA423" s="239"/>
      <c r="AB423" s="239"/>
      <c r="AC423" s="239"/>
      <c r="AD423" s="239"/>
      <c r="AE423" s="239"/>
      <c r="AF423" s="239"/>
      <c r="AG423" s="239"/>
      <c r="AH423" s="239"/>
      <c r="AI423" s="239"/>
    </row>
    <row r="424" spans="9:35">
      <c r="I424" s="239"/>
      <c r="J424" s="239"/>
      <c r="K424" s="239"/>
      <c r="L424" s="239"/>
      <c r="M424" s="239"/>
      <c r="N424" s="239"/>
      <c r="O424" s="239"/>
      <c r="P424" s="239"/>
      <c r="Q424" s="239"/>
      <c r="R424" s="239"/>
      <c r="S424" s="239"/>
      <c r="T424" s="239"/>
      <c r="U424" s="239"/>
      <c r="V424" s="239"/>
      <c r="W424" s="239"/>
      <c r="X424" s="239"/>
      <c r="Y424" s="239"/>
      <c r="Z424" s="239"/>
      <c r="AA424" s="239"/>
      <c r="AB424" s="239"/>
      <c r="AC424" s="239"/>
      <c r="AD424" s="239"/>
      <c r="AE424" s="239"/>
      <c r="AF424" s="239"/>
      <c r="AG424" s="239"/>
      <c r="AH424" s="239"/>
      <c r="AI424" s="239"/>
    </row>
    <row r="425" spans="9:35">
      <c r="I425" s="239"/>
      <c r="J425" s="239"/>
      <c r="K425" s="239"/>
      <c r="L425" s="239"/>
      <c r="M425" s="239"/>
      <c r="N425" s="239"/>
      <c r="O425" s="239"/>
      <c r="P425" s="239"/>
      <c r="Q425" s="239"/>
      <c r="R425" s="239"/>
      <c r="S425" s="239"/>
      <c r="T425" s="239"/>
      <c r="U425" s="239"/>
      <c r="V425" s="239"/>
      <c r="W425" s="239"/>
      <c r="X425" s="239"/>
      <c r="Y425" s="239"/>
      <c r="Z425" s="239"/>
      <c r="AA425" s="239"/>
      <c r="AB425" s="239"/>
      <c r="AC425" s="239"/>
      <c r="AD425" s="239"/>
      <c r="AE425" s="239"/>
      <c r="AF425" s="239"/>
      <c r="AG425" s="239"/>
      <c r="AH425" s="239"/>
      <c r="AI425" s="239"/>
    </row>
    <row r="426" spans="9:35">
      <c r="I426" s="239"/>
      <c r="J426" s="239"/>
      <c r="K426" s="239"/>
      <c r="L426" s="239"/>
      <c r="M426" s="239"/>
      <c r="N426" s="239"/>
      <c r="O426" s="239"/>
      <c r="P426" s="239"/>
      <c r="Q426" s="239"/>
      <c r="R426" s="239"/>
      <c r="S426" s="239"/>
      <c r="T426" s="239"/>
      <c r="U426" s="239"/>
      <c r="V426" s="239"/>
      <c r="W426" s="239"/>
      <c r="X426" s="239"/>
      <c r="Y426" s="239"/>
      <c r="Z426" s="239"/>
      <c r="AA426" s="239"/>
      <c r="AB426" s="239"/>
      <c r="AC426" s="239"/>
      <c r="AD426" s="239"/>
      <c r="AE426" s="239"/>
      <c r="AF426" s="239"/>
      <c r="AG426" s="239"/>
      <c r="AH426" s="239"/>
      <c r="AI426" s="239"/>
    </row>
    <row r="427" spans="9:35">
      <c r="I427" s="239"/>
      <c r="J427" s="239"/>
      <c r="K427" s="239"/>
      <c r="L427" s="239"/>
      <c r="M427" s="239"/>
      <c r="N427" s="239"/>
      <c r="O427" s="239"/>
      <c r="P427" s="239"/>
      <c r="Q427" s="239"/>
      <c r="R427" s="239"/>
      <c r="S427" s="239"/>
      <c r="T427" s="239"/>
      <c r="U427" s="239"/>
      <c r="V427" s="239"/>
      <c r="W427" s="239"/>
      <c r="X427" s="239"/>
      <c r="Y427" s="239"/>
      <c r="Z427" s="239"/>
      <c r="AA427" s="239"/>
      <c r="AB427" s="239"/>
      <c r="AC427" s="239"/>
      <c r="AD427" s="239"/>
      <c r="AE427" s="239"/>
      <c r="AF427" s="239"/>
      <c r="AG427" s="239"/>
      <c r="AH427" s="239"/>
      <c r="AI427" s="239"/>
    </row>
    <row r="428" spans="9:35">
      <c r="I428" s="239"/>
      <c r="J428" s="239"/>
      <c r="K428" s="239"/>
      <c r="L428" s="239"/>
      <c r="M428" s="239"/>
      <c r="N428" s="239"/>
      <c r="O428" s="239"/>
      <c r="P428" s="239"/>
      <c r="Q428" s="239"/>
      <c r="R428" s="239"/>
      <c r="S428" s="239"/>
      <c r="T428" s="239"/>
      <c r="U428" s="239"/>
      <c r="V428" s="239"/>
      <c r="W428" s="239"/>
      <c r="X428" s="239"/>
      <c r="Y428" s="239"/>
      <c r="Z428" s="239"/>
      <c r="AA428" s="239"/>
      <c r="AB428" s="239"/>
      <c r="AC428" s="239"/>
      <c r="AD428" s="239"/>
      <c r="AE428" s="239"/>
      <c r="AF428" s="239"/>
      <c r="AG428" s="239"/>
      <c r="AH428" s="239"/>
      <c r="AI428" s="239"/>
    </row>
    <row r="429" spans="9:35">
      <c r="I429" s="239"/>
      <c r="J429" s="239"/>
      <c r="K429" s="239"/>
      <c r="L429" s="239"/>
      <c r="M429" s="239"/>
      <c r="N429" s="239"/>
      <c r="O429" s="239"/>
      <c r="P429" s="239"/>
      <c r="Q429" s="239"/>
      <c r="R429" s="239"/>
      <c r="S429" s="239"/>
      <c r="T429" s="239"/>
      <c r="U429" s="239"/>
      <c r="V429" s="239"/>
      <c r="W429" s="239"/>
      <c r="X429" s="239"/>
      <c r="Y429" s="239"/>
      <c r="Z429" s="239"/>
      <c r="AA429" s="239"/>
      <c r="AB429" s="239"/>
      <c r="AC429" s="239"/>
      <c r="AD429" s="239"/>
      <c r="AE429" s="239"/>
      <c r="AF429" s="239"/>
      <c r="AG429" s="239"/>
      <c r="AH429" s="239"/>
      <c r="AI429" s="239"/>
    </row>
    <row r="430" spans="9:35">
      <c r="I430" s="239"/>
      <c r="J430" s="239"/>
      <c r="K430" s="239"/>
      <c r="L430" s="239"/>
      <c r="M430" s="239"/>
      <c r="N430" s="239"/>
      <c r="O430" s="239"/>
      <c r="P430" s="239"/>
      <c r="Q430" s="239"/>
      <c r="R430" s="239"/>
      <c r="S430" s="239"/>
      <c r="T430" s="239"/>
      <c r="U430" s="239"/>
      <c r="V430" s="239"/>
      <c r="W430" s="239"/>
      <c r="X430" s="239"/>
      <c r="Y430" s="239"/>
      <c r="Z430" s="239"/>
      <c r="AA430" s="239"/>
      <c r="AB430" s="239"/>
      <c r="AC430" s="239"/>
      <c r="AD430" s="239"/>
      <c r="AE430" s="239"/>
      <c r="AF430" s="239"/>
      <c r="AG430" s="239"/>
      <c r="AH430" s="239"/>
      <c r="AI430" s="239"/>
    </row>
    <row r="431" spans="9:35">
      <c r="I431" s="239"/>
      <c r="J431" s="239"/>
      <c r="K431" s="239"/>
      <c r="L431" s="239"/>
      <c r="M431" s="239"/>
      <c r="N431" s="239"/>
      <c r="O431" s="239"/>
      <c r="P431" s="239"/>
      <c r="Q431" s="239"/>
      <c r="R431" s="239"/>
      <c r="S431" s="239"/>
      <c r="T431" s="239"/>
      <c r="U431" s="239"/>
      <c r="V431" s="239"/>
      <c r="W431" s="239"/>
      <c r="X431" s="239"/>
      <c r="Y431" s="239"/>
      <c r="Z431" s="239"/>
      <c r="AA431" s="239"/>
      <c r="AB431" s="239"/>
      <c r="AC431" s="239"/>
      <c r="AD431" s="239"/>
      <c r="AE431" s="239"/>
      <c r="AF431" s="239"/>
      <c r="AG431" s="239"/>
      <c r="AH431" s="239"/>
      <c r="AI431" s="239"/>
    </row>
    <row r="432" spans="9:35">
      <c r="I432" s="239"/>
      <c r="J432" s="239"/>
      <c r="K432" s="239"/>
      <c r="L432" s="239"/>
      <c r="M432" s="239"/>
      <c r="N432" s="239"/>
      <c r="O432" s="239"/>
      <c r="P432" s="239"/>
      <c r="Q432" s="239"/>
      <c r="R432" s="239"/>
      <c r="S432" s="239"/>
      <c r="T432" s="239"/>
      <c r="U432" s="239"/>
      <c r="V432" s="239"/>
      <c r="W432" s="239"/>
      <c r="X432" s="239"/>
      <c r="Y432" s="239"/>
      <c r="Z432" s="239"/>
      <c r="AA432" s="239"/>
      <c r="AB432" s="239"/>
      <c r="AC432" s="239"/>
      <c r="AD432" s="239"/>
      <c r="AE432" s="239"/>
      <c r="AF432" s="239"/>
      <c r="AG432" s="239"/>
      <c r="AH432" s="239"/>
      <c r="AI432" s="239"/>
    </row>
    <row r="433" spans="9:35">
      <c r="I433" s="239"/>
      <c r="J433" s="239"/>
      <c r="K433" s="239"/>
      <c r="L433" s="239"/>
      <c r="M433" s="239"/>
      <c r="N433" s="239"/>
      <c r="O433" s="239"/>
      <c r="P433" s="239"/>
      <c r="Q433" s="239"/>
      <c r="R433" s="239"/>
      <c r="S433" s="239"/>
      <c r="T433" s="239"/>
      <c r="U433" s="239"/>
      <c r="V433" s="239"/>
      <c r="W433" s="239"/>
      <c r="X433" s="239"/>
      <c r="Y433" s="239"/>
      <c r="Z433" s="239"/>
      <c r="AA433" s="239"/>
      <c r="AB433" s="239"/>
      <c r="AC433" s="239"/>
      <c r="AD433" s="239"/>
      <c r="AE433" s="239"/>
      <c r="AF433" s="239"/>
      <c r="AG433" s="239"/>
      <c r="AH433" s="239"/>
      <c r="AI433" s="239"/>
    </row>
    <row r="434" spans="9:35">
      <c r="I434" s="239"/>
      <c r="J434" s="239"/>
      <c r="K434" s="239"/>
      <c r="L434" s="239"/>
      <c r="M434" s="239"/>
      <c r="N434" s="239"/>
      <c r="O434" s="239"/>
      <c r="P434" s="239"/>
      <c r="Q434" s="239"/>
      <c r="R434" s="239"/>
      <c r="S434" s="239"/>
      <c r="T434" s="239"/>
      <c r="U434" s="239"/>
      <c r="V434" s="239"/>
      <c r="W434" s="239"/>
      <c r="X434" s="239"/>
      <c r="Y434" s="239"/>
      <c r="Z434" s="239"/>
      <c r="AA434" s="239"/>
      <c r="AB434" s="239"/>
      <c r="AC434" s="239"/>
      <c r="AD434" s="239"/>
      <c r="AE434" s="239"/>
      <c r="AF434" s="239"/>
      <c r="AG434" s="239"/>
      <c r="AH434" s="239"/>
      <c r="AI434" s="239"/>
    </row>
    <row r="435" spans="9:35">
      <c r="I435" s="239"/>
      <c r="J435" s="239"/>
      <c r="K435" s="239"/>
      <c r="L435" s="239"/>
      <c r="M435" s="239"/>
      <c r="N435" s="239"/>
      <c r="O435" s="239"/>
      <c r="P435" s="239"/>
      <c r="Q435" s="239"/>
      <c r="R435" s="239"/>
      <c r="S435" s="239"/>
      <c r="T435" s="239"/>
      <c r="U435" s="239"/>
      <c r="V435" s="239"/>
      <c r="W435" s="239"/>
      <c r="X435" s="239"/>
      <c r="Y435" s="239"/>
      <c r="Z435" s="239"/>
      <c r="AA435" s="239"/>
      <c r="AB435" s="239"/>
      <c r="AC435" s="239"/>
      <c r="AD435" s="239"/>
      <c r="AE435" s="239"/>
      <c r="AF435" s="239"/>
      <c r="AG435" s="239"/>
      <c r="AH435" s="239"/>
      <c r="AI435" s="239"/>
    </row>
    <row r="436" spans="9:35">
      <c r="I436" s="239"/>
      <c r="J436" s="239"/>
      <c r="K436" s="239"/>
      <c r="L436" s="239"/>
      <c r="M436" s="239"/>
      <c r="N436" s="239"/>
      <c r="O436" s="239"/>
      <c r="P436" s="239"/>
      <c r="Q436" s="239"/>
      <c r="R436" s="239"/>
      <c r="S436" s="239"/>
      <c r="T436" s="239"/>
      <c r="U436" s="239"/>
      <c r="V436" s="239"/>
      <c r="W436" s="239"/>
      <c r="X436" s="239"/>
      <c r="Y436" s="239"/>
      <c r="Z436" s="239"/>
      <c r="AA436" s="239"/>
      <c r="AB436" s="239"/>
      <c r="AC436" s="239"/>
      <c r="AD436" s="239"/>
      <c r="AE436" s="239"/>
      <c r="AF436" s="239"/>
      <c r="AG436" s="239"/>
      <c r="AH436" s="239"/>
      <c r="AI436" s="239"/>
    </row>
    <row r="437" spans="9:35">
      <c r="I437" s="239"/>
      <c r="J437" s="239"/>
      <c r="K437" s="239"/>
      <c r="L437" s="239"/>
      <c r="M437" s="239"/>
      <c r="N437" s="239"/>
      <c r="O437" s="239"/>
      <c r="P437" s="239"/>
      <c r="Q437" s="239"/>
      <c r="R437" s="239"/>
      <c r="S437" s="239"/>
      <c r="T437" s="239"/>
      <c r="U437" s="239"/>
      <c r="V437" s="239"/>
      <c r="W437" s="239"/>
      <c r="X437" s="239"/>
      <c r="Y437" s="239"/>
      <c r="Z437" s="239"/>
      <c r="AA437" s="239"/>
      <c r="AB437" s="239"/>
      <c r="AC437" s="239"/>
      <c r="AD437" s="239"/>
      <c r="AE437" s="239"/>
      <c r="AF437" s="239"/>
      <c r="AG437" s="239"/>
      <c r="AH437" s="239"/>
      <c r="AI437" s="239"/>
    </row>
    <row r="438" spans="9:35">
      <c r="I438" s="239"/>
      <c r="J438" s="239"/>
      <c r="K438" s="239"/>
      <c r="L438" s="239"/>
      <c r="M438" s="239"/>
      <c r="N438" s="239"/>
      <c r="O438" s="239"/>
      <c r="P438" s="239"/>
      <c r="Q438" s="239"/>
      <c r="R438" s="239"/>
      <c r="S438" s="239"/>
      <c r="T438" s="239"/>
      <c r="U438" s="239"/>
      <c r="V438" s="239"/>
      <c r="W438" s="239"/>
      <c r="X438" s="239"/>
      <c r="Y438" s="239"/>
      <c r="Z438" s="239"/>
      <c r="AA438" s="239"/>
      <c r="AB438" s="239"/>
      <c r="AC438" s="239"/>
      <c r="AD438" s="239"/>
      <c r="AE438" s="239"/>
      <c r="AF438" s="239"/>
      <c r="AG438" s="239"/>
      <c r="AH438" s="239"/>
      <c r="AI438" s="239"/>
    </row>
    <row r="439" spans="9:35">
      <c r="I439" s="239"/>
      <c r="J439" s="239"/>
      <c r="K439" s="239"/>
      <c r="L439" s="239"/>
      <c r="M439" s="239"/>
      <c r="N439" s="239"/>
      <c r="O439" s="239"/>
      <c r="P439" s="239"/>
      <c r="Q439" s="239"/>
      <c r="R439" s="239"/>
      <c r="S439" s="239"/>
      <c r="T439" s="239"/>
      <c r="U439" s="239"/>
      <c r="V439" s="239"/>
      <c r="W439" s="239"/>
      <c r="X439" s="239"/>
      <c r="Y439" s="239"/>
      <c r="Z439" s="239"/>
      <c r="AA439" s="239"/>
      <c r="AB439" s="239"/>
      <c r="AC439" s="239"/>
      <c r="AD439" s="239"/>
      <c r="AE439" s="239"/>
      <c r="AF439" s="239"/>
      <c r="AG439" s="239"/>
      <c r="AH439" s="239"/>
      <c r="AI439" s="239"/>
    </row>
    <row r="440" spans="9:35">
      <c r="I440" s="239"/>
      <c r="J440" s="239"/>
      <c r="K440" s="239"/>
      <c r="L440" s="239"/>
      <c r="M440" s="239"/>
      <c r="N440" s="239"/>
      <c r="O440" s="239"/>
      <c r="P440" s="239"/>
      <c r="Q440" s="239"/>
      <c r="R440" s="239"/>
      <c r="S440" s="239"/>
      <c r="T440" s="239"/>
      <c r="U440" s="239"/>
      <c r="V440" s="239"/>
      <c r="W440" s="239"/>
      <c r="X440" s="239"/>
      <c r="Y440" s="239"/>
      <c r="Z440" s="239"/>
      <c r="AA440" s="239"/>
      <c r="AB440" s="239"/>
      <c r="AC440" s="239"/>
      <c r="AD440" s="239"/>
      <c r="AE440" s="239"/>
      <c r="AF440" s="239"/>
      <c r="AG440" s="239"/>
      <c r="AH440" s="239"/>
      <c r="AI440" s="239"/>
    </row>
    <row r="441" spans="9:35">
      <c r="I441" s="239"/>
      <c r="J441" s="239"/>
      <c r="K441" s="239"/>
      <c r="L441" s="239"/>
      <c r="M441" s="239"/>
      <c r="N441" s="239"/>
      <c r="O441" s="239"/>
      <c r="P441" s="239"/>
      <c r="Q441" s="239"/>
      <c r="R441" s="239"/>
      <c r="S441" s="239"/>
      <c r="T441" s="239"/>
      <c r="U441" s="239"/>
      <c r="V441" s="239"/>
      <c r="W441" s="239"/>
      <c r="X441" s="239"/>
      <c r="Y441" s="239"/>
      <c r="Z441" s="239"/>
      <c r="AA441" s="239"/>
      <c r="AB441" s="239"/>
      <c r="AC441" s="239"/>
      <c r="AD441" s="239"/>
      <c r="AE441" s="239"/>
      <c r="AF441" s="239"/>
      <c r="AG441" s="239"/>
      <c r="AH441" s="239"/>
      <c r="AI441" s="239"/>
    </row>
    <row r="442" spans="9:35">
      <c r="I442" s="239"/>
      <c r="J442" s="239"/>
      <c r="K442" s="239"/>
      <c r="L442" s="239"/>
      <c r="M442" s="239"/>
      <c r="N442" s="239"/>
      <c r="O442" s="239"/>
      <c r="P442" s="239"/>
      <c r="Q442" s="239"/>
      <c r="R442" s="239"/>
      <c r="S442" s="239"/>
      <c r="T442" s="239"/>
      <c r="U442" s="239"/>
      <c r="V442" s="239"/>
      <c r="W442" s="239"/>
      <c r="X442" s="239"/>
      <c r="Y442" s="239"/>
      <c r="Z442" s="239"/>
      <c r="AA442" s="239"/>
      <c r="AB442" s="239"/>
      <c r="AC442" s="239"/>
      <c r="AD442" s="239"/>
      <c r="AE442" s="239"/>
      <c r="AF442" s="239"/>
      <c r="AG442" s="239"/>
      <c r="AH442" s="239"/>
      <c r="AI442" s="239"/>
    </row>
    <row r="443" spans="9:35">
      <c r="I443" s="239"/>
      <c r="J443" s="239"/>
      <c r="K443" s="239"/>
      <c r="L443" s="239"/>
      <c r="M443" s="239"/>
      <c r="N443" s="239"/>
      <c r="O443" s="239"/>
      <c r="P443" s="239"/>
      <c r="Q443" s="239"/>
      <c r="R443" s="239"/>
      <c r="S443" s="239"/>
      <c r="T443" s="239"/>
      <c r="U443" s="239"/>
      <c r="V443" s="239"/>
      <c r="W443" s="239"/>
      <c r="X443" s="239"/>
      <c r="Y443" s="239"/>
      <c r="Z443" s="239"/>
      <c r="AA443" s="239"/>
      <c r="AB443" s="239"/>
      <c r="AC443" s="239"/>
      <c r="AD443" s="239"/>
      <c r="AE443" s="239"/>
      <c r="AF443" s="239"/>
      <c r="AG443" s="239"/>
      <c r="AH443" s="239"/>
      <c r="AI443" s="239"/>
    </row>
    <row r="444" spans="9:35">
      <c r="I444" s="239"/>
      <c r="J444" s="239"/>
      <c r="K444" s="239"/>
      <c r="L444" s="239"/>
      <c r="M444" s="239"/>
      <c r="N444" s="239"/>
      <c r="O444" s="239"/>
      <c r="P444" s="239"/>
      <c r="Q444" s="239"/>
      <c r="R444" s="239"/>
      <c r="S444" s="239"/>
      <c r="T444" s="239"/>
      <c r="U444" s="239"/>
      <c r="V444" s="239"/>
      <c r="W444" s="239"/>
      <c r="X444" s="239"/>
      <c r="Y444" s="239"/>
      <c r="Z444" s="239"/>
      <c r="AA444" s="239"/>
      <c r="AB444" s="239"/>
      <c r="AC444" s="239"/>
      <c r="AD444" s="239"/>
      <c r="AE444" s="239"/>
      <c r="AF444" s="239"/>
      <c r="AG444" s="239"/>
      <c r="AH444" s="239"/>
      <c r="AI444" s="239"/>
    </row>
    <row r="445" spans="9:35">
      <c r="I445" s="239"/>
      <c r="J445" s="239"/>
      <c r="K445" s="239"/>
      <c r="L445" s="239"/>
      <c r="M445" s="239"/>
      <c r="N445" s="239"/>
      <c r="O445" s="239"/>
      <c r="P445" s="239"/>
      <c r="Q445" s="239"/>
      <c r="R445" s="239"/>
      <c r="S445" s="239"/>
      <c r="T445" s="239"/>
      <c r="U445" s="239"/>
      <c r="V445" s="239"/>
      <c r="W445" s="239"/>
      <c r="X445" s="239"/>
      <c r="Y445" s="239"/>
      <c r="Z445" s="239"/>
      <c r="AA445" s="239"/>
      <c r="AB445" s="239"/>
      <c r="AC445" s="239"/>
      <c r="AD445" s="239"/>
      <c r="AE445" s="239"/>
      <c r="AF445" s="239"/>
      <c r="AG445" s="239"/>
      <c r="AH445" s="239"/>
      <c r="AI445" s="239"/>
    </row>
    <row r="446" spans="9:35">
      <c r="I446" s="239"/>
      <c r="J446" s="239"/>
      <c r="K446" s="239"/>
      <c r="L446" s="239"/>
      <c r="M446" s="239"/>
      <c r="N446" s="239"/>
      <c r="O446" s="239"/>
      <c r="P446" s="239"/>
      <c r="Q446" s="239"/>
      <c r="R446" s="239"/>
      <c r="S446" s="239"/>
      <c r="T446" s="239"/>
      <c r="U446" s="239"/>
      <c r="V446" s="239"/>
      <c r="W446" s="239"/>
      <c r="X446" s="239"/>
      <c r="Y446" s="239"/>
      <c r="Z446" s="239"/>
      <c r="AA446" s="239"/>
      <c r="AB446" s="239"/>
      <c r="AC446" s="239"/>
      <c r="AD446" s="239"/>
      <c r="AE446" s="239"/>
      <c r="AF446" s="239"/>
      <c r="AG446" s="239"/>
      <c r="AH446" s="239"/>
      <c r="AI446" s="239"/>
    </row>
    <row r="447" spans="9:35">
      <c r="I447" s="239"/>
      <c r="J447" s="239"/>
      <c r="K447" s="239"/>
      <c r="L447" s="239"/>
      <c r="M447" s="239"/>
      <c r="N447" s="239"/>
      <c r="O447" s="239"/>
      <c r="P447" s="239"/>
      <c r="Q447" s="239"/>
      <c r="R447" s="239"/>
      <c r="S447" s="239"/>
      <c r="T447" s="239"/>
      <c r="U447" s="239"/>
      <c r="V447" s="239"/>
      <c r="W447" s="239"/>
      <c r="X447" s="239"/>
      <c r="Y447" s="239"/>
      <c r="Z447" s="239"/>
      <c r="AA447" s="239"/>
      <c r="AB447" s="239"/>
      <c r="AC447" s="239"/>
      <c r="AD447" s="239"/>
      <c r="AE447" s="239"/>
      <c r="AF447" s="239"/>
      <c r="AG447" s="239"/>
      <c r="AH447" s="239"/>
      <c r="AI447" s="239"/>
    </row>
    <row r="448" spans="9:35">
      <c r="I448" s="239"/>
      <c r="J448" s="239"/>
      <c r="K448" s="239"/>
      <c r="L448" s="239"/>
      <c r="M448" s="239"/>
      <c r="N448" s="239"/>
      <c r="O448" s="239"/>
      <c r="P448" s="239"/>
      <c r="Q448" s="239"/>
      <c r="R448" s="239"/>
      <c r="S448" s="239"/>
      <c r="T448" s="239"/>
      <c r="U448" s="239"/>
      <c r="V448" s="239"/>
      <c r="W448" s="239"/>
      <c r="X448" s="239"/>
      <c r="Y448" s="239"/>
      <c r="Z448" s="239"/>
      <c r="AA448" s="239"/>
      <c r="AB448" s="239"/>
      <c r="AC448" s="239"/>
      <c r="AD448" s="239"/>
      <c r="AE448" s="239"/>
      <c r="AF448" s="239"/>
      <c r="AG448" s="239"/>
      <c r="AH448" s="239"/>
      <c r="AI448" s="239"/>
    </row>
    <row r="449" spans="9:35">
      <c r="I449" s="239"/>
      <c r="J449" s="239"/>
      <c r="K449" s="239"/>
      <c r="L449" s="239"/>
      <c r="M449" s="239"/>
      <c r="N449" s="239"/>
      <c r="O449" s="239"/>
      <c r="P449" s="239"/>
      <c r="Q449" s="239"/>
      <c r="R449" s="239"/>
      <c r="S449" s="239"/>
      <c r="T449" s="239"/>
      <c r="U449" s="239"/>
      <c r="V449" s="239"/>
      <c r="W449" s="239"/>
      <c r="X449" s="239"/>
      <c r="Y449" s="239"/>
      <c r="Z449" s="239"/>
      <c r="AA449" s="239"/>
      <c r="AB449" s="239"/>
      <c r="AC449" s="239"/>
      <c r="AD449" s="239"/>
      <c r="AE449" s="239"/>
      <c r="AF449" s="239"/>
      <c r="AG449" s="239"/>
      <c r="AH449" s="239"/>
      <c r="AI449" s="239"/>
    </row>
    <row r="450" spans="9:35">
      <c r="I450" s="239"/>
      <c r="J450" s="239"/>
      <c r="K450" s="239"/>
      <c r="L450" s="239"/>
      <c r="M450" s="239"/>
      <c r="N450" s="239"/>
      <c r="O450" s="239"/>
      <c r="P450" s="239"/>
      <c r="Q450" s="239"/>
      <c r="R450" s="239"/>
      <c r="S450" s="239"/>
      <c r="T450" s="239"/>
      <c r="U450" s="239"/>
      <c r="V450" s="239"/>
      <c r="W450" s="239"/>
      <c r="X450" s="239"/>
      <c r="Y450" s="239"/>
      <c r="Z450" s="239"/>
      <c r="AA450" s="239"/>
      <c r="AB450" s="239"/>
      <c r="AC450" s="239"/>
      <c r="AD450" s="239"/>
      <c r="AE450" s="239"/>
      <c r="AF450" s="239"/>
      <c r="AG450" s="239"/>
      <c r="AH450" s="239"/>
      <c r="AI450" s="239"/>
    </row>
    <row r="451" spans="9:35">
      <c r="I451" s="239"/>
      <c r="J451" s="239"/>
      <c r="K451" s="239"/>
      <c r="L451" s="239"/>
      <c r="M451" s="239"/>
      <c r="N451" s="239"/>
      <c r="O451" s="239"/>
      <c r="P451" s="239"/>
      <c r="Q451" s="239"/>
      <c r="R451" s="239"/>
      <c r="S451" s="239"/>
      <c r="T451" s="239"/>
      <c r="U451" s="239"/>
      <c r="V451" s="239"/>
      <c r="W451" s="239"/>
      <c r="X451" s="239"/>
      <c r="Y451" s="239"/>
      <c r="Z451" s="239"/>
      <c r="AA451" s="239"/>
      <c r="AB451" s="239"/>
      <c r="AC451" s="239"/>
      <c r="AD451" s="239"/>
      <c r="AE451" s="239"/>
      <c r="AF451" s="239"/>
      <c r="AG451" s="239"/>
      <c r="AH451" s="239"/>
      <c r="AI451" s="239"/>
    </row>
    <row r="452" spans="9:35">
      <c r="I452" s="239"/>
      <c r="J452" s="239"/>
      <c r="K452" s="239"/>
      <c r="L452" s="239"/>
      <c r="M452" s="239"/>
      <c r="N452" s="239"/>
      <c r="O452" s="239"/>
      <c r="P452" s="239"/>
      <c r="Q452" s="239"/>
      <c r="R452" s="239"/>
      <c r="S452" s="239"/>
      <c r="T452" s="239"/>
      <c r="U452" s="239"/>
      <c r="V452" s="239"/>
      <c r="W452" s="239"/>
      <c r="X452" s="239"/>
      <c r="Y452" s="239"/>
      <c r="Z452" s="239"/>
      <c r="AA452" s="239"/>
      <c r="AB452" s="239"/>
      <c r="AC452" s="239"/>
      <c r="AD452" s="239"/>
      <c r="AE452" s="239"/>
      <c r="AF452" s="239"/>
      <c r="AG452" s="239"/>
      <c r="AH452" s="239"/>
      <c r="AI452" s="239"/>
    </row>
    <row r="453" spans="9:35">
      <c r="I453" s="239"/>
      <c r="J453" s="239"/>
      <c r="K453" s="239"/>
      <c r="L453" s="239"/>
      <c r="M453" s="239"/>
      <c r="N453" s="239"/>
      <c r="O453" s="239"/>
      <c r="P453" s="239"/>
      <c r="Q453" s="239"/>
      <c r="R453" s="239"/>
      <c r="S453" s="239"/>
      <c r="T453" s="239"/>
      <c r="U453" s="239"/>
      <c r="V453" s="239"/>
      <c r="W453" s="239"/>
      <c r="X453" s="239"/>
      <c r="Y453" s="239"/>
      <c r="Z453" s="239"/>
      <c r="AA453" s="239"/>
      <c r="AB453" s="239"/>
      <c r="AC453" s="239"/>
      <c r="AD453" s="239"/>
      <c r="AE453" s="239"/>
      <c r="AF453" s="239"/>
      <c r="AG453" s="239"/>
      <c r="AH453" s="239"/>
      <c r="AI453" s="239"/>
    </row>
    <row r="454" spans="9:35">
      <c r="I454" s="239"/>
      <c r="J454" s="239"/>
      <c r="K454" s="239"/>
      <c r="L454" s="239"/>
      <c r="M454" s="239"/>
      <c r="N454" s="239"/>
      <c r="O454" s="239"/>
      <c r="P454" s="239"/>
      <c r="Q454" s="239"/>
      <c r="R454" s="239"/>
      <c r="S454" s="239"/>
      <c r="T454" s="239"/>
      <c r="U454" s="239"/>
      <c r="V454" s="239"/>
      <c r="W454" s="239"/>
      <c r="X454" s="239"/>
      <c r="Y454" s="239"/>
      <c r="Z454" s="239"/>
      <c r="AA454" s="239"/>
      <c r="AB454" s="239"/>
      <c r="AC454" s="239"/>
      <c r="AD454" s="239"/>
      <c r="AE454" s="239"/>
      <c r="AF454" s="239"/>
      <c r="AG454" s="239"/>
      <c r="AH454" s="239"/>
      <c r="AI454" s="239"/>
    </row>
    <row r="455" spans="9:35">
      <c r="I455" s="239"/>
      <c r="J455" s="239"/>
      <c r="K455" s="239"/>
      <c r="L455" s="239"/>
      <c r="M455" s="239"/>
      <c r="N455" s="239"/>
      <c r="O455" s="239"/>
      <c r="P455" s="239"/>
      <c r="Q455" s="239"/>
      <c r="R455" s="239"/>
      <c r="S455" s="239"/>
      <c r="T455" s="239"/>
      <c r="U455" s="239"/>
      <c r="V455" s="239"/>
      <c r="W455" s="239"/>
      <c r="X455" s="239"/>
      <c r="Y455" s="239"/>
      <c r="Z455" s="239"/>
      <c r="AA455" s="239"/>
      <c r="AB455" s="239"/>
      <c r="AC455" s="239"/>
      <c r="AD455" s="239"/>
      <c r="AE455" s="239"/>
      <c r="AF455" s="239"/>
      <c r="AG455" s="239"/>
      <c r="AH455" s="239"/>
      <c r="AI455" s="239"/>
    </row>
    <row r="456" spans="9:35">
      <c r="I456" s="239"/>
      <c r="J456" s="239"/>
      <c r="K456" s="239"/>
      <c r="L456" s="239"/>
      <c r="M456" s="239"/>
      <c r="N456" s="239"/>
      <c r="O456" s="239"/>
      <c r="P456" s="239"/>
      <c r="Q456" s="239"/>
      <c r="R456" s="239"/>
      <c r="S456" s="239"/>
      <c r="T456" s="239"/>
      <c r="U456" s="239"/>
      <c r="V456" s="239"/>
      <c r="W456" s="239"/>
      <c r="X456" s="239"/>
      <c r="Y456" s="239"/>
      <c r="Z456" s="239"/>
      <c r="AA456" s="239"/>
      <c r="AB456" s="239"/>
      <c r="AC456" s="239"/>
      <c r="AD456" s="239"/>
      <c r="AE456" s="239"/>
      <c r="AF456" s="239"/>
      <c r="AG456" s="239"/>
      <c r="AH456" s="239"/>
      <c r="AI456" s="239"/>
    </row>
    <row r="457" spans="9:35">
      <c r="I457" s="239"/>
      <c r="J457" s="239"/>
      <c r="K457" s="239"/>
      <c r="L457" s="239"/>
      <c r="M457" s="239"/>
      <c r="N457" s="239"/>
      <c r="O457" s="239"/>
      <c r="P457" s="239"/>
      <c r="Q457" s="239"/>
      <c r="R457" s="239"/>
      <c r="S457" s="239"/>
      <c r="T457" s="239"/>
      <c r="U457" s="239"/>
      <c r="V457" s="239"/>
      <c r="W457" s="239"/>
      <c r="X457" s="239"/>
      <c r="Y457" s="239"/>
      <c r="Z457" s="239"/>
      <c r="AA457" s="239"/>
      <c r="AB457" s="239"/>
      <c r="AC457" s="239"/>
      <c r="AD457" s="239"/>
      <c r="AE457" s="239"/>
      <c r="AF457" s="239"/>
      <c r="AG457" s="239"/>
      <c r="AH457" s="239"/>
      <c r="AI457" s="239"/>
    </row>
    <row r="458" spans="9:35">
      <c r="I458" s="239"/>
      <c r="J458" s="239"/>
      <c r="K458" s="239"/>
      <c r="L458" s="239"/>
      <c r="M458" s="239"/>
      <c r="N458" s="239"/>
      <c r="O458" s="239"/>
      <c r="P458" s="239"/>
      <c r="Q458" s="239"/>
      <c r="R458" s="239"/>
      <c r="S458" s="239"/>
      <c r="T458" s="239"/>
      <c r="U458" s="239"/>
      <c r="V458" s="239"/>
      <c r="W458" s="239"/>
      <c r="X458" s="239"/>
      <c r="Y458" s="239"/>
      <c r="Z458" s="239"/>
      <c r="AA458" s="239"/>
      <c r="AB458" s="239"/>
      <c r="AC458" s="239"/>
      <c r="AD458" s="239"/>
      <c r="AE458" s="239"/>
      <c r="AF458" s="239"/>
      <c r="AG458" s="239"/>
      <c r="AH458" s="239"/>
      <c r="AI458" s="239"/>
    </row>
    <row r="459" spans="9:35">
      <c r="I459" s="239"/>
      <c r="J459" s="239"/>
      <c r="K459" s="239"/>
      <c r="L459" s="239"/>
      <c r="M459" s="239"/>
      <c r="N459" s="239"/>
      <c r="O459" s="239"/>
      <c r="P459" s="239"/>
      <c r="Q459" s="239"/>
      <c r="R459" s="239"/>
      <c r="S459" s="239"/>
      <c r="T459" s="239"/>
      <c r="U459" s="239"/>
      <c r="V459" s="239"/>
      <c r="W459" s="239"/>
      <c r="X459" s="239"/>
      <c r="Y459" s="239"/>
      <c r="Z459" s="239"/>
      <c r="AA459" s="239"/>
      <c r="AB459" s="239"/>
      <c r="AC459" s="239"/>
      <c r="AD459" s="239"/>
      <c r="AE459" s="239"/>
      <c r="AF459" s="239"/>
      <c r="AG459" s="239"/>
      <c r="AH459" s="239"/>
      <c r="AI459" s="239"/>
    </row>
    <row r="460" spans="9:35">
      <c r="I460" s="239"/>
      <c r="J460" s="239"/>
      <c r="K460" s="239"/>
      <c r="L460" s="239"/>
      <c r="M460" s="239"/>
      <c r="N460" s="239"/>
      <c r="O460" s="239"/>
      <c r="P460" s="239"/>
      <c r="Q460" s="239"/>
      <c r="R460" s="239"/>
      <c r="S460" s="239"/>
      <c r="T460" s="239"/>
      <c r="U460" s="239"/>
      <c r="V460" s="239"/>
      <c r="W460" s="239"/>
      <c r="X460" s="239"/>
      <c r="Y460" s="239"/>
      <c r="Z460" s="239"/>
      <c r="AA460" s="239"/>
      <c r="AB460" s="239"/>
      <c r="AC460" s="239"/>
      <c r="AD460" s="239"/>
      <c r="AE460" s="239"/>
      <c r="AF460" s="239"/>
      <c r="AG460" s="239"/>
      <c r="AH460" s="239"/>
      <c r="AI460" s="239"/>
    </row>
    <row r="461" spans="9:35">
      <c r="I461" s="239"/>
      <c r="J461" s="239"/>
      <c r="K461" s="239"/>
      <c r="L461" s="239"/>
      <c r="M461" s="239"/>
      <c r="N461" s="239"/>
      <c r="O461" s="239"/>
      <c r="P461" s="239"/>
      <c r="Q461" s="239"/>
      <c r="R461" s="239"/>
      <c r="S461" s="239"/>
      <c r="T461" s="239"/>
      <c r="U461" s="239"/>
      <c r="V461" s="239"/>
      <c r="W461" s="239"/>
      <c r="X461" s="239"/>
      <c r="Y461" s="239"/>
      <c r="Z461" s="239"/>
      <c r="AA461" s="239"/>
      <c r="AB461" s="239"/>
      <c r="AC461" s="239"/>
      <c r="AD461" s="239"/>
      <c r="AE461" s="239"/>
      <c r="AF461" s="239"/>
      <c r="AG461" s="239"/>
      <c r="AH461" s="239"/>
      <c r="AI461" s="239"/>
    </row>
    <row r="462" spans="9:35">
      <c r="I462" s="239"/>
      <c r="J462" s="239"/>
      <c r="K462" s="239"/>
      <c r="L462" s="239"/>
      <c r="M462" s="239"/>
      <c r="N462" s="239"/>
      <c r="O462" s="239"/>
      <c r="P462" s="239"/>
      <c r="Q462" s="239"/>
      <c r="R462" s="239"/>
      <c r="S462" s="239"/>
      <c r="T462" s="239"/>
      <c r="U462" s="239"/>
      <c r="V462" s="239"/>
      <c r="W462" s="239"/>
      <c r="X462" s="239"/>
      <c r="Y462" s="239"/>
      <c r="Z462" s="239"/>
      <c r="AA462" s="239"/>
      <c r="AB462" s="239"/>
      <c r="AC462" s="239"/>
      <c r="AD462" s="239"/>
      <c r="AE462" s="239"/>
      <c r="AF462" s="239"/>
      <c r="AG462" s="239"/>
      <c r="AH462" s="239"/>
      <c r="AI462" s="239"/>
    </row>
    <row r="463" spans="9:35">
      <c r="I463" s="239"/>
      <c r="J463" s="239"/>
      <c r="K463" s="239"/>
      <c r="L463" s="239"/>
      <c r="M463" s="239"/>
      <c r="N463" s="239"/>
      <c r="O463" s="239"/>
      <c r="P463" s="239"/>
      <c r="Q463" s="239"/>
      <c r="R463" s="239"/>
      <c r="S463" s="239"/>
      <c r="T463" s="239"/>
      <c r="U463" s="239"/>
      <c r="V463" s="239"/>
      <c r="W463" s="239"/>
      <c r="X463" s="239"/>
      <c r="Y463" s="239"/>
      <c r="Z463" s="239"/>
      <c r="AA463" s="239"/>
      <c r="AB463" s="239"/>
      <c r="AC463" s="239"/>
      <c r="AD463" s="239"/>
      <c r="AE463" s="239"/>
      <c r="AF463" s="239"/>
      <c r="AG463" s="239"/>
      <c r="AH463" s="239"/>
      <c r="AI463" s="239"/>
    </row>
    <row r="464" spans="9:35">
      <c r="I464" s="239"/>
      <c r="J464" s="239"/>
      <c r="K464" s="239"/>
      <c r="L464" s="239"/>
      <c r="M464" s="239"/>
      <c r="N464" s="239"/>
      <c r="O464" s="239"/>
      <c r="P464" s="239"/>
      <c r="Q464" s="239"/>
      <c r="R464" s="239"/>
      <c r="S464" s="239"/>
      <c r="T464" s="239"/>
      <c r="U464" s="239"/>
      <c r="V464" s="239"/>
      <c r="W464" s="239"/>
      <c r="X464" s="239"/>
      <c r="Y464" s="239"/>
      <c r="Z464" s="239"/>
      <c r="AA464" s="239"/>
      <c r="AB464" s="239"/>
      <c r="AC464" s="239"/>
      <c r="AD464" s="239"/>
      <c r="AE464" s="239"/>
      <c r="AF464" s="239"/>
      <c r="AG464" s="239"/>
      <c r="AH464" s="239"/>
      <c r="AI464" s="239"/>
    </row>
    <row r="465" spans="9:35">
      <c r="I465" s="239"/>
      <c r="J465" s="239"/>
      <c r="K465" s="239"/>
      <c r="L465" s="239"/>
      <c r="M465" s="239"/>
      <c r="N465" s="239"/>
      <c r="O465" s="239"/>
      <c r="P465" s="239"/>
      <c r="Q465" s="239"/>
      <c r="R465" s="239"/>
      <c r="S465" s="239"/>
      <c r="T465" s="239"/>
      <c r="U465" s="239"/>
      <c r="V465" s="239"/>
      <c r="W465" s="239"/>
      <c r="X465" s="239"/>
      <c r="Y465" s="239"/>
      <c r="Z465" s="239"/>
      <c r="AA465" s="239"/>
      <c r="AB465" s="239"/>
      <c r="AC465" s="239"/>
      <c r="AD465" s="239"/>
      <c r="AE465" s="239"/>
      <c r="AF465" s="239"/>
      <c r="AG465" s="239"/>
      <c r="AH465" s="239"/>
      <c r="AI465" s="239"/>
    </row>
    <row r="466" spans="9:35">
      <c r="I466" s="239"/>
      <c r="J466" s="239"/>
      <c r="K466" s="239"/>
      <c r="L466" s="239"/>
      <c r="M466" s="239"/>
      <c r="N466" s="239"/>
      <c r="O466" s="239"/>
      <c r="P466" s="239"/>
      <c r="Q466" s="239"/>
      <c r="R466" s="239"/>
      <c r="S466" s="239"/>
      <c r="T466" s="239"/>
      <c r="U466" s="239"/>
      <c r="V466" s="239"/>
      <c r="W466" s="239"/>
      <c r="X466" s="239"/>
      <c r="Y466" s="239"/>
      <c r="Z466" s="239"/>
      <c r="AA466" s="239"/>
      <c r="AB466" s="239"/>
      <c r="AC466" s="239"/>
      <c r="AD466" s="239"/>
      <c r="AE466" s="239"/>
      <c r="AF466" s="239"/>
      <c r="AG466" s="239"/>
      <c r="AH466" s="239"/>
      <c r="AI466" s="239"/>
    </row>
    <row r="467" spans="9:35">
      <c r="I467" s="239"/>
      <c r="J467" s="239"/>
      <c r="K467" s="239"/>
      <c r="L467" s="239"/>
      <c r="M467" s="239"/>
      <c r="N467" s="239"/>
      <c r="O467" s="239"/>
      <c r="P467" s="239"/>
      <c r="Q467" s="239"/>
      <c r="R467" s="239"/>
      <c r="S467" s="239"/>
      <c r="T467" s="239"/>
      <c r="U467" s="239"/>
      <c r="V467" s="239"/>
      <c r="W467" s="239"/>
      <c r="X467" s="239"/>
      <c r="Y467" s="239"/>
      <c r="Z467" s="239"/>
      <c r="AA467" s="239"/>
      <c r="AB467" s="239"/>
      <c r="AC467" s="239"/>
      <c r="AD467" s="239"/>
      <c r="AE467" s="239"/>
      <c r="AF467" s="239"/>
      <c r="AG467" s="239"/>
      <c r="AH467" s="239"/>
      <c r="AI467" s="239"/>
    </row>
    <row r="468" spans="9:35">
      <c r="I468" s="239"/>
      <c r="J468" s="239"/>
      <c r="K468" s="239"/>
      <c r="L468" s="239"/>
      <c r="M468" s="239"/>
      <c r="N468" s="239"/>
      <c r="O468" s="239"/>
      <c r="P468" s="239"/>
      <c r="Q468" s="239"/>
      <c r="R468" s="239"/>
      <c r="S468" s="239"/>
      <c r="T468" s="239"/>
      <c r="U468" s="239"/>
      <c r="V468" s="239"/>
      <c r="W468" s="239"/>
      <c r="X468" s="239"/>
      <c r="Y468" s="239"/>
      <c r="Z468" s="239"/>
      <c r="AA468" s="239"/>
      <c r="AB468" s="239"/>
      <c r="AC468" s="239"/>
      <c r="AD468" s="239"/>
      <c r="AE468" s="239"/>
      <c r="AF468" s="239"/>
      <c r="AG468" s="239"/>
      <c r="AH468" s="239"/>
      <c r="AI468" s="239"/>
    </row>
    <row r="469" spans="9:35">
      <c r="I469" s="239"/>
      <c r="J469" s="239"/>
      <c r="K469" s="239"/>
      <c r="L469" s="239"/>
      <c r="M469" s="239"/>
      <c r="N469" s="239"/>
      <c r="O469" s="239"/>
      <c r="P469" s="239"/>
      <c r="Q469" s="239"/>
      <c r="R469" s="239"/>
      <c r="S469" s="239"/>
      <c r="T469" s="239"/>
      <c r="U469" s="239"/>
      <c r="V469" s="239"/>
      <c r="W469" s="239"/>
      <c r="X469" s="239"/>
      <c r="Y469" s="239"/>
      <c r="Z469" s="239"/>
      <c r="AA469" s="239"/>
      <c r="AB469" s="239"/>
      <c r="AC469" s="239"/>
      <c r="AD469" s="239"/>
      <c r="AE469" s="239"/>
      <c r="AF469" s="239"/>
      <c r="AG469" s="239"/>
      <c r="AH469" s="239"/>
      <c r="AI469" s="239"/>
    </row>
    <row r="470" spans="9:35">
      <c r="I470" s="239"/>
      <c r="J470" s="239"/>
      <c r="K470" s="239"/>
      <c r="L470" s="239"/>
      <c r="M470" s="239"/>
      <c r="N470" s="239"/>
      <c r="O470" s="239"/>
      <c r="P470" s="239"/>
      <c r="Q470" s="239"/>
      <c r="R470" s="239"/>
      <c r="S470" s="239"/>
      <c r="T470" s="239"/>
      <c r="U470" s="239"/>
      <c r="V470" s="239"/>
      <c r="W470" s="239"/>
      <c r="X470" s="239"/>
      <c r="Y470" s="239"/>
      <c r="Z470" s="239"/>
      <c r="AA470" s="239"/>
      <c r="AB470" s="239"/>
      <c r="AC470" s="239"/>
      <c r="AD470" s="239"/>
      <c r="AE470" s="239"/>
      <c r="AF470" s="239"/>
      <c r="AG470" s="239"/>
      <c r="AH470" s="239"/>
      <c r="AI470" s="239"/>
    </row>
    <row r="471" spans="9:35">
      <c r="I471" s="239"/>
      <c r="J471" s="239"/>
      <c r="K471" s="239"/>
      <c r="L471" s="239"/>
      <c r="M471" s="239"/>
      <c r="N471" s="239"/>
      <c r="O471" s="239"/>
      <c r="P471" s="239"/>
      <c r="Q471" s="239"/>
      <c r="R471" s="239"/>
      <c r="S471" s="239"/>
      <c r="T471" s="239"/>
      <c r="U471" s="239"/>
      <c r="V471" s="239"/>
      <c r="W471" s="239"/>
      <c r="X471" s="239"/>
      <c r="Y471" s="239"/>
      <c r="Z471" s="239"/>
      <c r="AA471" s="239"/>
      <c r="AB471" s="239"/>
      <c r="AC471" s="239"/>
      <c r="AD471" s="239"/>
      <c r="AE471" s="239"/>
      <c r="AF471" s="239"/>
      <c r="AG471" s="239"/>
      <c r="AH471" s="239"/>
      <c r="AI471" s="239"/>
    </row>
    <row r="472" spans="9:35">
      <c r="I472" s="239"/>
      <c r="J472" s="239"/>
      <c r="K472" s="239"/>
      <c r="L472" s="239"/>
      <c r="M472" s="239"/>
      <c r="N472" s="239"/>
      <c r="O472" s="239"/>
      <c r="P472" s="239"/>
      <c r="Q472" s="239"/>
      <c r="R472" s="239"/>
      <c r="S472" s="239"/>
      <c r="T472" s="239"/>
      <c r="U472" s="239"/>
      <c r="V472" s="239"/>
      <c r="W472" s="239"/>
      <c r="X472" s="239"/>
      <c r="Y472" s="239"/>
      <c r="Z472" s="239"/>
      <c r="AA472" s="239"/>
      <c r="AB472" s="239"/>
      <c r="AC472" s="239"/>
      <c r="AD472" s="239"/>
      <c r="AE472" s="239"/>
      <c r="AF472" s="239"/>
      <c r="AG472" s="239"/>
      <c r="AH472" s="239"/>
      <c r="AI472" s="239"/>
    </row>
    <row r="473" spans="9:35">
      <c r="I473" s="239"/>
      <c r="J473" s="239"/>
      <c r="K473" s="239"/>
      <c r="L473" s="239"/>
      <c r="M473" s="239"/>
      <c r="N473" s="239"/>
      <c r="O473" s="239"/>
      <c r="P473" s="239"/>
      <c r="Q473" s="239"/>
      <c r="R473" s="239"/>
      <c r="S473" s="239"/>
      <c r="T473" s="239"/>
      <c r="U473" s="239"/>
      <c r="V473" s="239"/>
      <c r="W473" s="239"/>
      <c r="X473" s="239"/>
      <c r="Y473" s="239"/>
      <c r="Z473" s="239"/>
      <c r="AA473" s="239"/>
      <c r="AB473" s="239"/>
      <c r="AC473" s="239"/>
      <c r="AD473" s="239"/>
      <c r="AE473" s="239"/>
      <c r="AF473" s="239"/>
      <c r="AG473" s="239"/>
      <c r="AH473" s="239"/>
      <c r="AI473" s="239"/>
    </row>
    <row r="474" spans="9:35">
      <c r="I474" s="239"/>
      <c r="J474" s="239"/>
      <c r="K474" s="239"/>
      <c r="L474" s="239"/>
      <c r="M474" s="239"/>
      <c r="N474" s="239"/>
      <c r="O474" s="239"/>
      <c r="P474" s="239"/>
      <c r="Q474" s="239"/>
      <c r="R474" s="239"/>
      <c r="S474" s="239"/>
      <c r="T474" s="239"/>
      <c r="U474" s="239"/>
      <c r="V474" s="239"/>
      <c r="W474" s="239"/>
      <c r="X474" s="239"/>
      <c r="Y474" s="239"/>
      <c r="Z474" s="239"/>
      <c r="AA474" s="239"/>
      <c r="AB474" s="239"/>
      <c r="AC474" s="239"/>
      <c r="AD474" s="239"/>
      <c r="AE474" s="239"/>
      <c r="AF474" s="239"/>
      <c r="AG474" s="239"/>
      <c r="AH474" s="239"/>
      <c r="AI474" s="239"/>
    </row>
    <row r="475" spans="9:35">
      <c r="I475" s="239"/>
      <c r="J475" s="239"/>
      <c r="K475" s="239"/>
      <c r="L475" s="239"/>
      <c r="M475" s="239"/>
      <c r="N475" s="239"/>
      <c r="O475" s="239"/>
      <c r="P475" s="239"/>
      <c r="Q475" s="239"/>
      <c r="R475" s="239"/>
      <c r="S475" s="239"/>
      <c r="T475" s="239"/>
      <c r="U475" s="239"/>
      <c r="V475" s="239"/>
      <c r="W475" s="239"/>
      <c r="X475" s="239"/>
      <c r="Y475" s="239"/>
      <c r="Z475" s="239"/>
      <c r="AA475" s="239"/>
      <c r="AB475" s="239"/>
      <c r="AC475" s="239"/>
      <c r="AD475" s="239"/>
      <c r="AE475" s="239"/>
      <c r="AF475" s="239"/>
      <c r="AG475" s="239"/>
      <c r="AH475" s="239"/>
      <c r="AI475" s="239"/>
    </row>
    <row r="476" spans="9:35">
      <c r="I476" s="239"/>
      <c r="J476" s="239"/>
      <c r="K476" s="239"/>
      <c r="L476" s="239"/>
      <c r="M476" s="239"/>
      <c r="N476" s="239"/>
      <c r="O476" s="239"/>
      <c r="P476" s="239"/>
      <c r="Q476" s="239"/>
      <c r="R476" s="239"/>
      <c r="S476" s="239"/>
      <c r="T476" s="239"/>
      <c r="U476" s="239"/>
      <c r="V476" s="239"/>
      <c r="W476" s="239"/>
      <c r="X476" s="239"/>
      <c r="Y476" s="239"/>
      <c r="Z476" s="239"/>
      <c r="AA476" s="239"/>
      <c r="AB476" s="239"/>
      <c r="AC476" s="239"/>
      <c r="AD476" s="239"/>
      <c r="AE476" s="239"/>
      <c r="AF476" s="239"/>
      <c r="AG476" s="239"/>
      <c r="AH476" s="239"/>
      <c r="AI476" s="239"/>
    </row>
    <row r="477" spans="9:35">
      <c r="I477" s="239"/>
      <c r="J477" s="239"/>
      <c r="K477" s="239"/>
      <c r="L477" s="239"/>
      <c r="M477" s="239"/>
      <c r="N477" s="239"/>
      <c r="O477" s="239"/>
      <c r="P477" s="239"/>
      <c r="Q477" s="239"/>
      <c r="R477" s="239"/>
      <c r="S477" s="239"/>
      <c r="T477" s="239"/>
      <c r="U477" s="239"/>
      <c r="V477" s="239"/>
      <c r="W477" s="239"/>
      <c r="X477" s="239"/>
      <c r="Y477" s="239"/>
      <c r="Z477" s="239"/>
      <c r="AA477" s="239"/>
      <c r="AB477" s="239"/>
      <c r="AC477" s="239"/>
      <c r="AD477" s="239"/>
      <c r="AE477" s="239"/>
      <c r="AF477" s="239"/>
      <c r="AG477" s="239"/>
      <c r="AH477" s="239"/>
      <c r="AI477" s="239"/>
    </row>
    <row r="478" spans="9:35">
      <c r="I478" s="239"/>
      <c r="J478" s="239"/>
      <c r="K478" s="239"/>
      <c r="L478" s="239"/>
      <c r="M478" s="239"/>
      <c r="N478" s="239"/>
      <c r="O478" s="239"/>
      <c r="P478" s="239"/>
      <c r="Q478" s="239"/>
      <c r="R478" s="239"/>
      <c r="S478" s="239"/>
      <c r="T478" s="239"/>
      <c r="U478" s="239"/>
      <c r="V478" s="239"/>
      <c r="W478" s="239"/>
      <c r="X478" s="239"/>
      <c r="Y478" s="239"/>
      <c r="Z478" s="239"/>
      <c r="AA478" s="239"/>
      <c r="AB478" s="239"/>
      <c r="AC478" s="239"/>
      <c r="AD478" s="239"/>
      <c r="AE478" s="239"/>
      <c r="AF478" s="239"/>
      <c r="AG478" s="239"/>
      <c r="AH478" s="239"/>
      <c r="AI478" s="239"/>
    </row>
    <row r="479" spans="9:35">
      <c r="I479" s="239"/>
      <c r="J479" s="239"/>
      <c r="K479" s="239"/>
      <c r="L479" s="239"/>
      <c r="M479" s="239"/>
      <c r="N479" s="239"/>
      <c r="O479" s="239"/>
      <c r="P479" s="239"/>
      <c r="Q479" s="239"/>
      <c r="R479" s="239"/>
      <c r="S479" s="239"/>
      <c r="T479" s="239"/>
      <c r="U479" s="239"/>
      <c r="V479" s="239"/>
      <c r="W479" s="239"/>
      <c r="X479" s="239"/>
      <c r="Y479" s="239"/>
      <c r="Z479" s="239"/>
      <c r="AA479" s="239"/>
      <c r="AB479" s="239"/>
      <c r="AC479" s="239"/>
      <c r="AD479" s="239"/>
      <c r="AE479" s="239"/>
      <c r="AF479" s="239"/>
      <c r="AG479" s="239"/>
      <c r="AH479" s="239"/>
      <c r="AI479" s="239"/>
    </row>
    <row r="480" spans="9:35">
      <c r="I480" s="239"/>
      <c r="J480" s="239"/>
      <c r="K480" s="239"/>
      <c r="L480" s="239"/>
      <c r="M480" s="239"/>
      <c r="N480" s="239"/>
      <c r="O480" s="239"/>
      <c r="P480" s="239"/>
      <c r="Q480" s="239"/>
      <c r="R480" s="239"/>
      <c r="S480" s="239"/>
      <c r="T480" s="239"/>
      <c r="U480" s="239"/>
      <c r="V480" s="239"/>
      <c r="W480" s="239"/>
      <c r="X480" s="239"/>
      <c r="Y480" s="239"/>
      <c r="Z480" s="239"/>
      <c r="AA480" s="239"/>
      <c r="AB480" s="239"/>
      <c r="AC480" s="239"/>
      <c r="AD480" s="239"/>
      <c r="AE480" s="239"/>
      <c r="AF480" s="239"/>
      <c r="AG480" s="239"/>
      <c r="AH480" s="239"/>
      <c r="AI480" s="239"/>
    </row>
    <row r="481" spans="9:35">
      <c r="I481" s="239"/>
      <c r="J481" s="239"/>
      <c r="K481" s="239"/>
      <c r="L481" s="239"/>
      <c r="M481" s="239"/>
      <c r="N481" s="239"/>
      <c r="O481" s="239"/>
      <c r="P481" s="239"/>
      <c r="Q481" s="239"/>
      <c r="R481" s="239"/>
      <c r="S481" s="239"/>
      <c r="T481" s="239"/>
      <c r="U481" s="239"/>
      <c r="V481" s="239"/>
      <c r="W481" s="239"/>
      <c r="X481" s="239"/>
      <c r="Y481" s="239"/>
      <c r="Z481" s="239"/>
      <c r="AA481" s="239"/>
      <c r="AB481" s="239"/>
      <c r="AC481" s="239"/>
      <c r="AD481" s="239"/>
      <c r="AE481" s="239"/>
      <c r="AF481" s="239"/>
      <c r="AG481" s="239"/>
      <c r="AH481" s="239"/>
      <c r="AI481" s="239"/>
    </row>
    <row r="482" spans="9:35">
      <c r="I482" s="239"/>
      <c r="J482" s="239"/>
      <c r="K482" s="239"/>
      <c r="L482" s="239"/>
      <c r="M482" s="239"/>
      <c r="N482" s="239"/>
      <c r="O482" s="239"/>
      <c r="P482" s="239"/>
      <c r="Q482" s="239"/>
      <c r="R482" s="239"/>
      <c r="S482" s="239"/>
      <c r="T482" s="239"/>
      <c r="U482" s="239"/>
      <c r="V482" s="239"/>
      <c r="W482" s="239"/>
      <c r="X482" s="239"/>
      <c r="Y482" s="239"/>
      <c r="Z482" s="239"/>
      <c r="AA482" s="239"/>
      <c r="AB482" s="239"/>
      <c r="AC482" s="239"/>
      <c r="AD482" s="239"/>
      <c r="AE482" s="239"/>
      <c r="AF482" s="239"/>
      <c r="AG482" s="239"/>
      <c r="AH482" s="239"/>
      <c r="AI482" s="239"/>
    </row>
    <row r="483" spans="9:35">
      <c r="I483" s="239"/>
      <c r="J483" s="239"/>
      <c r="K483" s="239"/>
      <c r="L483" s="239"/>
      <c r="M483" s="239"/>
      <c r="N483" s="239"/>
      <c r="O483" s="239"/>
      <c r="P483" s="239"/>
      <c r="Q483" s="239"/>
      <c r="R483" s="239"/>
      <c r="S483" s="239"/>
      <c r="T483" s="239"/>
      <c r="U483" s="239"/>
      <c r="V483" s="239"/>
      <c r="W483" s="239"/>
      <c r="X483" s="239"/>
      <c r="Y483" s="239"/>
      <c r="Z483" s="239"/>
      <c r="AA483" s="239"/>
      <c r="AB483" s="239"/>
      <c r="AC483" s="239"/>
      <c r="AD483" s="239"/>
      <c r="AE483" s="239"/>
      <c r="AF483" s="239"/>
      <c r="AG483" s="239"/>
      <c r="AH483" s="239"/>
      <c r="AI483" s="239"/>
    </row>
    <row r="484" spans="9:35">
      <c r="I484" s="239"/>
      <c r="J484" s="239"/>
      <c r="K484" s="239"/>
      <c r="L484" s="239"/>
      <c r="M484" s="239"/>
      <c r="N484" s="239"/>
      <c r="O484" s="239"/>
      <c r="P484" s="239"/>
      <c r="Q484" s="239"/>
      <c r="R484" s="239"/>
      <c r="S484" s="239"/>
      <c r="T484" s="239"/>
      <c r="U484" s="239"/>
      <c r="V484" s="239"/>
      <c r="W484" s="239"/>
      <c r="X484" s="239"/>
      <c r="Y484" s="239"/>
      <c r="Z484" s="239"/>
      <c r="AA484" s="239"/>
      <c r="AB484" s="239"/>
      <c r="AC484" s="239"/>
      <c r="AD484" s="239"/>
      <c r="AE484" s="239"/>
      <c r="AF484" s="239"/>
      <c r="AG484" s="239"/>
      <c r="AH484" s="239"/>
      <c r="AI484" s="239"/>
    </row>
    <row r="485" spans="9:35">
      <c r="I485" s="239"/>
      <c r="J485" s="239"/>
      <c r="K485" s="239"/>
      <c r="L485" s="239"/>
      <c r="M485" s="239"/>
      <c r="N485" s="239"/>
      <c r="O485" s="239"/>
      <c r="P485" s="239"/>
      <c r="Q485" s="239"/>
      <c r="R485" s="239"/>
      <c r="S485" s="239"/>
      <c r="T485" s="239"/>
      <c r="U485" s="239"/>
      <c r="V485" s="239"/>
      <c r="W485" s="239"/>
      <c r="X485" s="239"/>
      <c r="Y485" s="239"/>
      <c r="Z485" s="239"/>
      <c r="AA485" s="239"/>
      <c r="AB485" s="239"/>
      <c r="AC485" s="239"/>
      <c r="AD485" s="239"/>
      <c r="AE485" s="239"/>
      <c r="AF485" s="239"/>
      <c r="AG485" s="239"/>
      <c r="AH485" s="239"/>
      <c r="AI485" s="239"/>
    </row>
    <row r="486" spans="9:35">
      <c r="I486" s="239"/>
      <c r="J486" s="239"/>
      <c r="K486" s="239"/>
      <c r="L486" s="239"/>
      <c r="M486" s="239"/>
      <c r="N486" s="239"/>
      <c r="O486" s="239"/>
      <c r="P486" s="239"/>
      <c r="Q486" s="239"/>
      <c r="R486" s="239"/>
      <c r="S486" s="239"/>
      <c r="T486" s="239"/>
      <c r="U486" s="239"/>
      <c r="V486" s="239"/>
      <c r="W486" s="239"/>
      <c r="X486" s="239"/>
      <c r="Y486" s="239"/>
      <c r="Z486" s="239"/>
      <c r="AA486" s="239"/>
      <c r="AB486" s="239"/>
      <c r="AC486" s="239"/>
      <c r="AD486" s="239"/>
      <c r="AE486" s="239"/>
      <c r="AF486" s="239"/>
      <c r="AG486" s="239"/>
      <c r="AH486" s="239"/>
      <c r="AI486" s="239"/>
    </row>
    <row r="487" spans="9:35">
      <c r="I487" s="239"/>
      <c r="J487" s="239"/>
      <c r="K487" s="239"/>
      <c r="L487" s="239"/>
      <c r="M487" s="239"/>
      <c r="N487" s="239"/>
      <c r="O487" s="239"/>
      <c r="P487" s="239"/>
      <c r="Q487" s="239"/>
      <c r="R487" s="239"/>
      <c r="S487" s="239"/>
      <c r="T487" s="239"/>
      <c r="U487" s="239"/>
      <c r="V487" s="239"/>
      <c r="W487" s="239"/>
      <c r="X487" s="239"/>
      <c r="Y487" s="239"/>
      <c r="Z487" s="239"/>
      <c r="AA487" s="239"/>
      <c r="AB487" s="239"/>
      <c r="AC487" s="239"/>
      <c r="AD487" s="239"/>
      <c r="AE487" s="239"/>
      <c r="AF487" s="239"/>
      <c r="AG487" s="239"/>
      <c r="AH487" s="239"/>
      <c r="AI487" s="239"/>
    </row>
    <row r="488" spans="9:35">
      <c r="I488" s="239"/>
      <c r="J488" s="239"/>
      <c r="K488" s="239"/>
      <c r="L488" s="239"/>
      <c r="M488" s="239"/>
      <c r="N488" s="239"/>
      <c r="O488" s="239"/>
      <c r="P488" s="239"/>
      <c r="Q488" s="239"/>
      <c r="R488" s="239"/>
      <c r="S488" s="239"/>
      <c r="T488" s="239"/>
      <c r="U488" s="239"/>
      <c r="V488" s="239"/>
      <c r="W488" s="239"/>
      <c r="X488" s="239"/>
      <c r="Y488" s="239"/>
      <c r="Z488" s="239"/>
      <c r="AA488" s="239"/>
      <c r="AB488" s="239"/>
      <c r="AC488" s="239"/>
      <c r="AD488" s="239"/>
      <c r="AE488" s="239"/>
      <c r="AF488" s="239"/>
      <c r="AG488" s="239"/>
      <c r="AH488" s="239"/>
      <c r="AI488" s="239"/>
    </row>
    <row r="489" spans="9:35">
      <c r="I489" s="239"/>
      <c r="J489" s="239"/>
      <c r="K489" s="239"/>
      <c r="L489" s="239"/>
      <c r="M489" s="239"/>
      <c r="N489" s="239"/>
      <c r="O489" s="239"/>
      <c r="P489" s="239"/>
      <c r="Q489" s="239"/>
      <c r="R489" s="239"/>
      <c r="S489" s="239"/>
      <c r="T489" s="239"/>
      <c r="U489" s="239"/>
      <c r="V489" s="239"/>
      <c r="W489" s="239"/>
      <c r="X489" s="239"/>
      <c r="Y489" s="239"/>
      <c r="Z489" s="239"/>
      <c r="AA489" s="239"/>
      <c r="AB489" s="239"/>
      <c r="AC489" s="239"/>
      <c r="AD489" s="239"/>
      <c r="AE489" s="239"/>
      <c r="AF489" s="239"/>
      <c r="AG489" s="239"/>
      <c r="AH489" s="239"/>
      <c r="AI489" s="239"/>
    </row>
    <row r="490" spans="9:35">
      <c r="I490" s="239"/>
      <c r="J490" s="239"/>
      <c r="K490" s="239"/>
      <c r="L490" s="239"/>
      <c r="M490" s="239"/>
      <c r="N490" s="239"/>
      <c r="O490" s="239"/>
      <c r="P490" s="239"/>
      <c r="Q490" s="239"/>
      <c r="R490" s="239"/>
      <c r="S490" s="239"/>
      <c r="T490" s="239"/>
      <c r="U490" s="239"/>
      <c r="V490" s="239"/>
      <c r="W490" s="239"/>
      <c r="X490" s="239"/>
      <c r="Y490" s="239"/>
      <c r="Z490" s="239"/>
      <c r="AA490" s="239"/>
      <c r="AB490" s="239"/>
      <c r="AC490" s="239"/>
      <c r="AD490" s="239"/>
      <c r="AE490" s="239"/>
      <c r="AF490" s="239"/>
      <c r="AG490" s="239"/>
      <c r="AH490" s="239"/>
      <c r="AI490" s="239"/>
    </row>
    <row r="491" spans="9:35">
      <c r="I491" s="239"/>
      <c r="J491" s="239"/>
      <c r="K491" s="239"/>
      <c r="L491" s="239"/>
      <c r="M491" s="239"/>
      <c r="N491" s="239"/>
      <c r="O491" s="239"/>
      <c r="P491" s="239"/>
      <c r="Q491" s="239"/>
      <c r="R491" s="239"/>
      <c r="S491" s="239"/>
      <c r="T491" s="239"/>
      <c r="U491" s="239"/>
      <c r="V491" s="239"/>
      <c r="W491" s="239"/>
      <c r="X491" s="239"/>
      <c r="Y491" s="239"/>
      <c r="Z491" s="239"/>
      <c r="AA491" s="239"/>
      <c r="AB491" s="239"/>
      <c r="AC491" s="239"/>
      <c r="AD491" s="239"/>
      <c r="AE491" s="239"/>
      <c r="AF491" s="239"/>
      <c r="AG491" s="239"/>
      <c r="AH491" s="239"/>
      <c r="AI491" s="239"/>
    </row>
    <row r="492" spans="9:35">
      <c r="I492" s="239"/>
      <c r="J492" s="239"/>
      <c r="K492" s="239"/>
      <c r="L492" s="239"/>
      <c r="M492" s="239"/>
      <c r="N492" s="239"/>
      <c r="O492" s="239"/>
      <c r="P492" s="239"/>
      <c r="Q492" s="239"/>
      <c r="R492" s="239"/>
      <c r="S492" s="239"/>
      <c r="T492" s="239"/>
      <c r="U492" s="239"/>
      <c r="V492" s="239"/>
      <c r="W492" s="239"/>
      <c r="X492" s="239"/>
      <c r="Y492" s="239"/>
      <c r="Z492" s="239"/>
      <c r="AA492" s="239"/>
      <c r="AB492" s="239"/>
      <c r="AC492" s="239"/>
      <c r="AD492" s="239"/>
      <c r="AE492" s="239"/>
      <c r="AF492" s="239"/>
      <c r="AG492" s="239"/>
      <c r="AH492" s="239"/>
      <c r="AI492" s="239"/>
    </row>
    <row r="493" spans="9:35">
      <c r="I493" s="239"/>
      <c r="J493" s="239"/>
      <c r="K493" s="239"/>
      <c r="L493" s="239"/>
      <c r="M493" s="239"/>
      <c r="N493" s="239"/>
      <c r="O493" s="239"/>
      <c r="P493" s="239"/>
      <c r="Q493" s="239"/>
      <c r="R493" s="239"/>
      <c r="S493" s="239"/>
      <c r="T493" s="239"/>
      <c r="U493" s="239"/>
      <c r="V493" s="239"/>
      <c r="W493" s="239"/>
      <c r="X493" s="239"/>
      <c r="Y493" s="239"/>
      <c r="Z493" s="239"/>
      <c r="AA493" s="239"/>
      <c r="AB493" s="239"/>
      <c r="AC493" s="239"/>
      <c r="AD493" s="239"/>
      <c r="AE493" s="239"/>
      <c r="AF493" s="239"/>
      <c r="AG493" s="239"/>
      <c r="AH493" s="239"/>
      <c r="AI493" s="239"/>
    </row>
    <row r="494" spans="9:35">
      <c r="I494" s="239"/>
      <c r="J494" s="239"/>
      <c r="K494" s="239"/>
      <c r="L494" s="239"/>
      <c r="M494" s="239"/>
      <c r="N494" s="239"/>
      <c r="O494" s="239"/>
      <c r="P494" s="239"/>
      <c r="Q494" s="239"/>
      <c r="R494" s="239"/>
      <c r="S494" s="239"/>
      <c r="T494" s="239"/>
      <c r="U494" s="239"/>
      <c r="V494" s="239"/>
      <c r="W494" s="239"/>
      <c r="X494" s="239"/>
      <c r="Y494" s="239"/>
      <c r="Z494" s="239"/>
      <c r="AA494" s="239"/>
      <c r="AB494" s="239"/>
      <c r="AC494" s="239"/>
      <c r="AD494" s="239"/>
      <c r="AE494" s="239"/>
      <c r="AF494" s="239"/>
      <c r="AG494" s="239"/>
      <c r="AH494" s="239"/>
      <c r="AI494" s="239"/>
    </row>
    <row r="495" spans="9:35">
      <c r="I495" s="239"/>
      <c r="J495" s="239"/>
      <c r="K495" s="239"/>
      <c r="L495" s="239"/>
      <c r="M495" s="239"/>
      <c r="N495" s="239"/>
      <c r="O495" s="239"/>
      <c r="P495" s="239"/>
      <c r="Q495" s="239"/>
      <c r="R495" s="239"/>
      <c r="S495" s="239"/>
      <c r="T495" s="239"/>
      <c r="U495" s="239"/>
      <c r="V495" s="239"/>
      <c r="W495" s="239"/>
      <c r="X495" s="239"/>
      <c r="Y495" s="239"/>
      <c r="Z495" s="239"/>
      <c r="AA495" s="239"/>
      <c r="AB495" s="239"/>
      <c r="AC495" s="239"/>
      <c r="AD495" s="239"/>
      <c r="AE495" s="239"/>
      <c r="AF495" s="239"/>
      <c r="AG495" s="239"/>
      <c r="AH495" s="239"/>
      <c r="AI495" s="239"/>
    </row>
    <row r="496" spans="9:35">
      <c r="I496" s="239"/>
      <c r="J496" s="239"/>
      <c r="K496" s="239"/>
      <c r="L496" s="239"/>
      <c r="M496" s="239"/>
      <c r="N496" s="239"/>
      <c r="O496" s="239"/>
      <c r="P496" s="239"/>
      <c r="Q496" s="239"/>
      <c r="R496" s="239"/>
      <c r="S496" s="239"/>
      <c r="T496" s="239"/>
      <c r="U496" s="239"/>
      <c r="V496" s="239"/>
      <c r="W496" s="239"/>
      <c r="X496" s="239"/>
      <c r="Y496" s="239"/>
      <c r="Z496" s="239"/>
      <c r="AA496" s="239"/>
      <c r="AB496" s="239"/>
      <c r="AC496" s="239"/>
      <c r="AD496" s="239"/>
      <c r="AE496" s="239"/>
      <c r="AF496" s="239"/>
      <c r="AG496" s="239"/>
      <c r="AH496" s="239"/>
      <c r="AI496" s="239"/>
    </row>
    <row r="497" spans="9:35">
      <c r="I497" s="239"/>
      <c r="J497" s="239"/>
      <c r="K497" s="239"/>
      <c r="L497" s="239"/>
      <c r="M497" s="239"/>
      <c r="N497" s="239"/>
      <c r="O497" s="239"/>
      <c r="P497" s="239"/>
      <c r="Q497" s="239"/>
      <c r="R497" s="239"/>
      <c r="S497" s="239"/>
      <c r="T497" s="239"/>
      <c r="U497" s="239"/>
      <c r="V497" s="239"/>
      <c r="W497" s="239"/>
      <c r="X497" s="239"/>
      <c r="Y497" s="239"/>
      <c r="Z497" s="239"/>
      <c r="AA497" s="239"/>
      <c r="AB497" s="239"/>
      <c r="AC497" s="239"/>
      <c r="AD497" s="239"/>
      <c r="AE497" s="239"/>
      <c r="AF497" s="239"/>
      <c r="AG497" s="239"/>
      <c r="AH497" s="239"/>
      <c r="AI497" s="239"/>
    </row>
    <row r="498" spans="9:35">
      <c r="I498" s="239"/>
      <c r="J498" s="239"/>
      <c r="K498" s="239"/>
      <c r="L498" s="239"/>
      <c r="M498" s="239"/>
      <c r="N498" s="239"/>
      <c r="O498" s="239"/>
      <c r="P498" s="239"/>
      <c r="Q498" s="239"/>
      <c r="R498" s="239"/>
      <c r="S498" s="239"/>
      <c r="T498" s="239"/>
      <c r="U498" s="239"/>
      <c r="V498" s="239"/>
      <c r="W498" s="239"/>
      <c r="X498" s="239"/>
      <c r="Y498" s="239"/>
      <c r="Z498" s="239"/>
      <c r="AA498" s="239"/>
      <c r="AB498" s="239"/>
      <c r="AC498" s="239"/>
      <c r="AD498" s="239"/>
      <c r="AE498" s="239"/>
      <c r="AF498" s="239"/>
      <c r="AG498" s="239"/>
      <c r="AH498" s="239"/>
      <c r="AI498" s="239"/>
    </row>
    <row r="499" spans="9:35">
      <c r="I499" s="239"/>
      <c r="J499" s="239"/>
      <c r="K499" s="239"/>
      <c r="L499" s="239"/>
      <c r="M499" s="239"/>
      <c r="N499" s="239"/>
      <c r="O499" s="239"/>
      <c r="P499" s="239"/>
      <c r="Q499" s="239"/>
      <c r="R499" s="239"/>
      <c r="S499" s="239"/>
      <c r="T499" s="239"/>
      <c r="U499" s="239"/>
      <c r="V499" s="239"/>
      <c r="W499" s="239"/>
      <c r="X499" s="239"/>
      <c r="Y499" s="239"/>
      <c r="Z499" s="239"/>
      <c r="AA499" s="239"/>
      <c r="AB499" s="239"/>
      <c r="AC499" s="239"/>
      <c r="AD499" s="239"/>
      <c r="AE499" s="239"/>
      <c r="AF499" s="239"/>
      <c r="AG499" s="239"/>
      <c r="AH499" s="239"/>
      <c r="AI499" s="239"/>
    </row>
    <row r="500" spans="9:35">
      <c r="I500" s="239"/>
      <c r="J500" s="239"/>
      <c r="K500" s="239"/>
      <c r="L500" s="239"/>
      <c r="M500" s="239"/>
      <c r="N500" s="239"/>
      <c r="O500" s="239"/>
      <c r="P500" s="239"/>
      <c r="Q500" s="239"/>
      <c r="R500" s="239"/>
      <c r="S500" s="239"/>
      <c r="T500" s="239"/>
      <c r="U500" s="239"/>
      <c r="V500" s="239"/>
      <c r="W500" s="239"/>
      <c r="X500" s="239"/>
      <c r="Y500" s="239"/>
      <c r="Z500" s="239"/>
      <c r="AA500" s="239"/>
      <c r="AB500" s="239"/>
      <c r="AC500" s="239"/>
      <c r="AD500" s="239"/>
      <c r="AE500" s="239"/>
      <c r="AF500" s="239"/>
      <c r="AG500" s="239"/>
      <c r="AH500" s="239"/>
      <c r="AI500" s="239"/>
    </row>
    <row r="501" spans="9:35">
      <c r="I501" s="239"/>
      <c r="J501" s="239"/>
      <c r="K501" s="239"/>
      <c r="L501" s="239"/>
      <c r="M501" s="239"/>
      <c r="N501" s="239"/>
      <c r="O501" s="239"/>
      <c r="P501" s="239"/>
      <c r="Q501" s="239"/>
      <c r="R501" s="239"/>
      <c r="S501" s="239"/>
      <c r="T501" s="239"/>
      <c r="U501" s="239"/>
      <c r="V501" s="239"/>
      <c r="W501" s="239"/>
      <c r="X501" s="239"/>
      <c r="Y501" s="239"/>
      <c r="Z501" s="239"/>
      <c r="AA501" s="239"/>
      <c r="AB501" s="239"/>
      <c r="AC501" s="239"/>
      <c r="AD501" s="239"/>
      <c r="AE501" s="239"/>
      <c r="AF501" s="239"/>
      <c r="AG501" s="239"/>
      <c r="AH501" s="239"/>
      <c r="AI501" s="239"/>
    </row>
    <row r="502" spans="9:35">
      <c r="I502" s="239"/>
      <c r="J502" s="239"/>
      <c r="K502" s="239"/>
      <c r="L502" s="239"/>
      <c r="M502" s="239"/>
      <c r="N502" s="239"/>
      <c r="O502" s="239"/>
      <c r="P502" s="239"/>
      <c r="Q502" s="239"/>
      <c r="R502" s="239"/>
      <c r="S502" s="239"/>
      <c r="T502" s="239"/>
      <c r="U502" s="239"/>
      <c r="V502" s="239"/>
      <c r="W502" s="239"/>
      <c r="X502" s="239"/>
      <c r="Y502" s="239"/>
      <c r="Z502" s="239"/>
      <c r="AA502" s="239"/>
      <c r="AB502" s="239"/>
      <c r="AC502" s="239"/>
      <c r="AD502" s="239"/>
      <c r="AE502" s="239"/>
      <c r="AF502" s="239"/>
      <c r="AG502" s="239"/>
      <c r="AH502" s="239"/>
      <c r="AI502" s="239"/>
    </row>
    <row r="503" spans="9:35">
      <c r="I503" s="239"/>
      <c r="J503" s="239"/>
      <c r="K503" s="239"/>
      <c r="L503" s="239"/>
      <c r="M503" s="239"/>
      <c r="N503" s="239"/>
      <c r="O503" s="239"/>
      <c r="P503" s="239"/>
      <c r="Q503" s="239"/>
      <c r="R503" s="239"/>
      <c r="S503" s="239"/>
      <c r="T503" s="239"/>
      <c r="U503" s="239"/>
      <c r="V503" s="239"/>
      <c r="W503" s="239"/>
      <c r="X503" s="239"/>
      <c r="Y503" s="239"/>
      <c r="Z503" s="239"/>
      <c r="AA503" s="239"/>
      <c r="AB503" s="239"/>
      <c r="AC503" s="239"/>
      <c r="AD503" s="239"/>
      <c r="AE503" s="239"/>
      <c r="AF503" s="239"/>
      <c r="AG503" s="239"/>
      <c r="AH503" s="239"/>
      <c r="AI503" s="239"/>
    </row>
    <row r="504" spans="9:35">
      <c r="I504" s="239"/>
      <c r="J504" s="239"/>
      <c r="K504" s="239"/>
      <c r="L504" s="239"/>
      <c r="M504" s="239"/>
      <c r="N504" s="239"/>
      <c r="O504" s="239"/>
      <c r="P504" s="239"/>
      <c r="Q504" s="239"/>
      <c r="R504" s="239"/>
      <c r="S504" s="239"/>
      <c r="T504" s="239"/>
      <c r="U504" s="239"/>
      <c r="V504" s="239"/>
      <c r="W504" s="239"/>
      <c r="X504" s="239"/>
      <c r="Y504" s="239"/>
      <c r="Z504" s="239"/>
      <c r="AA504" s="239"/>
      <c r="AB504" s="239"/>
      <c r="AC504" s="239"/>
      <c r="AD504" s="239"/>
      <c r="AE504" s="239"/>
      <c r="AF504" s="239"/>
      <c r="AG504" s="239"/>
      <c r="AH504" s="239"/>
      <c r="AI504" s="239"/>
    </row>
    <row r="505" spans="9:35">
      <c r="I505" s="239"/>
      <c r="J505" s="239"/>
      <c r="K505" s="239"/>
      <c r="L505" s="239"/>
      <c r="M505" s="239"/>
      <c r="N505" s="239"/>
      <c r="O505" s="239"/>
      <c r="P505" s="239"/>
      <c r="Q505" s="239"/>
      <c r="R505" s="239"/>
      <c r="S505" s="239"/>
      <c r="T505" s="239"/>
      <c r="U505" s="239"/>
      <c r="V505" s="239"/>
      <c r="W505" s="239"/>
      <c r="X505" s="239"/>
      <c r="Y505" s="239"/>
      <c r="Z505" s="239"/>
      <c r="AA505" s="239"/>
      <c r="AB505" s="239"/>
      <c r="AC505" s="239"/>
      <c r="AD505" s="239"/>
      <c r="AE505" s="239"/>
      <c r="AF505" s="239"/>
      <c r="AG505" s="239"/>
      <c r="AH505" s="239"/>
      <c r="AI505" s="239"/>
    </row>
    <row r="506" spans="9:35">
      <c r="I506" s="239"/>
      <c r="J506" s="239"/>
      <c r="K506" s="239"/>
      <c r="L506" s="239"/>
      <c r="M506" s="239"/>
      <c r="N506" s="239"/>
      <c r="O506" s="239"/>
      <c r="P506" s="239"/>
      <c r="Q506" s="239"/>
      <c r="R506" s="239"/>
      <c r="S506" s="239"/>
      <c r="T506" s="239"/>
      <c r="U506" s="239"/>
      <c r="V506" s="239"/>
      <c r="W506" s="239"/>
      <c r="X506" s="239"/>
      <c r="Y506" s="239"/>
      <c r="Z506" s="239"/>
      <c r="AA506" s="239"/>
      <c r="AB506" s="239"/>
      <c r="AC506" s="239"/>
      <c r="AD506" s="239"/>
      <c r="AE506" s="239"/>
      <c r="AF506" s="239"/>
      <c r="AG506" s="239"/>
      <c r="AH506" s="239"/>
      <c r="AI506" s="239"/>
    </row>
    <row r="507" spans="9:35">
      <c r="I507" s="239"/>
      <c r="J507" s="239"/>
      <c r="K507" s="239"/>
      <c r="L507" s="239"/>
      <c r="M507" s="239"/>
      <c r="N507" s="239"/>
      <c r="O507" s="239"/>
      <c r="P507" s="239"/>
      <c r="Q507" s="239"/>
      <c r="R507" s="239"/>
      <c r="S507" s="239"/>
      <c r="T507" s="239"/>
      <c r="U507" s="239"/>
      <c r="V507" s="239"/>
      <c r="W507" s="239"/>
      <c r="X507" s="239"/>
      <c r="Y507" s="239"/>
      <c r="Z507" s="239"/>
      <c r="AA507" s="239"/>
      <c r="AB507" s="239"/>
      <c r="AC507" s="239"/>
      <c r="AD507" s="239"/>
      <c r="AE507" s="239"/>
      <c r="AF507" s="239"/>
      <c r="AG507" s="239"/>
      <c r="AH507" s="239"/>
      <c r="AI507" s="239"/>
    </row>
    <row r="508" spans="9:35">
      <c r="I508" s="239"/>
      <c r="J508" s="239"/>
      <c r="K508" s="239"/>
      <c r="L508" s="239"/>
      <c r="M508" s="239"/>
      <c r="N508" s="239"/>
      <c r="O508" s="239"/>
      <c r="P508" s="239"/>
      <c r="Q508" s="239"/>
      <c r="R508" s="239"/>
      <c r="S508" s="239"/>
      <c r="T508" s="239"/>
      <c r="U508" s="239"/>
      <c r="V508" s="239"/>
      <c r="W508" s="239"/>
      <c r="X508" s="239"/>
      <c r="Y508" s="239"/>
      <c r="Z508" s="239"/>
      <c r="AA508" s="239"/>
      <c r="AB508" s="239"/>
      <c r="AC508" s="239"/>
      <c r="AD508" s="239"/>
      <c r="AE508" s="239"/>
      <c r="AF508" s="239"/>
      <c r="AG508" s="239"/>
      <c r="AH508" s="239"/>
      <c r="AI508" s="239"/>
    </row>
    <row r="509" spans="9:35">
      <c r="I509" s="239"/>
      <c r="J509" s="239"/>
      <c r="K509" s="239"/>
      <c r="L509" s="239"/>
      <c r="M509" s="239"/>
      <c r="N509" s="239"/>
      <c r="O509" s="239"/>
      <c r="P509" s="239"/>
      <c r="Q509" s="239"/>
      <c r="R509" s="239"/>
      <c r="S509" s="239"/>
      <c r="T509" s="239"/>
      <c r="U509" s="239"/>
      <c r="V509" s="239"/>
      <c r="W509" s="239"/>
      <c r="X509" s="239"/>
      <c r="Y509" s="239"/>
      <c r="Z509" s="239"/>
      <c r="AA509" s="239"/>
      <c r="AB509" s="239"/>
      <c r="AC509" s="239"/>
      <c r="AD509" s="239"/>
      <c r="AE509" s="239"/>
      <c r="AF509" s="239"/>
      <c r="AG509" s="239"/>
      <c r="AH509" s="239"/>
      <c r="AI509" s="239"/>
    </row>
    <row r="510" spans="9:35">
      <c r="I510" s="239"/>
      <c r="J510" s="239"/>
      <c r="K510" s="239"/>
      <c r="L510" s="239"/>
      <c r="M510" s="239"/>
      <c r="N510" s="239"/>
      <c r="O510" s="239"/>
      <c r="P510" s="239"/>
      <c r="Q510" s="239"/>
      <c r="R510" s="239"/>
      <c r="S510" s="239"/>
      <c r="T510" s="239"/>
      <c r="U510" s="239"/>
      <c r="V510" s="239"/>
      <c r="W510" s="239"/>
      <c r="X510" s="239"/>
      <c r="Y510" s="239"/>
      <c r="Z510" s="239"/>
      <c r="AA510" s="239"/>
      <c r="AB510" s="239"/>
      <c r="AC510" s="239"/>
      <c r="AD510" s="239"/>
      <c r="AE510" s="239"/>
      <c r="AF510" s="239"/>
      <c r="AG510" s="239"/>
      <c r="AH510" s="239"/>
      <c r="AI510" s="239"/>
    </row>
    <row r="511" spans="9:35">
      <c r="I511" s="239"/>
      <c r="J511" s="239"/>
      <c r="K511" s="239"/>
      <c r="L511" s="239"/>
      <c r="M511" s="239"/>
      <c r="N511" s="239"/>
      <c r="O511" s="239"/>
      <c r="P511" s="239"/>
      <c r="Q511" s="239"/>
      <c r="R511" s="239"/>
      <c r="S511" s="239"/>
      <c r="T511" s="239"/>
      <c r="U511" s="239"/>
      <c r="V511" s="239"/>
      <c r="W511" s="239"/>
      <c r="X511" s="239"/>
      <c r="Y511" s="239"/>
      <c r="Z511" s="239"/>
      <c r="AA511" s="239"/>
      <c r="AB511" s="239"/>
      <c r="AC511" s="239"/>
      <c r="AD511" s="239"/>
      <c r="AE511" s="239"/>
      <c r="AF511" s="239"/>
      <c r="AG511" s="239"/>
      <c r="AH511" s="239"/>
      <c r="AI511" s="239"/>
    </row>
    <row r="512" spans="9:35">
      <c r="I512" s="239"/>
      <c r="J512" s="239"/>
      <c r="K512" s="239"/>
      <c r="L512" s="239"/>
      <c r="M512" s="239"/>
      <c r="N512" s="239"/>
      <c r="O512" s="239"/>
      <c r="P512" s="239"/>
      <c r="Q512" s="239"/>
      <c r="R512" s="239"/>
      <c r="S512" s="239"/>
      <c r="T512" s="239"/>
      <c r="U512" s="239"/>
      <c r="V512" s="239"/>
      <c r="W512" s="239"/>
      <c r="X512" s="239"/>
      <c r="Y512" s="239"/>
      <c r="Z512" s="239"/>
      <c r="AA512" s="239"/>
      <c r="AB512" s="239"/>
      <c r="AC512" s="239"/>
      <c r="AD512" s="239"/>
      <c r="AE512" s="239"/>
      <c r="AF512" s="239"/>
      <c r="AG512" s="239"/>
      <c r="AH512" s="239"/>
      <c r="AI512" s="239"/>
    </row>
    <row r="513" spans="9:35">
      <c r="I513" s="239"/>
      <c r="J513" s="239"/>
      <c r="K513" s="239"/>
      <c r="L513" s="239"/>
      <c r="M513" s="239"/>
      <c r="N513" s="239"/>
      <c r="O513" s="239"/>
      <c r="P513" s="239"/>
      <c r="Q513" s="239"/>
      <c r="R513" s="239"/>
      <c r="S513" s="239"/>
      <c r="T513" s="239"/>
      <c r="U513" s="239"/>
      <c r="V513" s="239"/>
      <c r="W513" s="239"/>
      <c r="X513" s="239"/>
      <c r="Y513" s="239"/>
      <c r="Z513" s="239"/>
      <c r="AA513" s="239"/>
      <c r="AB513" s="239"/>
      <c r="AC513" s="239"/>
      <c r="AD513" s="239"/>
      <c r="AE513" s="239"/>
      <c r="AF513" s="239"/>
      <c r="AG513" s="239"/>
      <c r="AH513" s="239"/>
      <c r="AI513" s="239"/>
    </row>
    <row r="514" spans="9:35">
      <c r="I514" s="239"/>
      <c r="J514" s="239"/>
      <c r="K514" s="239"/>
      <c r="L514" s="239"/>
      <c r="M514" s="239"/>
      <c r="N514" s="239"/>
      <c r="O514" s="239"/>
      <c r="P514" s="239"/>
      <c r="Q514" s="239"/>
      <c r="R514" s="239"/>
      <c r="S514" s="239"/>
      <c r="T514" s="239"/>
      <c r="U514" s="239"/>
      <c r="V514" s="239"/>
      <c r="W514" s="239"/>
      <c r="X514" s="239"/>
      <c r="Y514" s="239"/>
      <c r="Z514" s="239"/>
      <c r="AA514" s="239"/>
      <c r="AB514" s="239"/>
      <c r="AC514" s="239"/>
      <c r="AD514" s="239"/>
      <c r="AE514" s="239"/>
      <c r="AF514" s="239"/>
      <c r="AG514" s="239"/>
      <c r="AH514" s="239"/>
      <c r="AI514" s="239"/>
    </row>
    <row r="515" spans="9:35">
      <c r="I515" s="239"/>
      <c r="J515" s="239"/>
      <c r="K515" s="239"/>
      <c r="L515" s="239"/>
      <c r="M515" s="239"/>
      <c r="N515" s="239"/>
      <c r="O515" s="239"/>
      <c r="P515" s="239"/>
      <c r="Q515" s="239"/>
      <c r="R515" s="239"/>
      <c r="S515" s="239"/>
      <c r="T515" s="239"/>
      <c r="U515" s="239"/>
      <c r="V515" s="239"/>
      <c r="W515" s="239"/>
      <c r="X515" s="239"/>
      <c r="Y515" s="239"/>
      <c r="Z515" s="239"/>
      <c r="AA515" s="239"/>
      <c r="AB515" s="239"/>
      <c r="AC515" s="239"/>
      <c r="AD515" s="239"/>
      <c r="AE515" s="239"/>
      <c r="AF515" s="239"/>
      <c r="AG515" s="239"/>
      <c r="AH515" s="239"/>
      <c r="AI515" s="239"/>
    </row>
    <row r="516" spans="9:35">
      <c r="I516" s="239"/>
      <c r="J516" s="239"/>
      <c r="K516" s="239"/>
      <c r="L516" s="239"/>
      <c r="M516" s="239"/>
      <c r="N516" s="239"/>
      <c r="O516" s="239"/>
      <c r="P516" s="239"/>
      <c r="Q516" s="239"/>
      <c r="R516" s="239"/>
      <c r="S516" s="239"/>
      <c r="T516" s="239"/>
      <c r="U516" s="239"/>
      <c r="V516" s="239"/>
      <c r="W516" s="239"/>
      <c r="X516" s="239"/>
      <c r="Y516" s="239"/>
      <c r="Z516" s="239"/>
      <c r="AA516" s="239"/>
      <c r="AB516" s="239"/>
      <c r="AC516" s="239"/>
      <c r="AD516" s="239"/>
      <c r="AE516" s="239"/>
      <c r="AF516" s="239"/>
      <c r="AG516" s="239"/>
      <c r="AH516" s="239"/>
      <c r="AI516" s="239"/>
    </row>
    <row r="517" spans="9:35">
      <c r="I517" s="239"/>
      <c r="J517" s="239"/>
      <c r="K517" s="239"/>
      <c r="L517" s="239"/>
      <c r="M517" s="239"/>
      <c r="N517" s="239"/>
      <c r="O517" s="239"/>
      <c r="P517" s="239"/>
      <c r="Q517" s="239"/>
      <c r="R517" s="239"/>
      <c r="S517" s="239"/>
      <c r="T517" s="239"/>
      <c r="U517" s="239"/>
      <c r="V517" s="239"/>
      <c r="W517" s="239"/>
      <c r="X517" s="239"/>
      <c r="Y517" s="239"/>
      <c r="Z517" s="239"/>
      <c r="AA517" s="239"/>
      <c r="AB517" s="239"/>
      <c r="AC517" s="239"/>
      <c r="AD517" s="239"/>
      <c r="AE517" s="239"/>
      <c r="AF517" s="239"/>
      <c r="AG517" s="239"/>
      <c r="AH517" s="239"/>
      <c r="AI517" s="239"/>
    </row>
    <row r="518" spans="9:35">
      <c r="I518" s="239"/>
      <c r="J518" s="239"/>
      <c r="K518" s="239"/>
      <c r="L518" s="239"/>
      <c r="M518" s="239"/>
      <c r="N518" s="239"/>
      <c r="O518" s="239"/>
      <c r="P518" s="239"/>
      <c r="Q518" s="239"/>
      <c r="R518" s="239"/>
      <c r="S518" s="239"/>
      <c r="T518" s="239"/>
      <c r="U518" s="239"/>
      <c r="V518" s="239"/>
      <c r="W518" s="239"/>
      <c r="X518" s="239"/>
      <c r="Y518" s="239"/>
      <c r="Z518" s="239"/>
      <c r="AA518" s="239"/>
      <c r="AB518" s="239"/>
      <c r="AC518" s="239"/>
      <c r="AD518" s="239"/>
      <c r="AE518" s="239"/>
      <c r="AF518" s="239"/>
      <c r="AG518" s="239"/>
      <c r="AH518" s="239"/>
      <c r="AI518" s="239"/>
    </row>
    <row r="519" spans="9:35">
      <c r="I519" s="239"/>
      <c r="J519" s="239"/>
      <c r="K519" s="239"/>
      <c r="L519" s="239"/>
      <c r="M519" s="239"/>
      <c r="N519" s="239"/>
      <c r="O519" s="239"/>
      <c r="P519" s="239"/>
      <c r="Q519" s="239"/>
      <c r="R519" s="239"/>
      <c r="S519" s="239"/>
      <c r="T519" s="239"/>
      <c r="U519" s="239"/>
      <c r="V519" s="239"/>
      <c r="W519" s="239"/>
      <c r="X519" s="239"/>
      <c r="Y519" s="239"/>
      <c r="Z519" s="239"/>
      <c r="AA519" s="239"/>
      <c r="AB519" s="239"/>
      <c r="AC519" s="239"/>
      <c r="AD519" s="239"/>
      <c r="AE519" s="239"/>
      <c r="AF519" s="239"/>
      <c r="AG519" s="239"/>
      <c r="AH519" s="239"/>
      <c r="AI519" s="239"/>
    </row>
    <row r="520" spans="9:35">
      <c r="I520" s="239"/>
      <c r="J520" s="239"/>
      <c r="K520" s="239"/>
      <c r="L520" s="239"/>
      <c r="M520" s="239"/>
      <c r="N520" s="239"/>
      <c r="O520" s="239"/>
      <c r="P520" s="239"/>
      <c r="Q520" s="239"/>
      <c r="R520" s="239"/>
      <c r="S520" s="239"/>
      <c r="T520" s="239"/>
      <c r="U520" s="239"/>
      <c r="V520" s="239"/>
      <c r="W520" s="239"/>
      <c r="X520" s="239"/>
      <c r="Y520" s="239"/>
      <c r="Z520" s="239"/>
      <c r="AA520" s="239"/>
      <c r="AB520" s="239"/>
      <c r="AC520" s="239"/>
      <c r="AD520" s="239"/>
      <c r="AE520" s="239"/>
      <c r="AF520" s="239"/>
      <c r="AG520" s="239"/>
      <c r="AH520" s="239"/>
      <c r="AI520" s="239"/>
    </row>
    <row r="521" spans="9:35">
      <c r="I521" s="239"/>
      <c r="J521" s="239"/>
      <c r="K521" s="239"/>
      <c r="L521" s="239"/>
      <c r="M521" s="239"/>
      <c r="N521" s="239"/>
      <c r="O521" s="239"/>
      <c r="P521" s="239"/>
      <c r="Q521" s="239"/>
      <c r="R521" s="239"/>
      <c r="S521" s="239"/>
      <c r="T521" s="239"/>
      <c r="U521" s="239"/>
      <c r="V521" s="239"/>
      <c r="W521" s="239"/>
      <c r="X521" s="239"/>
      <c r="Y521" s="239"/>
      <c r="Z521" s="239"/>
      <c r="AA521" s="239"/>
      <c r="AB521" s="239"/>
      <c r="AC521" s="239"/>
      <c r="AD521" s="239"/>
      <c r="AE521" s="239"/>
      <c r="AF521" s="239"/>
      <c r="AG521" s="239"/>
      <c r="AH521" s="239"/>
      <c r="AI521" s="239"/>
    </row>
    <row r="522" spans="9:35">
      <c r="I522" s="239"/>
      <c r="J522" s="239"/>
      <c r="K522" s="239"/>
      <c r="L522" s="239"/>
      <c r="M522" s="239"/>
      <c r="N522" s="239"/>
      <c r="O522" s="239"/>
      <c r="P522" s="239"/>
      <c r="Q522" s="239"/>
      <c r="R522" s="239"/>
      <c r="S522" s="239"/>
      <c r="T522" s="239"/>
      <c r="U522" s="239"/>
      <c r="V522" s="239"/>
      <c r="W522" s="239"/>
      <c r="X522" s="239"/>
      <c r="Y522" s="239"/>
      <c r="Z522" s="239"/>
      <c r="AA522" s="239"/>
      <c r="AB522" s="239"/>
      <c r="AC522" s="239"/>
      <c r="AD522" s="239"/>
      <c r="AE522" s="239"/>
      <c r="AF522" s="239"/>
      <c r="AG522" s="239"/>
      <c r="AH522" s="239"/>
      <c r="AI522" s="239"/>
    </row>
    <row r="523" spans="9:35">
      <c r="I523" s="239"/>
      <c r="J523" s="239"/>
      <c r="K523" s="239"/>
      <c r="L523" s="239"/>
      <c r="M523" s="239"/>
      <c r="N523" s="239"/>
      <c r="O523" s="239"/>
      <c r="P523" s="239"/>
      <c r="Q523" s="239"/>
      <c r="R523" s="239"/>
      <c r="S523" s="239"/>
      <c r="T523" s="239"/>
      <c r="U523" s="239"/>
      <c r="V523" s="239"/>
      <c r="W523" s="239"/>
      <c r="X523" s="239"/>
      <c r="Y523" s="239"/>
      <c r="Z523" s="239"/>
      <c r="AA523" s="239"/>
      <c r="AB523" s="239"/>
      <c r="AC523" s="239"/>
      <c r="AD523" s="239"/>
      <c r="AE523" s="239"/>
      <c r="AF523" s="239"/>
      <c r="AG523" s="239"/>
      <c r="AH523" s="239"/>
      <c r="AI523" s="239"/>
    </row>
    <row r="524" spans="9:35">
      <c r="I524" s="239"/>
      <c r="J524" s="239"/>
      <c r="K524" s="239"/>
      <c r="L524" s="239"/>
      <c r="M524" s="239"/>
      <c r="N524" s="239"/>
      <c r="O524" s="239"/>
      <c r="P524" s="239"/>
      <c r="Q524" s="239"/>
      <c r="R524" s="239"/>
      <c r="S524" s="239"/>
      <c r="T524" s="239"/>
      <c r="U524" s="239"/>
      <c r="V524" s="239"/>
      <c r="W524" s="239"/>
      <c r="X524" s="239"/>
      <c r="Y524" s="239"/>
      <c r="Z524" s="239"/>
      <c r="AA524" s="239"/>
      <c r="AB524" s="239"/>
      <c r="AC524" s="239"/>
      <c r="AD524" s="239"/>
      <c r="AE524" s="239"/>
      <c r="AF524" s="239"/>
      <c r="AG524" s="239"/>
      <c r="AH524" s="239"/>
      <c r="AI524" s="239"/>
    </row>
    <row r="525" spans="9:35">
      <c r="I525" s="239"/>
      <c r="J525" s="239"/>
      <c r="K525" s="239"/>
      <c r="L525" s="239"/>
      <c r="M525" s="239"/>
      <c r="N525" s="239"/>
      <c r="O525" s="239"/>
      <c r="P525" s="239"/>
      <c r="Q525" s="239"/>
      <c r="R525" s="239"/>
      <c r="S525" s="239"/>
      <c r="T525" s="239"/>
      <c r="U525" s="239"/>
      <c r="V525" s="239"/>
      <c r="W525" s="239"/>
      <c r="X525" s="239"/>
      <c r="Y525" s="239"/>
      <c r="Z525" s="239"/>
      <c r="AA525" s="239"/>
      <c r="AB525" s="239"/>
      <c r="AC525" s="239"/>
      <c r="AD525" s="239"/>
      <c r="AE525" s="239"/>
      <c r="AF525" s="239"/>
      <c r="AG525" s="239"/>
      <c r="AH525" s="239"/>
      <c r="AI525" s="239"/>
    </row>
    <row r="526" spans="9:35">
      <c r="I526" s="239"/>
      <c r="J526" s="239"/>
      <c r="K526" s="239"/>
      <c r="L526" s="239"/>
      <c r="M526" s="239"/>
      <c r="N526" s="239"/>
      <c r="O526" s="239"/>
      <c r="P526" s="239"/>
      <c r="Q526" s="239"/>
      <c r="R526" s="239"/>
      <c r="S526" s="239"/>
      <c r="T526" s="239"/>
      <c r="U526" s="239"/>
      <c r="V526" s="239"/>
      <c r="W526" s="239"/>
      <c r="X526" s="239"/>
      <c r="Y526" s="239"/>
      <c r="Z526" s="239"/>
      <c r="AA526" s="239"/>
      <c r="AB526" s="239"/>
      <c r="AC526" s="239"/>
      <c r="AD526" s="239"/>
      <c r="AE526" s="239"/>
      <c r="AF526" s="239"/>
      <c r="AG526" s="239"/>
      <c r="AH526" s="239"/>
      <c r="AI526" s="239"/>
    </row>
    <row r="527" spans="9:35">
      <c r="I527" s="239"/>
      <c r="J527" s="239"/>
      <c r="K527" s="239"/>
      <c r="L527" s="239"/>
      <c r="M527" s="239"/>
      <c r="N527" s="239"/>
      <c r="O527" s="239"/>
      <c r="P527" s="239"/>
      <c r="Q527" s="239"/>
      <c r="R527" s="239"/>
      <c r="S527" s="239"/>
      <c r="T527" s="239"/>
      <c r="U527" s="239"/>
      <c r="V527" s="239"/>
      <c r="W527" s="239"/>
      <c r="X527" s="239"/>
      <c r="Y527" s="239"/>
      <c r="Z527" s="239"/>
      <c r="AA527" s="239"/>
      <c r="AB527" s="239"/>
      <c r="AC527" s="239"/>
      <c r="AD527" s="239"/>
      <c r="AE527" s="239"/>
      <c r="AF527" s="239"/>
      <c r="AG527" s="239"/>
      <c r="AH527" s="239"/>
      <c r="AI527" s="239"/>
    </row>
    <row r="528" spans="9:35">
      <c r="I528" s="239"/>
      <c r="J528" s="239"/>
      <c r="K528" s="239"/>
      <c r="L528" s="239"/>
      <c r="M528" s="239"/>
      <c r="N528" s="239"/>
      <c r="O528" s="239"/>
      <c r="P528" s="239"/>
      <c r="Q528" s="239"/>
      <c r="R528" s="239"/>
      <c r="S528" s="239"/>
      <c r="T528" s="239"/>
      <c r="U528" s="239"/>
      <c r="V528" s="239"/>
      <c r="W528" s="239"/>
      <c r="X528" s="239"/>
      <c r="Y528" s="239"/>
      <c r="Z528" s="239"/>
      <c r="AA528" s="239"/>
      <c r="AB528" s="239"/>
      <c r="AC528" s="239"/>
      <c r="AD528" s="239"/>
      <c r="AE528" s="239"/>
      <c r="AF528" s="239"/>
      <c r="AG528" s="239"/>
      <c r="AH528" s="239"/>
      <c r="AI528" s="239"/>
    </row>
    <row r="529" spans="9:35">
      <c r="I529" s="239"/>
      <c r="J529" s="239"/>
      <c r="K529" s="239"/>
      <c r="L529" s="239"/>
      <c r="M529" s="239"/>
      <c r="N529" s="239"/>
      <c r="O529" s="239"/>
      <c r="P529" s="239"/>
      <c r="Q529" s="239"/>
      <c r="R529" s="239"/>
      <c r="S529" s="239"/>
      <c r="T529" s="239"/>
      <c r="U529" s="239"/>
      <c r="V529" s="239"/>
      <c r="W529" s="239"/>
      <c r="X529" s="239"/>
      <c r="Y529" s="239"/>
      <c r="Z529" s="239"/>
      <c r="AA529" s="239"/>
      <c r="AB529" s="239"/>
      <c r="AC529" s="239"/>
      <c r="AD529" s="239"/>
      <c r="AE529" s="239"/>
      <c r="AF529" s="239"/>
      <c r="AG529" s="239"/>
      <c r="AH529" s="239"/>
      <c r="AI529" s="239"/>
    </row>
    <row r="530" spans="9:35">
      <c r="I530" s="239"/>
      <c r="J530" s="239"/>
      <c r="K530" s="239"/>
      <c r="L530" s="239"/>
      <c r="M530" s="239"/>
      <c r="N530" s="239"/>
      <c r="O530" s="239"/>
      <c r="P530" s="239"/>
      <c r="Q530" s="239"/>
      <c r="R530" s="239"/>
      <c r="S530" s="239"/>
      <c r="T530" s="239"/>
      <c r="U530" s="239"/>
      <c r="V530" s="239"/>
      <c r="W530" s="239"/>
      <c r="X530" s="239"/>
      <c r="Y530" s="239"/>
      <c r="Z530" s="239"/>
      <c r="AA530" s="239"/>
      <c r="AB530" s="239"/>
      <c r="AC530" s="239"/>
      <c r="AD530" s="239"/>
      <c r="AE530" s="239"/>
      <c r="AF530" s="239"/>
      <c r="AG530" s="239"/>
      <c r="AH530" s="239"/>
      <c r="AI530" s="239"/>
    </row>
    <row r="531" spans="9:35">
      <c r="I531" s="239"/>
      <c r="J531" s="239"/>
      <c r="K531" s="239"/>
      <c r="L531" s="239"/>
      <c r="M531" s="239"/>
      <c r="N531" s="239"/>
      <c r="O531" s="239"/>
      <c r="P531" s="239"/>
      <c r="Q531" s="239"/>
      <c r="R531" s="239"/>
      <c r="S531" s="239"/>
      <c r="T531" s="239"/>
      <c r="U531" s="239"/>
      <c r="V531" s="239"/>
      <c r="W531" s="239"/>
      <c r="X531" s="239"/>
      <c r="Y531" s="239"/>
      <c r="Z531" s="239"/>
      <c r="AA531" s="239"/>
      <c r="AB531" s="239"/>
      <c r="AC531" s="239"/>
      <c r="AD531" s="239"/>
      <c r="AE531" s="239"/>
      <c r="AF531" s="239"/>
      <c r="AG531" s="239"/>
      <c r="AH531" s="239"/>
      <c r="AI531" s="239"/>
    </row>
    <row r="532" spans="9:35">
      <c r="I532" s="239"/>
      <c r="J532" s="239"/>
      <c r="K532" s="239"/>
      <c r="L532" s="239"/>
      <c r="M532" s="239"/>
      <c r="N532" s="239"/>
      <c r="O532" s="239"/>
      <c r="P532" s="239"/>
      <c r="Q532" s="239"/>
      <c r="R532" s="239"/>
      <c r="S532" s="239"/>
      <c r="T532" s="239"/>
      <c r="U532" s="239"/>
      <c r="V532" s="239"/>
      <c r="W532" s="239"/>
      <c r="X532" s="239"/>
      <c r="Y532" s="239"/>
      <c r="Z532" s="239"/>
      <c r="AA532" s="239"/>
      <c r="AB532" s="239"/>
      <c r="AC532" s="239"/>
      <c r="AD532" s="239"/>
      <c r="AE532" s="239"/>
      <c r="AF532" s="239"/>
      <c r="AG532" s="239"/>
      <c r="AH532" s="239"/>
      <c r="AI532" s="239"/>
    </row>
    <row r="533" spans="9:35">
      <c r="I533" s="239"/>
      <c r="J533" s="239"/>
      <c r="K533" s="239"/>
      <c r="L533" s="239"/>
      <c r="M533" s="239"/>
      <c r="N533" s="239"/>
      <c r="O533" s="239"/>
      <c r="P533" s="239"/>
      <c r="Q533" s="239"/>
      <c r="R533" s="239"/>
      <c r="S533" s="239"/>
      <c r="T533" s="239"/>
      <c r="U533" s="239"/>
      <c r="V533" s="239"/>
      <c r="W533" s="239"/>
      <c r="X533" s="239"/>
      <c r="Y533" s="239"/>
      <c r="Z533" s="239"/>
      <c r="AA533" s="239"/>
      <c r="AB533" s="239"/>
      <c r="AC533" s="239"/>
      <c r="AD533" s="239"/>
      <c r="AE533" s="239"/>
      <c r="AF533" s="239"/>
      <c r="AG533" s="239"/>
      <c r="AH533" s="239"/>
      <c r="AI533" s="239"/>
    </row>
    <row r="534" spans="9:35">
      <c r="I534" s="239"/>
      <c r="J534" s="239"/>
      <c r="K534" s="239"/>
      <c r="L534" s="239"/>
      <c r="M534" s="239"/>
      <c r="N534" s="239"/>
      <c r="O534" s="239"/>
      <c r="P534" s="239"/>
      <c r="Q534" s="239"/>
      <c r="R534" s="239"/>
      <c r="S534" s="239"/>
      <c r="T534" s="239"/>
      <c r="U534" s="239"/>
      <c r="V534" s="239"/>
      <c r="W534" s="239"/>
      <c r="X534" s="239"/>
      <c r="Y534" s="239"/>
      <c r="Z534" s="239"/>
      <c r="AA534" s="239"/>
      <c r="AB534" s="239"/>
      <c r="AC534" s="239"/>
      <c r="AD534" s="239"/>
      <c r="AE534" s="239"/>
      <c r="AF534" s="239"/>
      <c r="AG534" s="239"/>
      <c r="AH534" s="239"/>
      <c r="AI534" s="239"/>
    </row>
    <row r="535" spans="9:35">
      <c r="I535" s="239"/>
      <c r="J535" s="239"/>
      <c r="K535" s="239"/>
      <c r="L535" s="239"/>
      <c r="M535" s="239"/>
      <c r="N535" s="239"/>
      <c r="O535" s="239"/>
      <c r="P535" s="239"/>
      <c r="Q535" s="239"/>
      <c r="R535" s="239"/>
      <c r="S535" s="239"/>
      <c r="T535" s="239"/>
      <c r="U535" s="239"/>
      <c r="V535" s="239"/>
      <c r="W535" s="239"/>
      <c r="X535" s="239"/>
      <c r="Y535" s="239"/>
      <c r="Z535" s="239"/>
      <c r="AA535" s="239"/>
      <c r="AB535" s="239"/>
      <c r="AC535" s="239"/>
      <c r="AD535" s="239"/>
      <c r="AE535" s="239"/>
      <c r="AF535" s="239"/>
      <c r="AG535" s="239"/>
      <c r="AH535" s="239"/>
      <c r="AI535" s="239"/>
    </row>
    <row r="536" spans="9:35">
      <c r="I536" s="239"/>
      <c r="J536" s="239"/>
      <c r="K536" s="239"/>
      <c r="L536" s="239"/>
      <c r="M536" s="239"/>
      <c r="N536" s="239"/>
      <c r="O536" s="239"/>
      <c r="P536" s="239"/>
      <c r="Q536" s="239"/>
      <c r="R536" s="239"/>
      <c r="S536" s="239"/>
      <c r="T536" s="239"/>
      <c r="U536" s="239"/>
      <c r="V536" s="239"/>
      <c r="W536" s="239"/>
      <c r="X536" s="239"/>
      <c r="Y536" s="239"/>
      <c r="Z536" s="239"/>
      <c r="AA536" s="239"/>
      <c r="AB536" s="239"/>
      <c r="AC536" s="239"/>
      <c r="AD536" s="239"/>
      <c r="AE536" s="239"/>
      <c r="AF536" s="239"/>
      <c r="AG536" s="239"/>
      <c r="AH536" s="239"/>
      <c r="AI536" s="239"/>
    </row>
    <row r="537" spans="9:35">
      <c r="I537" s="239"/>
      <c r="J537" s="239"/>
      <c r="K537" s="239"/>
      <c r="L537" s="239"/>
      <c r="M537" s="239"/>
      <c r="N537" s="239"/>
      <c r="O537" s="239"/>
      <c r="P537" s="239"/>
      <c r="Q537" s="239"/>
      <c r="R537" s="239"/>
      <c r="S537" s="239"/>
      <c r="T537" s="239"/>
      <c r="U537" s="239"/>
      <c r="V537" s="239"/>
      <c r="W537" s="239"/>
      <c r="X537" s="239"/>
      <c r="Y537" s="239"/>
      <c r="Z537" s="239"/>
      <c r="AA537" s="239"/>
      <c r="AB537" s="239"/>
      <c r="AC537" s="239"/>
      <c r="AD537" s="239"/>
      <c r="AE537" s="239"/>
      <c r="AF537" s="239"/>
      <c r="AG537" s="239"/>
      <c r="AH537" s="239"/>
      <c r="AI537" s="239"/>
    </row>
    <row r="538" spans="9:35">
      <c r="I538" s="239"/>
      <c r="J538" s="239"/>
      <c r="K538" s="239"/>
      <c r="L538" s="239"/>
      <c r="M538" s="239"/>
      <c r="N538" s="239"/>
      <c r="O538" s="239"/>
      <c r="P538" s="239"/>
      <c r="Q538" s="239"/>
      <c r="R538" s="239"/>
      <c r="S538" s="239"/>
      <c r="T538" s="239"/>
      <c r="U538" s="239"/>
      <c r="V538" s="239"/>
      <c r="W538" s="239"/>
      <c r="X538" s="239"/>
      <c r="Y538" s="239"/>
      <c r="Z538" s="239"/>
      <c r="AA538" s="239"/>
      <c r="AB538" s="239"/>
      <c r="AC538" s="239"/>
      <c r="AD538" s="239"/>
      <c r="AE538" s="239"/>
      <c r="AF538" s="239"/>
      <c r="AG538" s="239"/>
      <c r="AH538" s="239"/>
      <c r="AI538" s="239"/>
    </row>
    <row r="539" spans="9:35">
      <c r="I539" s="239"/>
      <c r="J539" s="239"/>
      <c r="K539" s="239"/>
      <c r="L539" s="239"/>
      <c r="M539" s="239"/>
      <c r="N539" s="239"/>
      <c r="O539" s="239"/>
      <c r="P539" s="239"/>
      <c r="Q539" s="239"/>
      <c r="R539" s="239"/>
      <c r="S539" s="239"/>
      <c r="T539" s="239"/>
      <c r="U539" s="239"/>
      <c r="V539" s="239"/>
      <c r="W539" s="239"/>
      <c r="X539" s="239"/>
      <c r="Y539" s="239"/>
      <c r="Z539" s="239"/>
      <c r="AA539" s="239"/>
      <c r="AB539" s="239"/>
      <c r="AC539" s="239"/>
      <c r="AD539" s="239"/>
      <c r="AE539" s="239"/>
      <c r="AF539" s="239"/>
      <c r="AG539" s="239"/>
      <c r="AH539" s="239"/>
      <c r="AI539" s="239"/>
    </row>
    <row r="540" spans="9:35">
      <c r="I540" s="239"/>
      <c r="J540" s="239"/>
      <c r="K540" s="239"/>
      <c r="L540" s="239"/>
      <c r="M540" s="239"/>
      <c r="N540" s="239"/>
      <c r="O540" s="239"/>
      <c r="P540" s="239"/>
      <c r="Q540" s="239"/>
      <c r="R540" s="239"/>
      <c r="S540" s="239"/>
      <c r="T540" s="239"/>
      <c r="U540" s="239"/>
      <c r="V540" s="239"/>
      <c r="W540" s="239"/>
      <c r="X540" s="239"/>
      <c r="Y540" s="239"/>
      <c r="Z540" s="239"/>
      <c r="AA540" s="239"/>
      <c r="AB540" s="239"/>
      <c r="AC540" s="239"/>
      <c r="AD540" s="239"/>
      <c r="AE540" s="239"/>
      <c r="AF540" s="239"/>
      <c r="AG540" s="239"/>
      <c r="AH540" s="239"/>
      <c r="AI540" s="239"/>
    </row>
    <row r="541" spans="9:35">
      <c r="I541" s="239"/>
      <c r="J541" s="239"/>
      <c r="K541" s="239"/>
      <c r="L541" s="239"/>
      <c r="M541" s="239"/>
      <c r="N541" s="239"/>
      <c r="O541" s="239"/>
      <c r="P541" s="239"/>
      <c r="Q541" s="239"/>
      <c r="R541" s="239"/>
      <c r="S541" s="239"/>
      <c r="T541" s="239"/>
      <c r="U541" s="239"/>
      <c r="V541" s="239"/>
      <c r="W541" s="239"/>
      <c r="X541" s="239"/>
      <c r="Y541" s="239"/>
      <c r="Z541" s="239"/>
      <c r="AA541" s="239"/>
      <c r="AB541" s="239"/>
      <c r="AC541" s="239"/>
      <c r="AD541" s="239"/>
      <c r="AE541" s="239"/>
      <c r="AF541" s="239"/>
      <c r="AG541" s="239"/>
      <c r="AH541" s="239"/>
      <c r="AI541" s="239"/>
    </row>
    <row r="542" spans="9:35">
      <c r="I542" s="239"/>
      <c r="J542" s="239"/>
      <c r="K542" s="239"/>
      <c r="L542" s="239"/>
      <c r="M542" s="239"/>
      <c r="N542" s="239"/>
      <c r="O542" s="239"/>
      <c r="P542" s="239"/>
      <c r="Q542" s="239"/>
      <c r="R542" s="239"/>
      <c r="S542" s="239"/>
      <c r="T542" s="239"/>
      <c r="U542" s="239"/>
      <c r="V542" s="239"/>
      <c r="W542" s="239"/>
      <c r="X542" s="239"/>
      <c r="Y542" s="239"/>
      <c r="Z542" s="239"/>
      <c r="AA542" s="239"/>
      <c r="AB542" s="239"/>
      <c r="AC542" s="239"/>
      <c r="AD542" s="239"/>
      <c r="AE542" s="239"/>
      <c r="AF542" s="239"/>
      <c r="AG542" s="239"/>
      <c r="AH542" s="239"/>
      <c r="AI542" s="239"/>
    </row>
    <row r="543" spans="9:35">
      <c r="I543" s="239"/>
      <c r="J543" s="239"/>
      <c r="K543" s="239"/>
      <c r="L543" s="239"/>
      <c r="M543" s="239"/>
      <c r="N543" s="239"/>
      <c r="O543" s="239"/>
      <c r="P543" s="239"/>
      <c r="Q543" s="239"/>
      <c r="R543" s="239"/>
      <c r="S543" s="239"/>
      <c r="T543" s="239"/>
      <c r="U543" s="239"/>
      <c r="V543" s="239"/>
      <c r="W543" s="239"/>
      <c r="X543" s="239"/>
      <c r="Y543" s="239"/>
      <c r="Z543" s="239"/>
      <c r="AA543" s="239"/>
      <c r="AB543" s="239"/>
      <c r="AC543" s="239"/>
      <c r="AD543" s="239"/>
      <c r="AE543" s="239"/>
      <c r="AF543" s="239"/>
      <c r="AG543" s="239"/>
      <c r="AH543" s="239"/>
      <c r="AI543" s="239"/>
    </row>
    <row r="544" spans="9:35">
      <c r="I544" s="239"/>
      <c r="J544" s="239"/>
      <c r="K544" s="239"/>
      <c r="L544" s="239"/>
      <c r="M544" s="239"/>
      <c r="N544" s="239"/>
      <c r="O544" s="239"/>
      <c r="P544" s="239"/>
      <c r="Q544" s="239"/>
      <c r="R544" s="239"/>
      <c r="S544" s="239"/>
      <c r="T544" s="239"/>
      <c r="U544" s="239"/>
      <c r="V544" s="239"/>
      <c r="W544" s="239"/>
      <c r="X544" s="239"/>
      <c r="Y544" s="239"/>
      <c r="Z544" s="239"/>
      <c r="AA544" s="239"/>
      <c r="AB544" s="239"/>
      <c r="AC544" s="239"/>
      <c r="AD544" s="239"/>
      <c r="AE544" s="239"/>
      <c r="AF544" s="239"/>
      <c r="AG544" s="239"/>
      <c r="AH544" s="239"/>
      <c r="AI544" s="239"/>
    </row>
    <row r="545" spans="9:35">
      <c r="I545" s="239"/>
      <c r="J545" s="239"/>
      <c r="K545" s="239"/>
      <c r="L545" s="239"/>
      <c r="M545" s="239"/>
      <c r="N545" s="239"/>
      <c r="O545" s="239"/>
      <c r="P545" s="239"/>
      <c r="Q545" s="239"/>
      <c r="R545" s="239"/>
      <c r="S545" s="239"/>
      <c r="T545" s="239"/>
      <c r="U545" s="239"/>
      <c r="V545" s="239"/>
      <c r="W545" s="239"/>
      <c r="X545" s="239"/>
      <c r="Y545" s="239"/>
      <c r="Z545" s="239"/>
      <c r="AA545" s="239"/>
      <c r="AB545" s="239"/>
      <c r="AC545" s="239"/>
      <c r="AD545" s="239"/>
      <c r="AE545" s="239"/>
      <c r="AF545" s="239"/>
      <c r="AG545" s="239"/>
      <c r="AH545" s="239"/>
      <c r="AI545" s="239"/>
    </row>
    <row r="546" spans="9:35">
      <c r="I546" s="239"/>
      <c r="J546" s="239"/>
      <c r="K546" s="239"/>
      <c r="L546" s="239"/>
      <c r="M546" s="239"/>
      <c r="N546" s="239"/>
      <c r="O546" s="239"/>
      <c r="P546" s="239"/>
      <c r="Q546" s="239"/>
      <c r="R546" s="239"/>
      <c r="S546" s="239"/>
      <c r="T546" s="239"/>
      <c r="U546" s="239"/>
      <c r="V546" s="239"/>
      <c r="W546" s="239"/>
      <c r="X546" s="239"/>
      <c r="Y546" s="239"/>
      <c r="Z546" s="239"/>
      <c r="AA546" s="239"/>
      <c r="AB546" s="239"/>
      <c r="AC546" s="239"/>
      <c r="AD546" s="239"/>
      <c r="AE546" s="239"/>
      <c r="AF546" s="239"/>
      <c r="AG546" s="239"/>
      <c r="AH546" s="239"/>
      <c r="AI546" s="239"/>
    </row>
    <row r="547" spans="9:35">
      <c r="I547" s="239"/>
      <c r="J547" s="239"/>
      <c r="K547" s="239"/>
      <c r="L547" s="239"/>
      <c r="M547" s="239"/>
      <c r="N547" s="239"/>
      <c r="O547" s="239"/>
      <c r="P547" s="239"/>
      <c r="Q547" s="239"/>
      <c r="R547" s="239"/>
      <c r="S547" s="239"/>
      <c r="T547" s="239"/>
      <c r="U547" s="239"/>
      <c r="V547" s="239"/>
      <c r="W547" s="239"/>
      <c r="X547" s="239"/>
      <c r="Y547" s="239"/>
      <c r="Z547" s="239"/>
      <c r="AA547" s="239"/>
      <c r="AB547" s="239"/>
      <c r="AC547" s="239"/>
      <c r="AD547" s="239"/>
      <c r="AE547" s="239"/>
      <c r="AF547" s="239"/>
      <c r="AG547" s="239"/>
      <c r="AH547" s="239"/>
      <c r="AI547" s="239"/>
    </row>
    <row r="548" spans="9:35">
      <c r="I548" s="239"/>
      <c r="J548" s="239"/>
      <c r="K548" s="239"/>
      <c r="L548" s="239"/>
      <c r="M548" s="239"/>
      <c r="N548" s="239"/>
      <c r="O548" s="239"/>
      <c r="P548" s="239"/>
      <c r="Q548" s="239"/>
      <c r="R548" s="239"/>
      <c r="S548" s="239"/>
      <c r="T548" s="239"/>
      <c r="U548" s="239"/>
      <c r="V548" s="239"/>
      <c r="W548" s="239"/>
      <c r="X548" s="239"/>
      <c r="Y548" s="239"/>
      <c r="Z548" s="239"/>
      <c r="AA548" s="239"/>
      <c r="AB548" s="239"/>
      <c r="AC548" s="239"/>
      <c r="AD548" s="239"/>
      <c r="AE548" s="239"/>
      <c r="AF548" s="239"/>
      <c r="AG548" s="239"/>
      <c r="AH548" s="239"/>
      <c r="AI548" s="239"/>
    </row>
    <row r="549" spans="9:35">
      <c r="I549" s="239"/>
      <c r="J549" s="239"/>
      <c r="K549" s="239"/>
      <c r="L549" s="239"/>
      <c r="M549" s="239"/>
      <c r="N549" s="239"/>
      <c r="O549" s="239"/>
      <c r="P549" s="239"/>
      <c r="Q549" s="239"/>
      <c r="R549" s="239"/>
      <c r="S549" s="239"/>
      <c r="T549" s="239"/>
      <c r="U549" s="239"/>
      <c r="V549" s="239"/>
      <c r="W549" s="239"/>
      <c r="X549" s="239"/>
      <c r="Y549" s="239"/>
      <c r="Z549" s="239"/>
      <c r="AA549" s="239"/>
      <c r="AB549" s="239"/>
      <c r="AC549" s="239"/>
      <c r="AD549" s="239"/>
      <c r="AE549" s="239"/>
      <c r="AF549" s="239"/>
      <c r="AG549" s="239"/>
      <c r="AH549" s="239"/>
      <c r="AI549" s="239"/>
    </row>
    <row r="550" spans="9:35">
      <c r="I550" s="239"/>
      <c r="J550" s="239"/>
      <c r="K550" s="239"/>
      <c r="L550" s="239"/>
      <c r="M550" s="239"/>
      <c r="N550" s="239"/>
      <c r="O550" s="239"/>
      <c r="P550" s="239"/>
      <c r="Q550" s="239"/>
      <c r="R550" s="239"/>
      <c r="S550" s="239"/>
      <c r="T550" s="239"/>
      <c r="U550" s="239"/>
      <c r="V550" s="239"/>
      <c r="W550" s="239"/>
      <c r="X550" s="239"/>
      <c r="Y550" s="239"/>
      <c r="Z550" s="239"/>
      <c r="AA550" s="239"/>
      <c r="AB550" s="239"/>
      <c r="AC550" s="239"/>
      <c r="AD550" s="239"/>
      <c r="AE550" s="239"/>
      <c r="AF550" s="239"/>
      <c r="AG550" s="239"/>
      <c r="AH550" s="239"/>
      <c r="AI550" s="239"/>
    </row>
    <row r="551" spans="9:35">
      <c r="I551" s="239"/>
      <c r="J551" s="239"/>
      <c r="K551" s="239"/>
      <c r="L551" s="239"/>
      <c r="M551" s="239"/>
      <c r="N551" s="239"/>
      <c r="O551" s="239"/>
      <c r="P551" s="239"/>
      <c r="Q551" s="239"/>
      <c r="R551" s="239"/>
      <c r="S551" s="239"/>
      <c r="T551" s="239"/>
      <c r="U551" s="239"/>
      <c r="V551" s="239"/>
      <c r="W551" s="239"/>
      <c r="X551" s="239"/>
      <c r="Y551" s="239"/>
      <c r="Z551" s="239"/>
      <c r="AA551" s="239"/>
      <c r="AB551" s="239"/>
      <c r="AC551" s="239"/>
      <c r="AD551" s="239"/>
      <c r="AE551" s="239"/>
      <c r="AF551" s="239"/>
      <c r="AG551" s="239"/>
      <c r="AH551" s="239"/>
      <c r="AI551" s="239"/>
    </row>
    <row r="552" spans="9:35">
      <c r="I552" s="239"/>
      <c r="J552" s="239"/>
      <c r="K552" s="239"/>
      <c r="L552" s="239"/>
      <c r="M552" s="239"/>
      <c r="N552" s="239"/>
      <c r="O552" s="239"/>
      <c r="P552" s="239"/>
      <c r="Q552" s="239"/>
      <c r="R552" s="239"/>
      <c r="S552" s="239"/>
      <c r="T552" s="239"/>
      <c r="U552" s="239"/>
      <c r="V552" s="239"/>
      <c r="W552" s="239"/>
      <c r="X552" s="239"/>
      <c r="Y552" s="239"/>
      <c r="Z552" s="239"/>
      <c r="AA552" s="239"/>
      <c r="AB552" s="239"/>
      <c r="AC552" s="239"/>
      <c r="AD552" s="239"/>
      <c r="AE552" s="239"/>
      <c r="AF552" s="239"/>
      <c r="AG552" s="239"/>
      <c r="AH552" s="239"/>
      <c r="AI552" s="239"/>
    </row>
    <row r="553" spans="9:35">
      <c r="I553" s="239"/>
      <c r="J553" s="239"/>
      <c r="K553" s="239"/>
      <c r="L553" s="239"/>
      <c r="M553" s="239"/>
      <c r="N553" s="239"/>
      <c r="O553" s="239"/>
      <c r="P553" s="239"/>
      <c r="Q553" s="239"/>
      <c r="R553" s="239"/>
      <c r="S553" s="239"/>
      <c r="T553" s="239"/>
      <c r="U553" s="239"/>
      <c r="V553" s="239"/>
      <c r="W553" s="239"/>
      <c r="X553" s="239"/>
      <c r="Y553" s="239"/>
      <c r="Z553" s="239"/>
      <c r="AA553" s="239"/>
      <c r="AB553" s="239"/>
      <c r="AC553" s="239"/>
      <c r="AD553" s="239"/>
      <c r="AE553" s="239"/>
      <c r="AF553" s="239"/>
      <c r="AG553" s="239"/>
      <c r="AH553" s="239"/>
      <c r="AI553" s="239"/>
    </row>
    <row r="554" spans="9:35">
      <c r="I554" s="239"/>
      <c r="J554" s="239"/>
      <c r="K554" s="239"/>
      <c r="L554" s="239"/>
      <c r="M554" s="239"/>
      <c r="N554" s="239"/>
      <c r="O554" s="239"/>
      <c r="P554" s="239"/>
      <c r="Q554" s="239"/>
      <c r="R554" s="239"/>
      <c r="S554" s="239"/>
      <c r="T554" s="239"/>
      <c r="U554" s="239"/>
      <c r="V554" s="239"/>
      <c r="W554" s="239"/>
      <c r="X554" s="239"/>
      <c r="Y554" s="239"/>
      <c r="Z554" s="239"/>
      <c r="AA554" s="239"/>
      <c r="AB554" s="239"/>
      <c r="AC554" s="239"/>
      <c r="AD554" s="239"/>
      <c r="AE554" s="239"/>
      <c r="AF554" s="239"/>
      <c r="AG554" s="239"/>
      <c r="AH554" s="239"/>
      <c r="AI554" s="239"/>
    </row>
    <row r="555" spans="9:35">
      <c r="I555" s="239"/>
      <c r="J555" s="239"/>
      <c r="K555" s="239"/>
      <c r="L555" s="239"/>
      <c r="M555" s="239"/>
      <c r="N555" s="239"/>
      <c r="O555" s="239"/>
      <c r="P555" s="239"/>
      <c r="Q555" s="239"/>
      <c r="R555" s="239"/>
      <c r="S555" s="239"/>
      <c r="T555" s="239"/>
      <c r="U555" s="239"/>
      <c r="V555" s="239"/>
      <c r="W555" s="239"/>
      <c r="X555" s="239"/>
      <c r="Y555" s="239"/>
      <c r="Z555" s="239"/>
      <c r="AA555" s="239"/>
      <c r="AB555" s="239"/>
      <c r="AC555" s="239"/>
      <c r="AD555" s="239"/>
      <c r="AE555" s="239"/>
      <c r="AF555" s="239"/>
      <c r="AG555" s="239"/>
      <c r="AH555" s="239"/>
      <c r="AI555" s="239"/>
    </row>
    <row r="556" spans="9:35">
      <c r="I556" s="239"/>
      <c r="J556" s="239"/>
      <c r="K556" s="239"/>
      <c r="L556" s="239"/>
      <c r="M556" s="239"/>
      <c r="N556" s="239"/>
      <c r="O556" s="239"/>
      <c r="P556" s="239"/>
      <c r="Q556" s="239"/>
      <c r="R556" s="239"/>
      <c r="S556" s="239"/>
      <c r="T556" s="239"/>
      <c r="U556" s="239"/>
      <c r="V556" s="239"/>
      <c r="W556" s="239"/>
      <c r="X556" s="239"/>
      <c r="Y556" s="239"/>
      <c r="Z556" s="239"/>
      <c r="AA556" s="239"/>
      <c r="AB556" s="239"/>
      <c r="AC556" s="239"/>
      <c r="AD556" s="239"/>
      <c r="AE556" s="239"/>
      <c r="AF556" s="239"/>
      <c r="AG556" s="239"/>
      <c r="AH556" s="239"/>
      <c r="AI556" s="239"/>
    </row>
    <row r="557" spans="9:35">
      <c r="I557" s="239"/>
      <c r="J557" s="239"/>
      <c r="K557" s="239"/>
      <c r="L557" s="239"/>
      <c r="M557" s="239"/>
      <c r="N557" s="239"/>
      <c r="O557" s="239"/>
      <c r="P557" s="239"/>
      <c r="Q557" s="239"/>
      <c r="R557" s="239"/>
      <c r="S557" s="239"/>
      <c r="T557" s="239"/>
      <c r="U557" s="239"/>
      <c r="V557" s="239"/>
      <c r="W557" s="239"/>
      <c r="X557" s="239"/>
      <c r="Y557" s="239"/>
      <c r="Z557" s="239"/>
      <c r="AA557" s="239"/>
      <c r="AB557" s="239"/>
      <c r="AC557" s="239"/>
      <c r="AD557" s="239"/>
      <c r="AE557" s="239"/>
      <c r="AF557" s="239"/>
      <c r="AG557" s="239"/>
      <c r="AH557" s="239"/>
      <c r="AI557" s="239"/>
    </row>
    <row r="558" spans="9:35">
      <c r="I558" s="239"/>
      <c r="J558" s="239"/>
      <c r="K558" s="239"/>
      <c r="L558" s="239"/>
      <c r="M558" s="239"/>
      <c r="N558" s="239"/>
      <c r="O558" s="239"/>
      <c r="P558" s="239"/>
      <c r="Q558" s="239"/>
      <c r="R558" s="239"/>
      <c r="S558" s="239"/>
      <c r="T558" s="239"/>
      <c r="U558" s="239"/>
      <c r="V558" s="239"/>
      <c r="W558" s="239"/>
      <c r="X558" s="239"/>
      <c r="Y558" s="239"/>
      <c r="Z558" s="239"/>
      <c r="AA558" s="239"/>
      <c r="AB558" s="239"/>
      <c r="AC558" s="239"/>
      <c r="AD558" s="239"/>
      <c r="AE558" s="239"/>
      <c r="AF558" s="239"/>
      <c r="AG558" s="239"/>
      <c r="AH558" s="239"/>
      <c r="AI558" s="239"/>
    </row>
    <row r="559" spans="9:35">
      <c r="I559" s="239"/>
      <c r="J559" s="239"/>
      <c r="K559" s="239"/>
      <c r="L559" s="239"/>
      <c r="M559" s="239"/>
      <c r="N559" s="239"/>
      <c r="O559" s="239"/>
      <c r="P559" s="239"/>
      <c r="Q559" s="239"/>
      <c r="R559" s="239"/>
      <c r="S559" s="239"/>
      <c r="T559" s="239"/>
      <c r="U559" s="239"/>
      <c r="V559" s="239"/>
      <c r="W559" s="239"/>
      <c r="X559" s="239"/>
      <c r="Y559" s="239"/>
      <c r="Z559" s="239"/>
      <c r="AA559" s="239"/>
      <c r="AB559" s="239"/>
      <c r="AC559" s="239"/>
      <c r="AD559" s="239"/>
      <c r="AE559" s="239"/>
      <c r="AF559" s="239"/>
      <c r="AG559" s="239"/>
      <c r="AH559" s="239"/>
      <c r="AI559" s="239"/>
    </row>
    <row r="560" spans="9:35">
      <c r="I560" s="239"/>
      <c r="J560" s="239"/>
      <c r="K560" s="239"/>
      <c r="L560" s="239"/>
      <c r="M560" s="239"/>
      <c r="N560" s="239"/>
      <c r="O560" s="239"/>
      <c r="P560" s="239"/>
      <c r="Q560" s="239"/>
      <c r="R560" s="239"/>
      <c r="S560" s="239"/>
      <c r="T560" s="239"/>
      <c r="U560" s="239"/>
      <c r="V560" s="239"/>
      <c r="W560" s="239"/>
      <c r="X560" s="239"/>
      <c r="Y560" s="239"/>
      <c r="Z560" s="239"/>
      <c r="AA560" s="239"/>
      <c r="AB560" s="239"/>
      <c r="AC560" s="239"/>
      <c r="AD560" s="239"/>
      <c r="AE560" s="239"/>
      <c r="AF560" s="239"/>
      <c r="AG560" s="239"/>
      <c r="AH560" s="239"/>
      <c r="AI560" s="239"/>
    </row>
    <row r="561" spans="9:35">
      <c r="I561" s="239"/>
      <c r="J561" s="239"/>
      <c r="K561" s="239"/>
      <c r="L561" s="239"/>
      <c r="M561" s="239"/>
      <c r="N561" s="239"/>
      <c r="O561" s="239"/>
      <c r="P561" s="239"/>
      <c r="Q561" s="239"/>
      <c r="R561" s="239"/>
      <c r="S561" s="239"/>
      <c r="T561" s="239"/>
      <c r="U561" s="239"/>
      <c r="V561" s="239"/>
      <c r="W561" s="239"/>
      <c r="X561" s="239"/>
      <c r="Y561" s="239"/>
      <c r="Z561" s="239"/>
      <c r="AA561" s="239"/>
      <c r="AB561" s="239"/>
      <c r="AC561" s="239"/>
      <c r="AD561" s="239"/>
      <c r="AE561" s="239"/>
      <c r="AF561" s="239"/>
      <c r="AG561" s="239"/>
      <c r="AH561" s="239"/>
      <c r="AI561" s="239"/>
    </row>
    <row r="562" spans="9:35">
      <c r="I562" s="239"/>
      <c r="J562" s="239"/>
      <c r="K562" s="239"/>
      <c r="L562" s="239"/>
      <c r="M562" s="239"/>
      <c r="N562" s="239"/>
      <c r="O562" s="239"/>
      <c r="P562" s="239"/>
      <c r="Q562" s="239"/>
      <c r="R562" s="239"/>
      <c r="S562" s="239"/>
      <c r="T562" s="239"/>
      <c r="U562" s="239"/>
      <c r="V562" s="239"/>
      <c r="W562" s="239"/>
      <c r="X562" s="239"/>
      <c r="Y562" s="239"/>
      <c r="Z562" s="239"/>
      <c r="AA562" s="239"/>
      <c r="AB562" s="239"/>
      <c r="AC562" s="239"/>
      <c r="AD562" s="239"/>
      <c r="AE562" s="239"/>
      <c r="AF562" s="239"/>
      <c r="AG562" s="239"/>
      <c r="AH562" s="239"/>
      <c r="AI562" s="239"/>
    </row>
    <row r="563" spans="9:35">
      <c r="I563" s="239"/>
      <c r="J563" s="239"/>
      <c r="K563" s="239"/>
      <c r="L563" s="239"/>
      <c r="M563" s="239"/>
      <c r="N563" s="239"/>
      <c r="O563" s="239"/>
      <c r="P563" s="239"/>
      <c r="Q563" s="239"/>
      <c r="R563" s="239"/>
      <c r="S563" s="239"/>
      <c r="T563" s="239"/>
      <c r="U563" s="239"/>
      <c r="V563" s="239"/>
      <c r="W563" s="239"/>
      <c r="X563" s="239"/>
      <c r="Y563" s="239"/>
      <c r="Z563" s="239"/>
      <c r="AA563" s="239"/>
      <c r="AB563" s="239"/>
      <c r="AC563" s="239"/>
      <c r="AD563" s="239"/>
      <c r="AE563" s="239"/>
      <c r="AF563" s="239"/>
      <c r="AG563" s="239"/>
      <c r="AH563" s="239"/>
      <c r="AI563" s="239"/>
    </row>
    <row r="564" spans="9:35">
      <c r="I564" s="239"/>
      <c r="J564" s="239"/>
      <c r="K564" s="239"/>
      <c r="L564" s="239"/>
      <c r="M564" s="239"/>
      <c r="N564" s="239"/>
      <c r="O564" s="239"/>
      <c r="P564" s="239"/>
      <c r="Q564" s="239"/>
      <c r="R564" s="239"/>
      <c r="S564" s="239"/>
      <c r="T564" s="239"/>
      <c r="U564" s="239"/>
      <c r="V564" s="239"/>
      <c r="W564" s="239"/>
      <c r="X564" s="239"/>
      <c r="Y564" s="239"/>
      <c r="Z564" s="239"/>
      <c r="AA564" s="239"/>
      <c r="AB564" s="239"/>
      <c r="AC564" s="239"/>
      <c r="AD564" s="239"/>
      <c r="AE564" s="239"/>
      <c r="AF564" s="239"/>
      <c r="AG564" s="239"/>
      <c r="AH564" s="239"/>
      <c r="AI564" s="239"/>
    </row>
    <row r="565" spans="9:35">
      <c r="I565" s="239"/>
      <c r="J565" s="239"/>
      <c r="K565" s="239"/>
      <c r="L565" s="239"/>
      <c r="M565" s="239"/>
      <c r="N565" s="239"/>
      <c r="O565" s="239"/>
      <c r="P565" s="239"/>
      <c r="Q565" s="239"/>
      <c r="R565" s="239"/>
      <c r="S565" s="239"/>
      <c r="T565" s="239"/>
      <c r="U565" s="239"/>
      <c r="V565" s="239"/>
      <c r="W565" s="239"/>
      <c r="X565" s="239"/>
      <c r="Y565" s="239"/>
      <c r="Z565" s="239"/>
      <c r="AA565" s="239"/>
      <c r="AB565" s="239"/>
      <c r="AC565" s="239"/>
      <c r="AD565" s="239"/>
      <c r="AE565" s="239"/>
      <c r="AF565" s="239"/>
      <c r="AG565" s="239"/>
      <c r="AH565" s="239"/>
      <c r="AI565" s="239"/>
    </row>
    <row r="566" spans="9:35">
      <c r="I566" s="239"/>
      <c r="J566" s="239"/>
      <c r="K566" s="239"/>
      <c r="L566" s="239"/>
      <c r="M566" s="239"/>
      <c r="N566" s="239"/>
      <c r="O566" s="239"/>
      <c r="P566" s="239"/>
      <c r="Q566" s="239"/>
      <c r="R566" s="239"/>
      <c r="S566" s="239"/>
      <c r="T566" s="239"/>
      <c r="U566" s="239"/>
      <c r="V566" s="239"/>
      <c r="W566" s="239"/>
      <c r="X566" s="239"/>
      <c r="Y566" s="239"/>
      <c r="Z566" s="239"/>
      <c r="AA566" s="239"/>
      <c r="AB566" s="239"/>
      <c r="AC566" s="239"/>
      <c r="AD566" s="239"/>
      <c r="AE566" s="239"/>
      <c r="AF566" s="239"/>
      <c r="AG566" s="239"/>
      <c r="AH566" s="239"/>
      <c r="AI566" s="239"/>
    </row>
    <row r="567" spans="9:35">
      <c r="I567" s="239"/>
      <c r="J567" s="239"/>
      <c r="K567" s="239"/>
      <c r="L567" s="239"/>
      <c r="M567" s="239"/>
      <c r="N567" s="239"/>
      <c r="O567" s="239"/>
      <c r="P567" s="239"/>
      <c r="Q567" s="239"/>
      <c r="R567" s="239"/>
      <c r="S567" s="239"/>
      <c r="T567" s="239"/>
      <c r="U567" s="239"/>
      <c r="V567" s="239"/>
      <c r="W567" s="239"/>
      <c r="X567" s="239"/>
      <c r="Y567" s="239"/>
      <c r="Z567" s="239"/>
      <c r="AA567" s="239"/>
      <c r="AB567" s="239"/>
      <c r="AC567" s="239"/>
      <c r="AD567" s="239"/>
      <c r="AE567" s="239"/>
      <c r="AF567" s="239"/>
      <c r="AG567" s="239"/>
      <c r="AH567" s="239"/>
      <c r="AI567" s="239"/>
    </row>
    <row r="568" spans="9:35">
      <c r="I568" s="239"/>
      <c r="J568" s="239"/>
      <c r="K568" s="239"/>
      <c r="L568" s="239"/>
      <c r="M568" s="239"/>
      <c r="N568" s="239"/>
      <c r="O568" s="239"/>
      <c r="P568" s="239"/>
      <c r="Q568" s="239"/>
      <c r="R568" s="239"/>
      <c r="S568" s="239"/>
      <c r="T568" s="239"/>
      <c r="U568" s="239"/>
      <c r="V568" s="239"/>
      <c r="W568" s="239"/>
      <c r="X568" s="239"/>
      <c r="Y568" s="239"/>
      <c r="Z568" s="239"/>
      <c r="AA568" s="239"/>
      <c r="AB568" s="239"/>
      <c r="AC568" s="239"/>
      <c r="AD568" s="239"/>
      <c r="AE568" s="239"/>
      <c r="AF568" s="239"/>
      <c r="AG568" s="239"/>
      <c r="AH568" s="239"/>
      <c r="AI568" s="239"/>
    </row>
    <row r="569" spans="9:35">
      <c r="I569" s="239"/>
      <c r="J569" s="239"/>
      <c r="K569" s="239"/>
      <c r="L569" s="239"/>
      <c r="M569" s="239"/>
      <c r="N569" s="239"/>
      <c r="O569" s="239"/>
      <c r="P569" s="239"/>
      <c r="Q569" s="239"/>
      <c r="R569" s="239"/>
      <c r="S569" s="239"/>
      <c r="T569" s="239"/>
      <c r="U569" s="239"/>
      <c r="V569" s="239"/>
      <c r="W569" s="239"/>
      <c r="X569" s="239"/>
      <c r="Y569" s="239"/>
      <c r="Z569" s="239"/>
      <c r="AA569" s="239"/>
      <c r="AB569" s="239"/>
      <c r="AC569" s="239"/>
      <c r="AD569" s="239"/>
      <c r="AE569" s="239"/>
      <c r="AF569" s="239"/>
      <c r="AG569" s="239"/>
      <c r="AH569" s="239"/>
      <c r="AI569" s="239"/>
    </row>
    <row r="570" spans="9:35">
      <c r="I570" s="239"/>
      <c r="J570" s="239"/>
      <c r="K570" s="239"/>
      <c r="L570" s="239"/>
      <c r="M570" s="239"/>
      <c r="N570" s="239"/>
      <c r="O570" s="239"/>
      <c r="P570" s="239"/>
      <c r="Q570" s="239"/>
      <c r="R570" s="239"/>
      <c r="S570" s="239"/>
      <c r="T570" s="239"/>
      <c r="U570" s="239"/>
      <c r="V570" s="239"/>
      <c r="W570" s="239"/>
      <c r="X570" s="239"/>
      <c r="Y570" s="239"/>
      <c r="Z570" s="239"/>
      <c r="AA570" s="239"/>
      <c r="AB570" s="239"/>
      <c r="AC570" s="239"/>
      <c r="AD570" s="239"/>
      <c r="AE570" s="239"/>
      <c r="AF570" s="239"/>
      <c r="AG570" s="239"/>
      <c r="AH570" s="239"/>
      <c r="AI570" s="239"/>
    </row>
    <row r="571" spans="9:35">
      <c r="I571" s="239"/>
      <c r="J571" s="239"/>
      <c r="K571" s="239"/>
      <c r="L571" s="239"/>
      <c r="M571" s="239"/>
      <c r="N571" s="239"/>
      <c r="O571" s="239"/>
      <c r="P571" s="239"/>
      <c r="Q571" s="239"/>
      <c r="R571" s="239"/>
      <c r="S571" s="239"/>
      <c r="T571" s="239"/>
      <c r="U571" s="239"/>
      <c r="V571" s="239"/>
      <c r="W571" s="239"/>
      <c r="X571" s="239"/>
      <c r="Y571" s="239"/>
      <c r="Z571" s="239"/>
      <c r="AA571" s="239"/>
      <c r="AB571" s="239"/>
      <c r="AC571" s="239"/>
      <c r="AD571" s="239"/>
      <c r="AE571" s="239"/>
      <c r="AF571" s="239"/>
      <c r="AG571" s="239"/>
      <c r="AH571" s="239"/>
      <c r="AI571" s="239"/>
    </row>
    <row r="572" spans="9:35">
      <c r="I572" s="239"/>
      <c r="J572" s="239"/>
      <c r="K572" s="239"/>
      <c r="L572" s="239"/>
      <c r="M572" s="239"/>
      <c r="N572" s="239"/>
      <c r="O572" s="239"/>
      <c r="P572" s="239"/>
      <c r="Q572" s="239"/>
      <c r="R572" s="239"/>
      <c r="S572" s="239"/>
      <c r="T572" s="239"/>
      <c r="U572" s="239"/>
      <c r="V572" s="239"/>
      <c r="W572" s="239"/>
      <c r="X572" s="239"/>
      <c r="Y572" s="239"/>
      <c r="Z572" s="239"/>
      <c r="AA572" s="239"/>
      <c r="AB572" s="239"/>
      <c r="AC572" s="239"/>
      <c r="AD572" s="239"/>
      <c r="AE572" s="239"/>
      <c r="AF572" s="239"/>
      <c r="AG572" s="239"/>
      <c r="AH572" s="239"/>
      <c r="AI572" s="239"/>
    </row>
    <row r="573" spans="9:35">
      <c r="I573" s="239"/>
      <c r="J573" s="239"/>
      <c r="K573" s="239"/>
      <c r="L573" s="239"/>
      <c r="M573" s="239"/>
      <c r="N573" s="239"/>
      <c r="O573" s="239"/>
      <c r="P573" s="239"/>
      <c r="Q573" s="239"/>
      <c r="R573" s="239"/>
      <c r="S573" s="239"/>
      <c r="T573" s="239"/>
      <c r="U573" s="239"/>
      <c r="V573" s="239"/>
      <c r="W573" s="239"/>
      <c r="X573" s="239"/>
      <c r="Y573" s="239"/>
      <c r="Z573" s="239"/>
      <c r="AA573" s="239"/>
      <c r="AB573" s="239"/>
      <c r="AC573" s="239"/>
      <c r="AD573" s="239"/>
      <c r="AE573" s="239"/>
      <c r="AF573" s="239"/>
      <c r="AG573" s="239"/>
      <c r="AH573" s="239"/>
      <c r="AI573" s="239"/>
    </row>
    <row r="574" spans="9:35">
      <c r="I574" s="239"/>
      <c r="J574" s="239"/>
      <c r="K574" s="239"/>
      <c r="L574" s="239"/>
      <c r="M574" s="239"/>
      <c r="N574" s="239"/>
      <c r="O574" s="239"/>
      <c r="P574" s="239"/>
      <c r="Q574" s="239"/>
      <c r="R574" s="239"/>
      <c r="S574" s="239"/>
      <c r="T574" s="239"/>
      <c r="U574" s="239"/>
      <c r="V574" s="239"/>
      <c r="W574" s="239"/>
      <c r="X574" s="239"/>
      <c r="Y574" s="239"/>
      <c r="Z574" s="239"/>
      <c r="AA574" s="239"/>
      <c r="AB574" s="239"/>
      <c r="AC574" s="239"/>
      <c r="AD574" s="239"/>
      <c r="AE574" s="239"/>
      <c r="AF574" s="239"/>
      <c r="AG574" s="239"/>
      <c r="AH574" s="239"/>
      <c r="AI574" s="239"/>
    </row>
    <row r="575" spans="9:35">
      <c r="I575" s="239"/>
      <c r="J575" s="239"/>
      <c r="K575" s="239"/>
      <c r="L575" s="239"/>
      <c r="M575" s="239"/>
      <c r="N575" s="239"/>
      <c r="O575" s="239"/>
      <c r="P575" s="239"/>
      <c r="Q575" s="239"/>
      <c r="R575" s="239"/>
      <c r="S575" s="239"/>
      <c r="T575" s="239"/>
      <c r="U575" s="239"/>
      <c r="V575" s="239"/>
      <c r="W575" s="239"/>
      <c r="X575" s="239"/>
      <c r="Y575" s="239"/>
      <c r="Z575" s="239"/>
      <c r="AA575" s="239"/>
      <c r="AB575" s="239"/>
      <c r="AC575" s="239"/>
      <c r="AD575" s="239"/>
      <c r="AE575" s="239"/>
      <c r="AF575" s="239"/>
      <c r="AG575" s="239"/>
      <c r="AH575" s="239"/>
      <c r="AI575" s="239"/>
    </row>
    <row r="576" spans="9:35">
      <c r="I576" s="239"/>
      <c r="J576" s="239"/>
      <c r="K576" s="239"/>
      <c r="L576" s="239"/>
      <c r="M576" s="239"/>
      <c r="N576" s="239"/>
      <c r="O576" s="239"/>
      <c r="P576" s="239"/>
      <c r="Q576" s="239"/>
      <c r="R576" s="239"/>
      <c r="S576" s="239"/>
      <c r="T576" s="239"/>
      <c r="U576" s="239"/>
      <c r="V576" s="239"/>
      <c r="W576" s="239"/>
      <c r="X576" s="239"/>
      <c r="Y576" s="239"/>
      <c r="Z576" s="239"/>
      <c r="AA576" s="239"/>
      <c r="AB576" s="239"/>
      <c r="AC576" s="239"/>
      <c r="AD576" s="239"/>
      <c r="AE576" s="239"/>
      <c r="AF576" s="239"/>
      <c r="AG576" s="239"/>
      <c r="AH576" s="239"/>
      <c r="AI576" s="239"/>
    </row>
    <row r="577" spans="9:35">
      <c r="I577" s="239"/>
      <c r="J577" s="239"/>
      <c r="K577" s="239"/>
      <c r="L577" s="239"/>
      <c r="M577" s="239"/>
      <c r="N577" s="239"/>
      <c r="O577" s="239"/>
      <c r="P577" s="239"/>
      <c r="Q577" s="239"/>
      <c r="R577" s="239"/>
      <c r="S577" s="239"/>
      <c r="T577" s="239"/>
      <c r="U577" s="239"/>
      <c r="V577" s="239"/>
      <c r="W577" s="239"/>
      <c r="X577" s="239"/>
      <c r="Y577" s="239"/>
      <c r="Z577" s="239"/>
      <c r="AA577" s="239"/>
      <c r="AB577" s="239"/>
      <c r="AC577" s="239"/>
      <c r="AD577" s="239"/>
      <c r="AE577" s="239"/>
      <c r="AF577" s="239"/>
      <c r="AG577" s="239"/>
      <c r="AH577" s="239"/>
      <c r="AI577" s="239"/>
    </row>
    <row r="578" spans="9:35">
      <c r="I578" s="239"/>
      <c r="J578" s="239"/>
      <c r="K578" s="239"/>
      <c r="L578" s="239"/>
      <c r="M578" s="239"/>
      <c r="N578" s="239"/>
      <c r="O578" s="239"/>
      <c r="P578" s="239"/>
      <c r="Q578" s="239"/>
      <c r="R578" s="239"/>
      <c r="S578" s="239"/>
      <c r="T578" s="239"/>
      <c r="U578" s="239"/>
      <c r="V578" s="239"/>
      <c r="W578" s="239"/>
      <c r="X578" s="239"/>
      <c r="Y578" s="239"/>
      <c r="Z578" s="239"/>
      <c r="AA578" s="239"/>
      <c r="AB578" s="239"/>
      <c r="AC578" s="239"/>
      <c r="AD578" s="239"/>
      <c r="AE578" s="239"/>
      <c r="AF578" s="239"/>
      <c r="AG578" s="239"/>
      <c r="AH578" s="239"/>
      <c r="AI578" s="239"/>
    </row>
    <row r="579" spans="9:35">
      <c r="I579" s="239"/>
      <c r="J579" s="239"/>
      <c r="K579" s="239"/>
      <c r="L579" s="239"/>
      <c r="M579" s="239"/>
      <c r="N579" s="239"/>
      <c r="O579" s="239"/>
      <c r="P579" s="239"/>
      <c r="Q579" s="239"/>
      <c r="R579" s="239"/>
      <c r="S579" s="239"/>
      <c r="T579" s="239"/>
      <c r="U579" s="239"/>
      <c r="V579" s="239"/>
      <c r="W579" s="239"/>
      <c r="X579" s="239"/>
      <c r="Y579" s="239"/>
      <c r="Z579" s="239"/>
      <c r="AA579" s="239"/>
      <c r="AB579" s="239"/>
      <c r="AC579" s="239"/>
      <c r="AD579" s="239"/>
      <c r="AE579" s="239"/>
      <c r="AF579" s="239"/>
      <c r="AG579" s="239"/>
      <c r="AH579" s="239"/>
      <c r="AI579" s="239"/>
    </row>
    <row r="580" spans="9:35">
      <c r="I580" s="239"/>
      <c r="J580" s="239"/>
      <c r="K580" s="239"/>
      <c r="L580" s="239"/>
      <c r="M580" s="239"/>
      <c r="N580" s="239"/>
      <c r="O580" s="239"/>
      <c r="P580" s="239"/>
      <c r="Q580" s="239"/>
      <c r="R580" s="239"/>
      <c r="S580" s="239"/>
      <c r="T580" s="239"/>
      <c r="U580" s="239"/>
      <c r="V580" s="239"/>
      <c r="W580" s="239"/>
      <c r="X580" s="239"/>
      <c r="Y580" s="239"/>
      <c r="Z580" s="239"/>
      <c r="AA580" s="239"/>
      <c r="AB580" s="239"/>
      <c r="AC580" s="239"/>
      <c r="AD580" s="239"/>
      <c r="AE580" s="239"/>
      <c r="AF580" s="239"/>
      <c r="AG580" s="239"/>
      <c r="AH580" s="239"/>
      <c r="AI580" s="239"/>
    </row>
    <row r="581" spans="9:35">
      <c r="I581" s="239"/>
      <c r="J581" s="239"/>
      <c r="K581" s="239"/>
      <c r="L581" s="239"/>
      <c r="M581" s="239"/>
      <c r="N581" s="239"/>
      <c r="O581" s="239"/>
      <c r="P581" s="239"/>
      <c r="Q581" s="239"/>
      <c r="R581" s="239"/>
      <c r="S581" s="239"/>
      <c r="T581" s="239"/>
      <c r="U581" s="239"/>
      <c r="V581" s="239"/>
      <c r="W581" s="239"/>
      <c r="X581" s="239"/>
      <c r="Y581" s="239"/>
      <c r="Z581" s="239"/>
      <c r="AA581" s="239"/>
      <c r="AB581" s="239"/>
      <c r="AC581" s="239"/>
      <c r="AD581" s="239"/>
      <c r="AE581" s="239"/>
      <c r="AF581" s="239"/>
      <c r="AG581" s="239"/>
      <c r="AH581" s="239"/>
      <c r="AI581" s="239"/>
    </row>
    <row r="582" spans="9:35">
      <c r="I582" s="239"/>
      <c r="J582" s="239"/>
      <c r="K582" s="239"/>
      <c r="L582" s="239"/>
      <c r="M582" s="239"/>
      <c r="N582" s="239"/>
      <c r="O582" s="239"/>
      <c r="P582" s="239"/>
      <c r="Q582" s="239"/>
      <c r="R582" s="239"/>
      <c r="S582" s="239"/>
      <c r="T582" s="239"/>
      <c r="U582" s="239"/>
      <c r="V582" s="239"/>
      <c r="W582" s="239"/>
      <c r="X582" s="239"/>
      <c r="Y582" s="239"/>
      <c r="Z582" s="239"/>
      <c r="AA582" s="239"/>
      <c r="AB582" s="239"/>
      <c r="AC582" s="239"/>
      <c r="AD582" s="239"/>
      <c r="AE582" s="239"/>
      <c r="AF582" s="239"/>
      <c r="AG582" s="239"/>
      <c r="AH582" s="239"/>
      <c r="AI582" s="239"/>
    </row>
    <row r="583" spans="9:35">
      <c r="I583" s="239"/>
      <c r="J583" s="239"/>
      <c r="K583" s="239"/>
      <c r="L583" s="239"/>
      <c r="M583" s="239"/>
      <c r="N583" s="239"/>
      <c r="O583" s="239"/>
      <c r="P583" s="239"/>
      <c r="Q583" s="239"/>
      <c r="R583" s="239"/>
      <c r="S583" s="239"/>
      <c r="T583" s="239"/>
      <c r="U583" s="239"/>
      <c r="V583" s="239"/>
      <c r="W583" s="239"/>
      <c r="X583" s="239"/>
      <c r="Y583" s="239"/>
      <c r="Z583" s="239"/>
      <c r="AA583" s="239"/>
      <c r="AB583" s="239"/>
      <c r="AC583" s="239"/>
      <c r="AD583" s="239"/>
      <c r="AE583" s="239"/>
      <c r="AF583" s="239"/>
      <c r="AG583" s="239"/>
      <c r="AH583" s="239"/>
      <c r="AI583" s="239"/>
    </row>
    <row r="584" spans="9:35">
      <c r="I584" s="239"/>
      <c r="J584" s="239"/>
      <c r="K584" s="239"/>
      <c r="L584" s="239"/>
      <c r="M584" s="239"/>
      <c r="N584" s="239"/>
      <c r="O584" s="239"/>
      <c r="P584" s="239"/>
      <c r="Q584" s="239"/>
      <c r="R584" s="239"/>
      <c r="S584" s="239"/>
      <c r="T584" s="239"/>
      <c r="U584" s="239"/>
      <c r="V584" s="239"/>
      <c r="W584" s="239"/>
      <c r="X584" s="239"/>
      <c r="Y584" s="239"/>
      <c r="Z584" s="239"/>
      <c r="AA584" s="239"/>
      <c r="AB584" s="239"/>
      <c r="AC584" s="239"/>
      <c r="AD584" s="239"/>
      <c r="AE584" s="239"/>
      <c r="AF584" s="239"/>
      <c r="AG584" s="239"/>
      <c r="AH584" s="239"/>
      <c r="AI584" s="239"/>
    </row>
    <row r="585" spans="9:35">
      <c r="I585" s="239"/>
      <c r="J585" s="239"/>
      <c r="K585" s="239"/>
      <c r="L585" s="239"/>
      <c r="M585" s="239"/>
      <c r="N585" s="239"/>
      <c r="O585" s="239"/>
      <c r="P585" s="239"/>
      <c r="Q585" s="239"/>
      <c r="R585" s="239"/>
      <c r="S585" s="239"/>
      <c r="T585" s="239"/>
      <c r="U585" s="239"/>
      <c r="V585" s="239"/>
      <c r="W585" s="239"/>
      <c r="X585" s="239"/>
      <c r="Y585" s="239"/>
      <c r="Z585" s="239"/>
      <c r="AA585" s="239"/>
      <c r="AB585" s="239"/>
      <c r="AC585" s="239"/>
      <c r="AD585" s="239"/>
      <c r="AE585" s="239"/>
      <c r="AF585" s="239"/>
      <c r="AG585" s="239"/>
      <c r="AH585" s="239"/>
      <c r="AI585" s="239"/>
    </row>
    <row r="586" spans="9:35">
      <c r="I586" s="239"/>
      <c r="J586" s="239"/>
      <c r="K586" s="239"/>
      <c r="L586" s="239"/>
      <c r="M586" s="239"/>
      <c r="N586" s="239"/>
      <c r="O586" s="239"/>
      <c r="P586" s="239"/>
      <c r="Q586" s="239"/>
      <c r="R586" s="239"/>
      <c r="S586" s="239"/>
      <c r="T586" s="239"/>
      <c r="U586" s="239"/>
      <c r="V586" s="239"/>
      <c r="W586" s="239"/>
      <c r="X586" s="239"/>
      <c r="Y586" s="239"/>
      <c r="Z586" s="239"/>
      <c r="AA586" s="239"/>
      <c r="AB586" s="239"/>
      <c r="AC586" s="239"/>
      <c r="AD586" s="239"/>
      <c r="AE586" s="239"/>
      <c r="AF586" s="239"/>
      <c r="AG586" s="239"/>
      <c r="AH586" s="239"/>
      <c r="AI586" s="239"/>
    </row>
    <row r="587" spans="9:35">
      <c r="I587" s="239"/>
      <c r="J587" s="239"/>
      <c r="K587" s="239"/>
      <c r="L587" s="239"/>
      <c r="M587" s="239"/>
      <c r="N587" s="239"/>
      <c r="O587" s="239"/>
      <c r="P587" s="239"/>
      <c r="Q587" s="239"/>
      <c r="R587" s="239"/>
      <c r="S587" s="239"/>
      <c r="T587" s="239"/>
      <c r="U587" s="239"/>
      <c r="V587" s="239"/>
      <c r="W587" s="239"/>
      <c r="X587" s="239"/>
      <c r="Y587" s="239"/>
      <c r="Z587" s="239"/>
      <c r="AA587" s="239"/>
      <c r="AB587" s="239"/>
      <c r="AC587" s="239"/>
      <c r="AD587" s="239"/>
      <c r="AE587" s="239"/>
      <c r="AF587" s="239"/>
      <c r="AG587" s="239"/>
      <c r="AH587" s="239"/>
      <c r="AI587" s="239"/>
    </row>
    <row r="588" spans="9:35">
      <c r="I588" s="239"/>
      <c r="J588" s="239"/>
      <c r="K588" s="239"/>
      <c r="L588" s="239"/>
      <c r="M588" s="239"/>
      <c r="N588" s="239"/>
      <c r="O588" s="239"/>
      <c r="P588" s="239"/>
      <c r="Q588" s="239"/>
      <c r="R588" s="239"/>
      <c r="S588" s="239"/>
      <c r="T588" s="239"/>
      <c r="U588" s="239"/>
      <c r="V588" s="239"/>
      <c r="W588" s="239"/>
      <c r="X588" s="239"/>
      <c r="Y588" s="239"/>
      <c r="Z588" s="239"/>
      <c r="AA588" s="239"/>
      <c r="AB588" s="239"/>
      <c r="AC588" s="239"/>
      <c r="AD588" s="239"/>
      <c r="AE588" s="239"/>
      <c r="AF588" s="239"/>
      <c r="AG588" s="239"/>
      <c r="AH588" s="239"/>
      <c r="AI588" s="239"/>
    </row>
    <row r="589" spans="9:35">
      <c r="I589" s="239"/>
      <c r="J589" s="239"/>
      <c r="K589" s="239"/>
      <c r="L589" s="239"/>
      <c r="M589" s="239"/>
      <c r="N589" s="239"/>
      <c r="O589" s="239"/>
      <c r="P589" s="239"/>
      <c r="Q589" s="239"/>
      <c r="R589" s="239"/>
      <c r="S589" s="239"/>
      <c r="T589" s="239"/>
      <c r="U589" s="239"/>
      <c r="V589" s="239"/>
      <c r="W589" s="239"/>
      <c r="X589" s="239"/>
      <c r="Y589" s="239"/>
      <c r="Z589" s="239"/>
      <c r="AA589" s="239"/>
      <c r="AB589" s="239"/>
      <c r="AC589" s="239"/>
      <c r="AD589" s="239"/>
      <c r="AE589" s="239"/>
      <c r="AF589" s="239"/>
      <c r="AG589" s="239"/>
      <c r="AH589" s="239"/>
      <c r="AI589" s="239"/>
    </row>
    <row r="590" spans="9:35">
      <c r="I590" s="239"/>
      <c r="J590" s="239"/>
      <c r="K590" s="239"/>
      <c r="L590" s="239"/>
      <c r="M590" s="239"/>
      <c r="N590" s="239"/>
      <c r="O590" s="239"/>
      <c r="P590" s="239"/>
      <c r="Q590" s="239"/>
      <c r="R590" s="239"/>
      <c r="S590" s="239"/>
      <c r="T590" s="239"/>
      <c r="U590" s="239"/>
      <c r="V590" s="239"/>
      <c r="W590" s="239"/>
      <c r="X590" s="239"/>
      <c r="Y590" s="239"/>
      <c r="Z590" s="239"/>
      <c r="AA590" s="239"/>
      <c r="AB590" s="239"/>
      <c r="AC590" s="239"/>
      <c r="AD590" s="239"/>
      <c r="AE590" s="239"/>
      <c r="AF590" s="239"/>
      <c r="AG590" s="239"/>
      <c r="AH590" s="239"/>
      <c r="AI590" s="239"/>
    </row>
    <row r="591" spans="9:35">
      <c r="I591" s="239"/>
      <c r="J591" s="239"/>
      <c r="K591" s="239"/>
      <c r="L591" s="239"/>
      <c r="M591" s="239"/>
      <c r="N591" s="239"/>
      <c r="O591" s="239"/>
      <c r="P591" s="239"/>
      <c r="Q591" s="239"/>
      <c r="R591" s="239"/>
      <c r="S591" s="239"/>
      <c r="T591" s="239"/>
      <c r="U591" s="239"/>
      <c r="V591" s="239"/>
      <c r="W591" s="239"/>
      <c r="X591" s="239"/>
      <c r="Y591" s="239"/>
      <c r="Z591" s="239"/>
      <c r="AA591" s="239"/>
      <c r="AB591" s="239"/>
      <c r="AC591" s="239"/>
      <c r="AD591" s="239"/>
      <c r="AE591" s="239"/>
      <c r="AF591" s="239"/>
      <c r="AG591" s="239"/>
      <c r="AH591" s="239"/>
      <c r="AI591" s="239"/>
    </row>
    <row r="592" spans="9:35">
      <c r="I592" s="239"/>
      <c r="J592" s="239"/>
      <c r="K592" s="239"/>
      <c r="L592" s="239"/>
      <c r="M592" s="239"/>
      <c r="N592" s="239"/>
      <c r="O592" s="239"/>
      <c r="P592" s="239"/>
      <c r="Q592" s="239"/>
      <c r="R592" s="239"/>
      <c r="S592" s="239"/>
      <c r="T592" s="239"/>
      <c r="U592" s="239"/>
      <c r="V592" s="239"/>
      <c r="W592" s="239"/>
      <c r="X592" s="239"/>
      <c r="Y592" s="239"/>
      <c r="Z592" s="239"/>
      <c r="AA592" s="239"/>
      <c r="AB592" s="239"/>
      <c r="AC592" s="239"/>
      <c r="AD592" s="239"/>
      <c r="AE592" s="239"/>
      <c r="AF592" s="239"/>
      <c r="AG592" s="239"/>
      <c r="AH592" s="239"/>
      <c r="AI592" s="239"/>
    </row>
    <row r="593" spans="9:35">
      <c r="I593" s="239"/>
      <c r="J593" s="239"/>
      <c r="K593" s="239"/>
      <c r="L593" s="239"/>
      <c r="M593" s="239"/>
      <c r="N593" s="239"/>
      <c r="O593" s="239"/>
      <c r="P593" s="239"/>
      <c r="Q593" s="239"/>
      <c r="R593" s="239"/>
      <c r="S593" s="239"/>
      <c r="T593" s="239"/>
      <c r="U593" s="239"/>
      <c r="V593" s="239"/>
      <c r="W593" s="239"/>
      <c r="X593" s="239"/>
      <c r="Y593" s="239"/>
      <c r="Z593" s="239"/>
      <c r="AA593" s="239"/>
      <c r="AB593" s="239"/>
      <c r="AC593" s="239"/>
      <c r="AD593" s="239"/>
      <c r="AE593" s="239"/>
      <c r="AF593" s="239"/>
      <c r="AG593" s="239"/>
      <c r="AH593" s="239"/>
      <c r="AI593" s="239"/>
    </row>
    <row r="594" spans="9:35">
      <c r="I594" s="239"/>
      <c r="J594" s="239"/>
      <c r="K594" s="239"/>
      <c r="L594" s="239"/>
      <c r="M594" s="239"/>
      <c r="N594" s="239"/>
      <c r="O594" s="239"/>
      <c r="P594" s="239"/>
      <c r="Q594" s="239"/>
      <c r="R594" s="239"/>
      <c r="S594" s="239"/>
      <c r="T594" s="239"/>
      <c r="U594" s="239"/>
      <c r="V594" s="239"/>
      <c r="W594" s="239"/>
      <c r="X594" s="239"/>
      <c r="Y594" s="239"/>
      <c r="Z594" s="239"/>
      <c r="AA594" s="239"/>
      <c r="AB594" s="239"/>
      <c r="AC594" s="239"/>
      <c r="AD594" s="239"/>
      <c r="AE594" s="239"/>
      <c r="AF594" s="239"/>
      <c r="AG594" s="239"/>
      <c r="AH594" s="239"/>
      <c r="AI594" s="239"/>
    </row>
    <row r="595" spans="9:35">
      <c r="I595" s="239"/>
      <c r="J595" s="239"/>
      <c r="K595" s="239"/>
      <c r="L595" s="239"/>
      <c r="M595" s="239"/>
      <c r="N595" s="239"/>
      <c r="O595" s="239"/>
      <c r="P595" s="239"/>
      <c r="Q595" s="239"/>
      <c r="R595" s="239"/>
      <c r="S595" s="239"/>
      <c r="T595" s="239"/>
      <c r="U595" s="239"/>
      <c r="V595" s="239"/>
      <c r="W595" s="239"/>
      <c r="X595" s="239"/>
      <c r="Y595" s="239"/>
      <c r="Z595" s="239"/>
      <c r="AA595" s="239"/>
      <c r="AB595" s="239"/>
      <c r="AC595" s="239"/>
      <c r="AD595" s="239"/>
      <c r="AE595" s="239"/>
      <c r="AF595" s="239"/>
      <c r="AG595" s="239"/>
      <c r="AH595" s="239"/>
      <c r="AI595" s="239"/>
    </row>
    <row r="596" spans="9:35">
      <c r="I596" s="239"/>
      <c r="J596" s="239"/>
      <c r="K596" s="239"/>
      <c r="L596" s="239"/>
      <c r="M596" s="239"/>
      <c r="N596" s="239"/>
      <c r="O596" s="239"/>
      <c r="P596" s="239"/>
      <c r="Q596" s="239"/>
      <c r="R596" s="239"/>
      <c r="S596" s="239"/>
      <c r="T596" s="239"/>
      <c r="U596" s="239"/>
      <c r="V596" s="239"/>
      <c r="W596" s="239"/>
      <c r="X596" s="239"/>
      <c r="Y596" s="239"/>
      <c r="Z596" s="239"/>
      <c r="AA596" s="239"/>
      <c r="AB596" s="239"/>
      <c r="AC596" s="239"/>
      <c r="AD596" s="239"/>
      <c r="AE596" s="239"/>
      <c r="AF596" s="239"/>
      <c r="AG596" s="239"/>
      <c r="AH596" s="239"/>
      <c r="AI596" s="239"/>
    </row>
    <row r="597" spans="9:35">
      <c r="I597" s="239"/>
      <c r="J597" s="239"/>
      <c r="K597" s="239"/>
      <c r="L597" s="239"/>
      <c r="M597" s="239"/>
      <c r="N597" s="239"/>
      <c r="O597" s="239"/>
      <c r="P597" s="239"/>
      <c r="Q597" s="239"/>
      <c r="R597" s="239"/>
      <c r="S597" s="239"/>
      <c r="T597" s="239"/>
      <c r="U597" s="239"/>
      <c r="V597" s="239"/>
      <c r="W597" s="239"/>
      <c r="X597" s="239"/>
      <c r="Y597" s="239"/>
      <c r="Z597" s="239"/>
      <c r="AA597" s="239"/>
      <c r="AB597" s="239"/>
      <c r="AC597" s="239"/>
      <c r="AD597" s="239"/>
      <c r="AE597" s="239"/>
      <c r="AF597" s="239"/>
      <c r="AG597" s="239"/>
      <c r="AH597" s="239"/>
      <c r="AI597" s="239"/>
    </row>
    <row r="598" spans="9:35">
      <c r="I598" s="239"/>
      <c r="J598" s="239"/>
      <c r="K598" s="239"/>
      <c r="L598" s="239"/>
      <c r="M598" s="239"/>
      <c r="N598" s="239"/>
      <c r="O598" s="239"/>
      <c r="P598" s="239"/>
      <c r="Q598" s="239"/>
      <c r="R598" s="239"/>
      <c r="S598" s="239"/>
      <c r="T598" s="239"/>
      <c r="U598" s="239"/>
      <c r="V598" s="239"/>
      <c r="W598" s="239"/>
      <c r="X598" s="239"/>
      <c r="Y598" s="239"/>
      <c r="Z598" s="239"/>
      <c r="AA598" s="239"/>
      <c r="AB598" s="239"/>
      <c r="AC598" s="239"/>
      <c r="AD598" s="239"/>
      <c r="AE598" s="239"/>
      <c r="AF598" s="239"/>
      <c r="AG598" s="239"/>
      <c r="AH598" s="239"/>
      <c r="AI598" s="239"/>
    </row>
    <row r="599" spans="9:35">
      <c r="I599" s="239"/>
      <c r="J599" s="239"/>
      <c r="K599" s="239"/>
      <c r="L599" s="239"/>
      <c r="M599" s="239"/>
      <c r="N599" s="239"/>
      <c r="O599" s="239"/>
      <c r="P599" s="239"/>
      <c r="Q599" s="239"/>
      <c r="R599" s="239"/>
      <c r="S599" s="239"/>
      <c r="T599" s="239"/>
      <c r="U599" s="239"/>
      <c r="V599" s="239"/>
      <c r="W599" s="239"/>
      <c r="X599" s="239"/>
      <c r="Y599" s="239"/>
      <c r="Z599" s="239"/>
      <c r="AA599" s="239"/>
      <c r="AB599" s="239"/>
      <c r="AC599" s="239"/>
      <c r="AD599" s="239"/>
      <c r="AE599" s="239"/>
      <c r="AF599" s="239"/>
      <c r="AG599" s="239"/>
      <c r="AH599" s="239"/>
      <c r="AI599" s="239"/>
    </row>
    <row r="600" spans="9:35">
      <c r="I600" s="239"/>
      <c r="J600" s="239"/>
      <c r="K600" s="239"/>
      <c r="L600" s="239"/>
      <c r="M600" s="239"/>
      <c r="N600" s="239"/>
      <c r="O600" s="239"/>
      <c r="P600" s="239"/>
      <c r="Q600" s="239"/>
      <c r="R600" s="239"/>
      <c r="S600" s="239"/>
      <c r="T600" s="239"/>
      <c r="U600" s="239"/>
      <c r="V600" s="239"/>
      <c r="W600" s="239"/>
      <c r="X600" s="239"/>
      <c r="Y600" s="239"/>
      <c r="Z600" s="239"/>
      <c r="AA600" s="239"/>
      <c r="AB600" s="239"/>
      <c r="AC600" s="239"/>
      <c r="AD600" s="239"/>
      <c r="AE600" s="239"/>
      <c r="AF600" s="239"/>
      <c r="AG600" s="239"/>
      <c r="AH600" s="239"/>
      <c r="AI600" s="239"/>
    </row>
    <row r="601" spans="9:35">
      <c r="I601" s="239"/>
      <c r="J601" s="239"/>
      <c r="K601" s="239"/>
      <c r="L601" s="239"/>
      <c r="M601" s="239"/>
      <c r="N601" s="239"/>
      <c r="O601" s="239"/>
      <c r="P601" s="239"/>
      <c r="Q601" s="239"/>
      <c r="R601" s="239"/>
      <c r="S601" s="239"/>
      <c r="T601" s="239"/>
      <c r="U601" s="239"/>
      <c r="V601" s="239"/>
      <c r="W601" s="239"/>
      <c r="X601" s="239"/>
      <c r="Y601" s="239"/>
      <c r="Z601" s="239"/>
      <c r="AA601" s="239"/>
      <c r="AB601" s="239"/>
      <c r="AC601" s="239"/>
      <c r="AD601" s="239"/>
      <c r="AE601" s="239"/>
      <c r="AF601" s="239"/>
      <c r="AG601" s="239"/>
      <c r="AH601" s="239"/>
      <c r="AI601" s="239"/>
    </row>
    <row r="602" spans="9:35">
      <c r="I602" s="239"/>
      <c r="J602" s="239"/>
      <c r="K602" s="239"/>
      <c r="L602" s="239"/>
      <c r="M602" s="239"/>
      <c r="N602" s="239"/>
      <c r="O602" s="239"/>
      <c r="P602" s="239"/>
      <c r="Q602" s="239"/>
      <c r="R602" s="239"/>
      <c r="S602" s="239"/>
      <c r="T602" s="239"/>
      <c r="U602" s="239"/>
      <c r="V602" s="239"/>
      <c r="W602" s="239"/>
      <c r="X602" s="239"/>
      <c r="Y602" s="239"/>
      <c r="Z602" s="239"/>
      <c r="AA602" s="239"/>
      <c r="AB602" s="239"/>
      <c r="AC602" s="239"/>
      <c r="AD602" s="239"/>
      <c r="AE602" s="239"/>
      <c r="AF602" s="239"/>
      <c r="AG602" s="239"/>
      <c r="AH602" s="239"/>
      <c r="AI602" s="239"/>
    </row>
    <row r="603" spans="9:35">
      <c r="I603" s="239"/>
      <c r="J603" s="239"/>
      <c r="K603" s="239"/>
      <c r="L603" s="239"/>
      <c r="M603" s="239"/>
      <c r="N603" s="239"/>
      <c r="O603" s="239"/>
      <c r="P603" s="239"/>
      <c r="Q603" s="239"/>
      <c r="R603" s="239"/>
      <c r="S603" s="239"/>
      <c r="T603" s="239"/>
      <c r="U603" s="239"/>
      <c r="V603" s="239"/>
      <c r="W603" s="239"/>
      <c r="X603" s="239"/>
      <c r="Y603" s="239"/>
      <c r="Z603" s="239"/>
      <c r="AA603" s="239"/>
      <c r="AB603" s="239"/>
      <c r="AC603" s="239"/>
      <c r="AD603" s="239"/>
      <c r="AE603" s="239"/>
      <c r="AF603" s="239"/>
      <c r="AG603" s="239"/>
      <c r="AH603" s="239"/>
      <c r="AI603" s="239"/>
    </row>
    <row r="604" spans="9:35">
      <c r="I604" s="239"/>
      <c r="J604" s="239"/>
      <c r="K604" s="239"/>
      <c r="L604" s="239"/>
      <c r="M604" s="239"/>
      <c r="N604" s="239"/>
      <c r="O604" s="239"/>
      <c r="P604" s="239"/>
      <c r="Q604" s="239"/>
      <c r="R604" s="239"/>
      <c r="S604" s="239"/>
      <c r="T604" s="239"/>
      <c r="U604" s="239"/>
      <c r="V604" s="239"/>
      <c r="W604" s="239"/>
      <c r="X604" s="239"/>
      <c r="Y604" s="239"/>
      <c r="Z604" s="239"/>
      <c r="AA604" s="239"/>
      <c r="AB604" s="239"/>
      <c r="AC604" s="239"/>
      <c r="AD604" s="239"/>
      <c r="AE604" s="239"/>
      <c r="AF604" s="239"/>
      <c r="AG604" s="239"/>
      <c r="AH604" s="239"/>
      <c r="AI604" s="239"/>
    </row>
    <row r="605" spans="9:35">
      <c r="I605" s="239"/>
      <c r="J605" s="239"/>
      <c r="K605" s="239"/>
      <c r="L605" s="239"/>
      <c r="M605" s="239"/>
      <c r="N605" s="239"/>
      <c r="O605" s="239"/>
      <c r="P605" s="239"/>
      <c r="Q605" s="239"/>
      <c r="R605" s="239"/>
      <c r="S605" s="239"/>
      <c r="T605" s="239"/>
      <c r="U605" s="239"/>
      <c r="V605" s="239"/>
      <c r="W605" s="239"/>
      <c r="X605" s="239"/>
      <c r="Y605" s="239"/>
      <c r="Z605" s="239"/>
      <c r="AA605" s="239"/>
      <c r="AB605" s="239"/>
      <c r="AC605" s="239"/>
      <c r="AD605" s="239"/>
      <c r="AE605" s="239"/>
      <c r="AF605" s="239"/>
      <c r="AG605" s="239"/>
      <c r="AH605" s="239"/>
      <c r="AI605" s="239"/>
    </row>
    <row r="606" spans="9:35">
      <c r="I606" s="239"/>
      <c r="J606" s="239"/>
      <c r="K606" s="239"/>
      <c r="L606" s="239"/>
      <c r="M606" s="239"/>
      <c r="N606" s="239"/>
      <c r="O606" s="239"/>
      <c r="P606" s="239"/>
      <c r="Q606" s="239"/>
      <c r="R606" s="239"/>
      <c r="S606" s="239"/>
      <c r="T606" s="239"/>
      <c r="U606" s="239"/>
      <c r="V606" s="239"/>
      <c r="W606" s="239"/>
      <c r="X606" s="239"/>
      <c r="Y606" s="239"/>
      <c r="Z606" s="239"/>
      <c r="AA606" s="239"/>
      <c r="AB606" s="239"/>
      <c r="AC606" s="239"/>
      <c r="AD606" s="239"/>
      <c r="AE606" s="239"/>
      <c r="AF606" s="239"/>
      <c r="AG606" s="239"/>
      <c r="AH606" s="239"/>
      <c r="AI606" s="239"/>
    </row>
    <row r="607" spans="9:35">
      <c r="I607" s="239"/>
      <c r="J607" s="239"/>
      <c r="K607" s="239"/>
      <c r="L607" s="239"/>
      <c r="M607" s="239"/>
      <c r="N607" s="239"/>
      <c r="O607" s="239"/>
      <c r="P607" s="239"/>
      <c r="Q607" s="239"/>
      <c r="R607" s="239"/>
      <c r="S607" s="239"/>
      <c r="T607" s="239"/>
      <c r="U607" s="239"/>
      <c r="V607" s="239"/>
      <c r="W607" s="239"/>
      <c r="X607" s="239"/>
      <c r="Y607" s="239"/>
      <c r="Z607" s="239"/>
      <c r="AA607" s="239"/>
      <c r="AB607" s="239"/>
      <c r="AC607" s="239"/>
      <c r="AD607" s="239"/>
      <c r="AE607" s="239"/>
      <c r="AF607" s="239"/>
      <c r="AG607" s="239"/>
      <c r="AH607" s="239"/>
      <c r="AI607" s="239"/>
    </row>
    <row r="608" spans="9:35">
      <c r="I608" s="239"/>
      <c r="J608" s="239"/>
      <c r="K608" s="239"/>
      <c r="L608" s="239"/>
      <c r="M608" s="239"/>
      <c r="N608" s="239"/>
      <c r="O608" s="239"/>
      <c r="P608" s="239"/>
      <c r="Q608" s="239"/>
      <c r="R608" s="239"/>
      <c r="S608" s="239"/>
      <c r="T608" s="239"/>
      <c r="U608" s="239"/>
      <c r="V608" s="239"/>
      <c r="W608" s="239"/>
      <c r="X608" s="239"/>
      <c r="Y608" s="239"/>
      <c r="Z608" s="239"/>
      <c r="AA608" s="239"/>
      <c r="AB608" s="239"/>
      <c r="AC608" s="239"/>
      <c r="AD608" s="239"/>
      <c r="AE608" s="239"/>
      <c r="AF608" s="239"/>
      <c r="AG608" s="239"/>
      <c r="AH608" s="239"/>
      <c r="AI608" s="239"/>
    </row>
    <row r="609" spans="9:35">
      <c r="I609" s="239"/>
      <c r="J609" s="239"/>
      <c r="K609" s="239"/>
      <c r="L609" s="239"/>
      <c r="M609" s="239"/>
      <c r="N609" s="239"/>
      <c r="O609" s="239"/>
      <c r="P609" s="239"/>
      <c r="Q609" s="239"/>
      <c r="R609" s="239"/>
      <c r="S609" s="239"/>
      <c r="T609" s="239"/>
      <c r="U609" s="239"/>
      <c r="V609" s="239"/>
      <c r="W609" s="239"/>
      <c r="X609" s="239"/>
      <c r="Y609" s="239"/>
      <c r="Z609" s="239"/>
      <c r="AA609" s="239"/>
      <c r="AB609" s="239"/>
      <c r="AC609" s="239"/>
      <c r="AD609" s="239"/>
      <c r="AE609" s="239"/>
      <c r="AF609" s="239"/>
      <c r="AG609" s="239"/>
      <c r="AH609" s="239"/>
      <c r="AI609" s="239"/>
    </row>
    <row r="610" spans="9:35">
      <c r="I610" s="239"/>
      <c r="J610" s="239"/>
      <c r="K610" s="239"/>
      <c r="L610" s="239"/>
      <c r="M610" s="239"/>
      <c r="N610" s="239"/>
      <c r="O610" s="239"/>
      <c r="P610" s="239"/>
      <c r="Q610" s="239"/>
      <c r="R610" s="239"/>
      <c r="S610" s="239"/>
      <c r="T610" s="239"/>
      <c r="U610" s="239"/>
      <c r="V610" s="239"/>
      <c r="W610" s="239"/>
      <c r="X610" s="239"/>
      <c r="Y610" s="239"/>
      <c r="Z610" s="239"/>
      <c r="AA610" s="239"/>
      <c r="AB610" s="239"/>
      <c r="AC610" s="239"/>
      <c r="AD610" s="239"/>
      <c r="AE610" s="239"/>
      <c r="AF610" s="239"/>
      <c r="AG610" s="239"/>
      <c r="AH610" s="239"/>
      <c r="AI610" s="239"/>
    </row>
    <row r="611" spans="9:35">
      <c r="I611" s="239"/>
      <c r="J611" s="239"/>
      <c r="K611" s="239"/>
      <c r="L611" s="239"/>
      <c r="M611" s="239"/>
      <c r="N611" s="239"/>
      <c r="O611" s="239"/>
      <c r="P611" s="239"/>
      <c r="Q611" s="239"/>
      <c r="R611" s="239"/>
      <c r="S611" s="239"/>
      <c r="T611" s="239"/>
      <c r="U611" s="239"/>
      <c r="V611" s="239"/>
      <c r="W611" s="239"/>
      <c r="X611" s="239"/>
      <c r="Y611" s="239"/>
      <c r="Z611" s="239"/>
      <c r="AA611" s="239"/>
      <c r="AB611" s="239"/>
      <c r="AC611" s="239"/>
      <c r="AD611" s="239"/>
      <c r="AE611" s="239"/>
      <c r="AF611" s="239"/>
      <c r="AG611" s="239"/>
      <c r="AH611" s="239"/>
      <c r="AI611" s="239"/>
    </row>
    <row r="612" spans="9:35">
      <c r="I612" s="239"/>
      <c r="J612" s="239"/>
      <c r="K612" s="239"/>
      <c r="L612" s="239"/>
      <c r="M612" s="239"/>
      <c r="N612" s="239"/>
      <c r="O612" s="239"/>
      <c r="P612" s="239"/>
      <c r="Q612" s="239"/>
      <c r="R612" s="239"/>
      <c r="S612" s="239"/>
      <c r="T612" s="239"/>
      <c r="U612" s="239"/>
      <c r="V612" s="239"/>
      <c r="W612" s="239"/>
      <c r="X612" s="239"/>
      <c r="Y612" s="239"/>
      <c r="Z612" s="239"/>
      <c r="AA612" s="239"/>
      <c r="AB612" s="239"/>
      <c r="AC612" s="239"/>
      <c r="AD612" s="239"/>
      <c r="AE612" s="239"/>
      <c r="AF612" s="239"/>
      <c r="AG612" s="239"/>
      <c r="AH612" s="239"/>
      <c r="AI612" s="239"/>
    </row>
    <row r="613" spans="9:35">
      <c r="I613" s="239"/>
      <c r="J613" s="239"/>
      <c r="K613" s="239"/>
      <c r="L613" s="239"/>
      <c r="M613" s="239"/>
      <c r="N613" s="239"/>
      <c r="O613" s="239"/>
      <c r="P613" s="239"/>
      <c r="Q613" s="239"/>
      <c r="R613" s="239"/>
      <c r="S613" s="239"/>
      <c r="T613" s="239"/>
      <c r="U613" s="239"/>
      <c r="V613" s="239"/>
      <c r="W613" s="239"/>
      <c r="X613" s="239"/>
      <c r="Y613" s="239"/>
      <c r="Z613" s="239"/>
      <c r="AA613" s="239"/>
      <c r="AB613" s="239"/>
      <c r="AC613" s="239"/>
      <c r="AD613" s="239"/>
      <c r="AE613" s="239"/>
      <c r="AF613" s="239"/>
      <c r="AG613" s="239"/>
      <c r="AH613" s="239"/>
      <c r="AI613" s="239"/>
    </row>
    <row r="614" spans="9:35">
      <c r="I614" s="239"/>
      <c r="J614" s="239"/>
      <c r="K614" s="239"/>
      <c r="L614" s="239"/>
      <c r="M614" s="239"/>
      <c r="N614" s="239"/>
      <c r="O614" s="239"/>
      <c r="P614" s="239"/>
      <c r="Q614" s="239"/>
      <c r="R614" s="239"/>
      <c r="S614" s="239"/>
      <c r="T614" s="239"/>
      <c r="U614" s="239"/>
      <c r="V614" s="239"/>
      <c r="W614" s="239"/>
      <c r="X614" s="239"/>
      <c r="Y614" s="239"/>
      <c r="Z614" s="239"/>
      <c r="AA614" s="239"/>
      <c r="AB614" s="239"/>
      <c r="AC614" s="239"/>
      <c r="AD614" s="239"/>
      <c r="AE614" s="239"/>
      <c r="AF614" s="239"/>
      <c r="AG614" s="239"/>
      <c r="AH614" s="239"/>
      <c r="AI614" s="239"/>
    </row>
    <row r="615" spans="9:35">
      <c r="I615" s="239"/>
      <c r="J615" s="239"/>
      <c r="K615" s="239"/>
      <c r="L615" s="239"/>
      <c r="M615" s="239"/>
      <c r="N615" s="239"/>
      <c r="O615" s="239"/>
      <c r="P615" s="239"/>
      <c r="Q615" s="239"/>
      <c r="R615" s="239"/>
      <c r="S615" s="239"/>
      <c r="T615" s="239"/>
      <c r="U615" s="239"/>
      <c r="V615" s="239"/>
      <c r="W615" s="239"/>
      <c r="X615" s="239"/>
      <c r="Y615" s="239"/>
      <c r="Z615" s="239"/>
      <c r="AA615" s="239"/>
      <c r="AB615" s="239"/>
      <c r="AC615" s="239"/>
      <c r="AD615" s="239"/>
      <c r="AE615" s="239"/>
      <c r="AF615" s="239"/>
      <c r="AG615" s="239"/>
      <c r="AH615" s="239"/>
      <c r="AI615" s="239"/>
    </row>
    <row r="616" spans="9:35">
      <c r="I616" s="239"/>
      <c r="J616" s="239"/>
      <c r="K616" s="239"/>
      <c r="L616" s="239"/>
      <c r="M616" s="239"/>
      <c r="N616" s="239"/>
      <c r="O616" s="239"/>
      <c r="P616" s="239"/>
      <c r="Q616" s="239"/>
      <c r="R616" s="239"/>
      <c r="S616" s="239"/>
      <c r="T616" s="239"/>
      <c r="U616" s="239"/>
      <c r="V616" s="239"/>
      <c r="W616" s="239"/>
      <c r="X616" s="239"/>
      <c r="Y616" s="239"/>
      <c r="Z616" s="239"/>
      <c r="AA616" s="239"/>
      <c r="AB616" s="239"/>
      <c r="AC616" s="239"/>
      <c r="AD616" s="239"/>
      <c r="AE616" s="239"/>
      <c r="AF616" s="239"/>
      <c r="AG616" s="239"/>
      <c r="AH616" s="239"/>
      <c r="AI616" s="239"/>
    </row>
    <row r="617" spans="9:35">
      <c r="I617" s="239"/>
      <c r="J617" s="239"/>
      <c r="K617" s="239"/>
      <c r="L617" s="239"/>
      <c r="M617" s="239"/>
      <c r="N617" s="239"/>
      <c r="O617" s="239"/>
      <c r="P617" s="239"/>
      <c r="Q617" s="239"/>
      <c r="R617" s="239"/>
      <c r="S617" s="239"/>
      <c r="T617" s="239"/>
      <c r="U617" s="239"/>
      <c r="V617" s="239"/>
      <c r="W617" s="239"/>
      <c r="X617" s="239"/>
      <c r="Y617" s="239"/>
      <c r="Z617" s="239"/>
      <c r="AA617" s="239"/>
      <c r="AB617" s="239"/>
      <c r="AC617" s="239"/>
      <c r="AD617" s="239"/>
      <c r="AE617" s="239"/>
      <c r="AF617" s="239"/>
      <c r="AG617" s="239"/>
      <c r="AH617" s="239"/>
      <c r="AI617" s="239"/>
    </row>
    <row r="618" spans="9:35">
      <c r="I618" s="239"/>
      <c r="J618" s="239"/>
      <c r="K618" s="239"/>
      <c r="L618" s="239"/>
      <c r="M618" s="239"/>
      <c r="N618" s="239"/>
      <c r="O618" s="239"/>
      <c r="P618" s="239"/>
      <c r="Q618" s="239"/>
      <c r="R618" s="239"/>
      <c r="S618" s="239"/>
      <c r="T618" s="239"/>
      <c r="U618" s="239"/>
      <c r="V618" s="239"/>
      <c r="W618" s="239"/>
      <c r="X618" s="239"/>
      <c r="Y618" s="239"/>
      <c r="Z618" s="239"/>
      <c r="AA618" s="239"/>
      <c r="AB618" s="239"/>
      <c r="AC618" s="239"/>
      <c r="AD618" s="239"/>
      <c r="AE618" s="239"/>
      <c r="AF618" s="239"/>
      <c r="AG618" s="239"/>
      <c r="AH618" s="239"/>
      <c r="AI618" s="239"/>
    </row>
    <row r="619" spans="9:35">
      <c r="I619" s="239"/>
      <c r="J619" s="239"/>
      <c r="K619" s="239"/>
      <c r="L619" s="239"/>
      <c r="M619" s="239"/>
      <c r="N619" s="239"/>
      <c r="O619" s="239"/>
      <c r="P619" s="239"/>
      <c r="Q619" s="239"/>
      <c r="R619" s="239"/>
      <c r="S619" s="239"/>
      <c r="T619" s="239"/>
      <c r="U619" s="239"/>
      <c r="V619" s="239"/>
      <c r="W619" s="239"/>
      <c r="X619" s="239"/>
      <c r="Y619" s="239"/>
      <c r="Z619" s="239"/>
      <c r="AA619" s="239"/>
      <c r="AB619" s="239"/>
      <c r="AC619" s="239"/>
      <c r="AD619" s="239"/>
      <c r="AE619" s="239"/>
      <c r="AF619" s="239"/>
      <c r="AG619" s="239"/>
      <c r="AH619" s="239"/>
      <c r="AI619" s="239"/>
    </row>
    <row r="620" spans="9:35">
      <c r="I620" s="239"/>
      <c r="J620" s="239"/>
      <c r="K620" s="239"/>
      <c r="L620" s="239"/>
      <c r="M620" s="239"/>
      <c r="N620" s="239"/>
      <c r="O620" s="239"/>
      <c r="P620" s="239"/>
      <c r="Q620" s="239"/>
      <c r="R620" s="239"/>
      <c r="S620" s="239"/>
      <c r="T620" s="239"/>
      <c r="U620" s="239"/>
      <c r="V620" s="239"/>
      <c r="W620" s="239"/>
      <c r="X620" s="239"/>
      <c r="Y620" s="239"/>
      <c r="Z620" s="239"/>
      <c r="AA620" s="239"/>
      <c r="AB620" s="239"/>
      <c r="AC620" s="239"/>
      <c r="AD620" s="239"/>
      <c r="AE620" s="239"/>
      <c r="AF620" s="239"/>
      <c r="AG620" s="239"/>
      <c r="AH620" s="239"/>
      <c r="AI620" s="239"/>
    </row>
    <row r="621" spans="9:35">
      <c r="I621" s="239"/>
      <c r="J621" s="239"/>
      <c r="K621" s="239"/>
      <c r="L621" s="239"/>
      <c r="M621" s="239"/>
      <c r="N621" s="239"/>
      <c r="O621" s="239"/>
      <c r="P621" s="239"/>
      <c r="Q621" s="239"/>
      <c r="R621" s="239"/>
      <c r="S621" s="239"/>
      <c r="T621" s="239"/>
      <c r="U621" s="239"/>
      <c r="V621" s="239"/>
      <c r="W621" s="239"/>
      <c r="X621" s="239"/>
      <c r="Y621" s="239"/>
      <c r="Z621" s="239"/>
      <c r="AA621" s="239"/>
      <c r="AB621" s="239"/>
      <c r="AC621" s="239"/>
      <c r="AD621" s="239"/>
      <c r="AE621" s="239"/>
      <c r="AF621" s="239"/>
      <c r="AG621" s="239"/>
      <c r="AH621" s="239"/>
      <c r="AI621" s="239"/>
    </row>
    <row r="622" spans="9:35">
      <c r="I622" s="239"/>
      <c r="J622" s="239"/>
      <c r="K622" s="239"/>
      <c r="L622" s="239"/>
      <c r="M622" s="239"/>
      <c r="N622" s="239"/>
      <c r="O622" s="239"/>
      <c r="P622" s="239"/>
      <c r="Q622" s="239"/>
      <c r="R622" s="239"/>
      <c r="S622" s="239"/>
      <c r="T622" s="239"/>
      <c r="U622" s="239"/>
      <c r="V622" s="239"/>
      <c r="W622" s="239"/>
      <c r="X622" s="239"/>
      <c r="Y622" s="239"/>
      <c r="Z622" s="239"/>
      <c r="AA622" s="239"/>
      <c r="AB622" s="239"/>
      <c r="AC622" s="239"/>
      <c r="AD622" s="239"/>
      <c r="AE622" s="239"/>
      <c r="AF622" s="239"/>
      <c r="AG622" s="239"/>
      <c r="AH622" s="239"/>
      <c r="AI622" s="239"/>
    </row>
    <row r="623" spans="9:35">
      <c r="I623" s="239"/>
      <c r="J623" s="239"/>
      <c r="K623" s="239"/>
      <c r="L623" s="239"/>
      <c r="M623" s="239"/>
      <c r="N623" s="239"/>
      <c r="O623" s="239"/>
      <c r="P623" s="239"/>
      <c r="Q623" s="239"/>
      <c r="R623" s="239"/>
      <c r="S623" s="239"/>
      <c r="T623" s="239"/>
      <c r="U623" s="239"/>
      <c r="V623" s="239"/>
      <c r="W623" s="239"/>
      <c r="X623" s="239"/>
      <c r="Y623" s="239"/>
      <c r="Z623" s="239"/>
      <c r="AA623" s="239"/>
      <c r="AB623" s="239"/>
      <c r="AC623" s="239"/>
      <c r="AD623" s="239"/>
      <c r="AE623" s="239"/>
      <c r="AF623" s="239"/>
      <c r="AG623" s="239"/>
      <c r="AH623" s="239"/>
      <c r="AI623" s="239"/>
    </row>
    <row r="624" spans="9:35">
      <c r="I624" s="239"/>
      <c r="J624" s="239"/>
      <c r="K624" s="239"/>
      <c r="L624" s="239"/>
      <c r="M624" s="239"/>
      <c r="N624" s="239"/>
      <c r="O624" s="239"/>
      <c r="P624" s="239"/>
      <c r="Q624" s="239"/>
      <c r="R624" s="239"/>
      <c r="S624" s="239"/>
      <c r="T624" s="239"/>
      <c r="U624" s="239"/>
      <c r="V624" s="239"/>
      <c r="W624" s="239"/>
      <c r="X624" s="239"/>
      <c r="Y624" s="239"/>
      <c r="Z624" s="239"/>
      <c r="AA624" s="239"/>
      <c r="AB624" s="239"/>
      <c r="AC624" s="239"/>
      <c r="AD624" s="239"/>
      <c r="AE624" s="239"/>
      <c r="AF624" s="239"/>
      <c r="AG624" s="239"/>
      <c r="AH624" s="239"/>
      <c r="AI624" s="239"/>
    </row>
    <row r="625" spans="9:35">
      <c r="I625" s="239"/>
      <c r="J625" s="239"/>
      <c r="K625" s="239"/>
      <c r="L625" s="239"/>
      <c r="M625" s="239"/>
      <c r="N625" s="239"/>
      <c r="O625" s="239"/>
      <c r="P625" s="239"/>
      <c r="Q625" s="239"/>
      <c r="R625" s="239"/>
      <c r="S625" s="239"/>
      <c r="T625" s="239"/>
      <c r="U625" s="239"/>
      <c r="V625" s="239"/>
      <c r="W625" s="239"/>
      <c r="X625" s="239"/>
      <c r="Y625" s="239"/>
      <c r="Z625" s="239"/>
      <c r="AA625" s="239"/>
      <c r="AB625" s="239"/>
      <c r="AC625" s="239"/>
      <c r="AD625" s="239"/>
      <c r="AE625" s="239"/>
      <c r="AF625" s="239"/>
      <c r="AG625" s="239"/>
      <c r="AH625" s="239"/>
      <c r="AI625" s="239"/>
    </row>
    <row r="626" spans="9:35">
      <c r="I626" s="239"/>
      <c r="J626" s="239"/>
      <c r="K626" s="239"/>
      <c r="L626" s="239"/>
      <c r="M626" s="239"/>
      <c r="N626" s="239"/>
      <c r="O626" s="239"/>
      <c r="P626" s="239"/>
      <c r="Q626" s="239"/>
      <c r="R626" s="239"/>
      <c r="S626" s="239"/>
      <c r="T626" s="239"/>
      <c r="U626" s="239"/>
      <c r="V626" s="239"/>
      <c r="W626" s="239"/>
      <c r="X626" s="239"/>
      <c r="Y626" s="239"/>
      <c r="Z626" s="239"/>
      <c r="AA626" s="239"/>
      <c r="AB626" s="239"/>
      <c r="AC626" s="239"/>
      <c r="AD626" s="239"/>
      <c r="AE626" s="239"/>
      <c r="AF626" s="239"/>
      <c r="AG626" s="239"/>
      <c r="AH626" s="239"/>
      <c r="AI626" s="239"/>
    </row>
    <row r="627" spans="9:35">
      <c r="I627" s="239"/>
      <c r="J627" s="239"/>
      <c r="K627" s="239"/>
      <c r="L627" s="239"/>
      <c r="M627" s="239"/>
      <c r="N627" s="239"/>
      <c r="O627" s="239"/>
      <c r="P627" s="239"/>
      <c r="Q627" s="239"/>
      <c r="R627" s="239"/>
      <c r="S627" s="239"/>
      <c r="T627" s="239"/>
      <c r="U627" s="239"/>
      <c r="V627" s="239"/>
      <c r="W627" s="239"/>
      <c r="X627" s="239"/>
      <c r="Y627" s="239"/>
      <c r="Z627" s="239"/>
      <c r="AA627" s="239"/>
      <c r="AB627" s="239"/>
      <c r="AC627" s="239"/>
      <c r="AD627" s="239"/>
      <c r="AE627" s="239"/>
      <c r="AF627" s="239"/>
      <c r="AG627" s="239"/>
      <c r="AH627" s="239"/>
      <c r="AI627" s="239"/>
    </row>
    <row r="628" spans="9:35">
      <c r="I628" s="239"/>
      <c r="J628" s="239"/>
      <c r="K628" s="239"/>
      <c r="L628" s="239"/>
      <c r="M628" s="239"/>
      <c r="N628" s="239"/>
      <c r="O628" s="239"/>
      <c r="P628" s="239"/>
      <c r="Q628" s="239"/>
      <c r="R628" s="239"/>
      <c r="S628" s="239"/>
      <c r="T628" s="239"/>
      <c r="U628" s="239"/>
      <c r="V628" s="239"/>
      <c r="W628" s="239"/>
      <c r="X628" s="239"/>
      <c r="Y628" s="239"/>
      <c r="Z628" s="239"/>
      <c r="AA628" s="239"/>
      <c r="AB628" s="239"/>
      <c r="AC628" s="239"/>
      <c r="AD628" s="239"/>
      <c r="AE628" s="239"/>
      <c r="AF628" s="239"/>
      <c r="AG628" s="239"/>
      <c r="AH628" s="239"/>
      <c r="AI628" s="239"/>
    </row>
    <row r="629" spans="9:35">
      <c r="I629" s="239"/>
      <c r="J629" s="239"/>
      <c r="K629" s="239"/>
      <c r="L629" s="239"/>
      <c r="M629" s="239"/>
      <c r="N629" s="239"/>
      <c r="O629" s="239"/>
      <c r="P629" s="239"/>
      <c r="Q629" s="239"/>
      <c r="R629" s="239"/>
      <c r="S629" s="239"/>
      <c r="T629" s="239"/>
      <c r="U629" s="239"/>
      <c r="V629" s="239"/>
      <c r="W629" s="239"/>
      <c r="X629" s="239"/>
      <c r="Y629" s="239"/>
      <c r="Z629" s="239"/>
      <c r="AA629" s="239"/>
      <c r="AB629" s="239"/>
      <c r="AC629" s="239"/>
      <c r="AD629" s="239"/>
      <c r="AE629" s="239"/>
      <c r="AF629" s="239"/>
      <c r="AG629" s="239"/>
      <c r="AH629" s="239"/>
      <c r="AI629" s="239"/>
    </row>
    <row r="630" spans="9:35">
      <c r="I630" s="239"/>
      <c r="J630" s="239"/>
      <c r="K630" s="239"/>
      <c r="L630" s="239"/>
      <c r="M630" s="239"/>
      <c r="N630" s="239"/>
      <c r="O630" s="239"/>
      <c r="P630" s="239"/>
      <c r="Q630" s="239"/>
      <c r="R630" s="239"/>
      <c r="S630" s="239"/>
      <c r="T630" s="239"/>
      <c r="U630" s="239"/>
      <c r="V630" s="239"/>
      <c r="W630" s="239"/>
      <c r="X630" s="239"/>
      <c r="Y630" s="239"/>
      <c r="Z630" s="239"/>
      <c r="AA630" s="239"/>
      <c r="AB630" s="239"/>
      <c r="AC630" s="239"/>
      <c r="AD630" s="239"/>
      <c r="AE630" s="239"/>
      <c r="AF630" s="239"/>
      <c r="AG630" s="239"/>
      <c r="AH630" s="239"/>
      <c r="AI630" s="239"/>
    </row>
    <row r="631" spans="9:35">
      <c r="I631" s="239"/>
      <c r="J631" s="239"/>
      <c r="K631" s="239"/>
      <c r="L631" s="239"/>
      <c r="M631" s="239"/>
      <c r="N631" s="239"/>
      <c r="O631" s="239"/>
      <c r="P631" s="239"/>
      <c r="Q631" s="239"/>
      <c r="R631" s="239"/>
      <c r="S631" s="239"/>
      <c r="T631" s="239"/>
      <c r="U631" s="239"/>
      <c r="V631" s="239"/>
      <c r="W631" s="239"/>
      <c r="X631" s="239"/>
      <c r="Y631" s="239"/>
      <c r="Z631" s="239"/>
      <c r="AA631" s="239"/>
      <c r="AB631" s="239"/>
      <c r="AC631" s="239"/>
      <c r="AD631" s="239"/>
      <c r="AE631" s="239"/>
      <c r="AF631" s="239"/>
      <c r="AG631" s="239"/>
      <c r="AH631" s="239"/>
      <c r="AI631" s="239"/>
    </row>
    <row r="632" spans="9:35">
      <c r="I632" s="239"/>
      <c r="J632" s="239"/>
      <c r="K632" s="239"/>
      <c r="L632" s="239"/>
      <c r="M632" s="239"/>
      <c r="N632" s="239"/>
      <c r="O632" s="239"/>
      <c r="P632" s="239"/>
      <c r="Q632" s="239"/>
      <c r="R632" s="239"/>
      <c r="S632" s="239"/>
      <c r="T632" s="239"/>
      <c r="U632" s="239"/>
      <c r="V632" s="239"/>
      <c r="W632" s="239"/>
      <c r="X632" s="239"/>
      <c r="Y632" s="239"/>
      <c r="Z632" s="239"/>
      <c r="AA632" s="239"/>
      <c r="AB632" s="239"/>
      <c r="AC632" s="239"/>
      <c r="AD632" s="239"/>
      <c r="AE632" s="239"/>
      <c r="AF632" s="239"/>
      <c r="AG632" s="239"/>
      <c r="AH632" s="239"/>
      <c r="AI632" s="239"/>
    </row>
    <row r="633" spans="9:35">
      <c r="I633" s="239"/>
      <c r="J633" s="239"/>
      <c r="K633" s="239"/>
      <c r="L633" s="239"/>
      <c r="M633" s="239"/>
      <c r="N633" s="239"/>
      <c r="O633" s="239"/>
      <c r="P633" s="239"/>
      <c r="Q633" s="239"/>
      <c r="R633" s="239"/>
      <c r="S633" s="239"/>
      <c r="T633" s="239"/>
      <c r="U633" s="239"/>
      <c r="V633" s="239"/>
      <c r="W633" s="239"/>
      <c r="X633" s="239"/>
      <c r="Y633" s="239"/>
      <c r="Z633" s="239"/>
      <c r="AA633" s="239"/>
      <c r="AB633" s="239"/>
      <c r="AC633" s="239"/>
      <c r="AD633" s="239"/>
      <c r="AE633" s="239"/>
      <c r="AF633" s="239"/>
      <c r="AG633" s="239"/>
      <c r="AH633" s="239"/>
      <c r="AI633" s="239"/>
    </row>
    <row r="634" spans="9:35">
      <c r="I634" s="239"/>
      <c r="J634" s="239"/>
      <c r="K634" s="239"/>
      <c r="L634" s="239"/>
      <c r="M634" s="239"/>
      <c r="N634" s="239"/>
      <c r="O634" s="239"/>
      <c r="P634" s="239"/>
      <c r="Q634" s="239"/>
      <c r="R634" s="239"/>
      <c r="S634" s="239"/>
      <c r="T634" s="239"/>
      <c r="U634" s="239"/>
      <c r="V634" s="239"/>
      <c r="W634" s="239"/>
      <c r="X634" s="239"/>
      <c r="Y634" s="239"/>
      <c r="Z634" s="239"/>
      <c r="AA634" s="239"/>
      <c r="AB634" s="239"/>
      <c r="AC634" s="239"/>
      <c r="AD634" s="239"/>
      <c r="AE634" s="239"/>
      <c r="AF634" s="239"/>
      <c r="AG634" s="239"/>
      <c r="AH634" s="239"/>
      <c r="AI634" s="239"/>
    </row>
    <row r="635" spans="9:35">
      <c r="I635" s="239"/>
      <c r="J635" s="239"/>
      <c r="K635" s="239"/>
      <c r="L635" s="239"/>
      <c r="M635" s="239"/>
      <c r="N635" s="239"/>
      <c r="O635" s="239"/>
      <c r="P635" s="239"/>
      <c r="Q635" s="239"/>
      <c r="R635" s="239"/>
      <c r="S635" s="239"/>
      <c r="T635" s="239"/>
      <c r="U635" s="239"/>
      <c r="V635" s="239"/>
      <c r="W635" s="239"/>
      <c r="X635" s="239"/>
      <c r="Y635" s="239"/>
      <c r="Z635" s="239"/>
      <c r="AA635" s="239"/>
      <c r="AB635" s="239"/>
      <c r="AC635" s="239"/>
      <c r="AD635" s="239"/>
      <c r="AE635" s="239"/>
      <c r="AF635" s="239"/>
      <c r="AG635" s="239"/>
      <c r="AH635" s="239"/>
      <c r="AI635" s="239"/>
    </row>
    <row r="636" spans="9:35">
      <c r="I636" s="239"/>
      <c r="J636" s="239"/>
      <c r="K636" s="239"/>
      <c r="L636" s="239"/>
      <c r="M636" s="239"/>
      <c r="N636" s="239"/>
      <c r="O636" s="239"/>
      <c r="P636" s="239"/>
      <c r="Q636" s="239"/>
      <c r="R636" s="239"/>
      <c r="S636" s="239"/>
      <c r="T636" s="239"/>
      <c r="U636" s="239"/>
      <c r="V636" s="239"/>
      <c r="W636" s="239"/>
      <c r="X636" s="239"/>
      <c r="Y636" s="239"/>
      <c r="Z636" s="239"/>
      <c r="AA636" s="239"/>
      <c r="AB636" s="239"/>
      <c r="AC636" s="239"/>
      <c r="AD636" s="239"/>
      <c r="AE636" s="239"/>
      <c r="AF636" s="239"/>
      <c r="AG636" s="239"/>
      <c r="AH636" s="239"/>
      <c r="AI636" s="239"/>
    </row>
    <row r="637" spans="9:35">
      <c r="I637" s="239"/>
      <c r="J637" s="239"/>
      <c r="K637" s="239"/>
      <c r="L637" s="239"/>
      <c r="M637" s="239"/>
      <c r="N637" s="239"/>
      <c r="O637" s="239"/>
      <c r="P637" s="239"/>
      <c r="Q637" s="239"/>
      <c r="R637" s="239"/>
      <c r="S637" s="239"/>
      <c r="T637" s="239"/>
      <c r="U637" s="239"/>
      <c r="V637" s="239"/>
      <c r="W637" s="239"/>
      <c r="X637" s="239"/>
      <c r="Y637" s="239"/>
      <c r="Z637" s="239"/>
      <c r="AA637" s="239"/>
      <c r="AB637" s="239"/>
      <c r="AC637" s="239"/>
      <c r="AD637" s="239"/>
      <c r="AE637" s="239"/>
      <c r="AF637" s="239"/>
      <c r="AG637" s="239"/>
      <c r="AH637" s="239"/>
      <c r="AI637" s="239"/>
    </row>
    <row r="638" spans="9:35">
      <c r="I638" s="239"/>
      <c r="J638" s="239"/>
      <c r="K638" s="239"/>
      <c r="L638" s="239"/>
      <c r="M638" s="239"/>
      <c r="N638" s="239"/>
      <c r="O638" s="239"/>
      <c r="P638" s="239"/>
      <c r="Q638" s="239"/>
      <c r="R638" s="239"/>
      <c r="S638" s="239"/>
      <c r="T638" s="239"/>
      <c r="U638" s="239"/>
      <c r="V638" s="239"/>
      <c r="W638" s="239"/>
      <c r="X638" s="239"/>
      <c r="Y638" s="239"/>
      <c r="Z638" s="239"/>
      <c r="AA638" s="239"/>
      <c r="AB638" s="239"/>
      <c r="AC638" s="239"/>
      <c r="AD638" s="239"/>
      <c r="AE638" s="239"/>
      <c r="AF638" s="239"/>
      <c r="AG638" s="239"/>
      <c r="AH638" s="239"/>
      <c r="AI638" s="239"/>
    </row>
    <row r="639" spans="9:35">
      <c r="I639" s="239"/>
      <c r="J639" s="239"/>
      <c r="K639" s="239"/>
      <c r="L639" s="239"/>
      <c r="M639" s="239"/>
      <c r="N639" s="239"/>
      <c r="O639" s="239"/>
      <c r="P639" s="239"/>
      <c r="Q639" s="239"/>
      <c r="R639" s="239"/>
      <c r="S639" s="239"/>
      <c r="T639" s="239"/>
      <c r="U639" s="239"/>
      <c r="V639" s="239"/>
      <c r="W639" s="239"/>
      <c r="X639" s="239"/>
      <c r="Y639" s="239"/>
      <c r="Z639" s="239"/>
      <c r="AA639" s="239"/>
      <c r="AB639" s="239"/>
      <c r="AC639" s="239"/>
      <c r="AD639" s="239"/>
      <c r="AE639" s="239"/>
      <c r="AF639" s="239"/>
      <c r="AG639" s="239"/>
      <c r="AH639" s="239"/>
      <c r="AI639" s="239"/>
    </row>
    <row r="640" spans="9:35">
      <c r="I640" s="239"/>
      <c r="J640" s="239"/>
      <c r="K640" s="239"/>
      <c r="L640" s="239"/>
      <c r="M640" s="239"/>
      <c r="N640" s="239"/>
      <c r="O640" s="239"/>
      <c r="P640" s="239"/>
      <c r="Q640" s="239"/>
      <c r="R640" s="239"/>
      <c r="S640" s="239"/>
      <c r="T640" s="239"/>
      <c r="U640" s="239"/>
      <c r="V640" s="239"/>
      <c r="W640" s="239"/>
      <c r="X640" s="239"/>
      <c r="Y640" s="239"/>
      <c r="Z640" s="239"/>
      <c r="AA640" s="239"/>
      <c r="AB640" s="239"/>
      <c r="AC640" s="239"/>
      <c r="AD640" s="239"/>
      <c r="AE640" s="239"/>
      <c r="AF640" s="239"/>
      <c r="AG640" s="239"/>
      <c r="AH640" s="239"/>
      <c r="AI640" s="239"/>
    </row>
    <row r="641" spans="9:35">
      <c r="I641" s="239"/>
      <c r="J641" s="239"/>
      <c r="K641" s="239"/>
      <c r="L641" s="239"/>
      <c r="M641" s="239"/>
      <c r="N641" s="239"/>
      <c r="O641" s="239"/>
      <c r="P641" s="239"/>
      <c r="Q641" s="239"/>
      <c r="R641" s="239"/>
      <c r="S641" s="239"/>
      <c r="T641" s="239"/>
      <c r="U641" s="239"/>
      <c r="V641" s="239"/>
      <c r="W641" s="239"/>
      <c r="X641" s="239"/>
      <c r="Y641" s="239"/>
      <c r="Z641" s="239"/>
      <c r="AA641" s="239"/>
      <c r="AB641" s="239"/>
      <c r="AC641" s="239"/>
      <c r="AD641" s="239"/>
      <c r="AE641" s="239"/>
      <c r="AF641" s="239"/>
      <c r="AG641" s="239"/>
      <c r="AH641" s="239"/>
      <c r="AI641" s="239"/>
    </row>
    <row r="642" spans="9:35">
      <c r="I642" s="239"/>
      <c r="J642" s="239"/>
      <c r="K642" s="239"/>
      <c r="L642" s="239"/>
      <c r="M642" s="239"/>
      <c r="N642" s="239"/>
      <c r="O642" s="239"/>
      <c r="P642" s="239"/>
      <c r="Q642" s="239"/>
      <c r="R642" s="239"/>
      <c r="S642" s="239"/>
      <c r="T642" s="239"/>
      <c r="U642" s="239"/>
      <c r="V642" s="239"/>
      <c r="W642" s="239"/>
      <c r="X642" s="239"/>
      <c r="Y642" s="239"/>
      <c r="Z642" s="239"/>
      <c r="AA642" s="239"/>
      <c r="AB642" s="239"/>
      <c r="AC642" s="239"/>
      <c r="AD642" s="239"/>
      <c r="AE642" s="239"/>
      <c r="AF642" s="239"/>
      <c r="AG642" s="239"/>
      <c r="AH642" s="239"/>
      <c r="AI642" s="239"/>
    </row>
    <row r="643" spans="9:35">
      <c r="I643" s="239"/>
      <c r="J643" s="239"/>
      <c r="K643" s="239"/>
      <c r="L643" s="239"/>
      <c r="M643" s="239"/>
      <c r="N643" s="239"/>
      <c r="O643" s="239"/>
      <c r="P643" s="239"/>
      <c r="Q643" s="239"/>
      <c r="R643" s="239"/>
      <c r="S643" s="239"/>
      <c r="T643" s="239"/>
      <c r="U643" s="239"/>
      <c r="V643" s="239"/>
      <c r="W643" s="239"/>
      <c r="X643" s="239"/>
      <c r="Y643" s="239"/>
      <c r="Z643" s="239"/>
      <c r="AA643" s="239"/>
      <c r="AB643" s="239"/>
      <c r="AC643" s="239"/>
      <c r="AD643" s="239"/>
      <c r="AE643" s="239"/>
      <c r="AF643" s="239"/>
      <c r="AG643" s="239"/>
      <c r="AH643" s="239"/>
      <c r="AI643" s="239"/>
    </row>
    <row r="644" spans="9:35">
      <c r="I644" s="239"/>
      <c r="J644" s="239"/>
      <c r="K644" s="239"/>
      <c r="L644" s="239"/>
      <c r="M644" s="239"/>
      <c r="N644" s="239"/>
      <c r="O644" s="239"/>
      <c r="P644" s="239"/>
      <c r="Q644" s="239"/>
      <c r="R644" s="239"/>
      <c r="S644" s="239"/>
      <c r="T644" s="239"/>
      <c r="U644" s="239"/>
      <c r="V644" s="239"/>
      <c r="W644" s="239"/>
      <c r="X644" s="239"/>
      <c r="Y644" s="239"/>
      <c r="Z644" s="239"/>
      <c r="AA644" s="239"/>
      <c r="AB644" s="239"/>
      <c r="AC644" s="239"/>
      <c r="AD644" s="239"/>
      <c r="AE644" s="239"/>
      <c r="AF644" s="239"/>
      <c r="AG644" s="239"/>
      <c r="AH644" s="239"/>
      <c r="AI644" s="239"/>
    </row>
    <row r="645" spans="9:35">
      <c r="I645" s="239"/>
      <c r="J645" s="239"/>
      <c r="K645" s="239"/>
      <c r="L645" s="239"/>
      <c r="M645" s="239"/>
      <c r="N645" s="239"/>
      <c r="O645" s="239"/>
      <c r="P645" s="239"/>
      <c r="Q645" s="239"/>
      <c r="R645" s="239"/>
      <c r="S645" s="239"/>
      <c r="T645" s="239"/>
      <c r="U645" s="239"/>
      <c r="V645" s="239"/>
      <c r="W645" s="239"/>
      <c r="X645" s="239"/>
      <c r="Y645" s="239"/>
      <c r="Z645" s="239"/>
      <c r="AA645" s="239"/>
      <c r="AB645" s="239"/>
      <c r="AC645" s="239"/>
      <c r="AD645" s="239"/>
      <c r="AE645" s="239"/>
      <c r="AF645" s="239"/>
      <c r="AG645" s="239"/>
      <c r="AH645" s="239"/>
      <c r="AI645" s="239"/>
    </row>
    <row r="646" spans="9:35">
      <c r="I646" s="239"/>
      <c r="J646" s="239"/>
      <c r="K646" s="239"/>
      <c r="L646" s="239"/>
      <c r="M646" s="239"/>
      <c r="N646" s="239"/>
      <c r="O646" s="239"/>
      <c r="P646" s="239"/>
      <c r="Q646" s="239"/>
      <c r="R646" s="239"/>
      <c r="S646" s="239"/>
      <c r="T646" s="239"/>
      <c r="U646" s="239"/>
      <c r="V646" s="239"/>
      <c r="W646" s="239"/>
      <c r="X646" s="239"/>
      <c r="Y646" s="239"/>
      <c r="Z646" s="239"/>
      <c r="AA646" s="239"/>
      <c r="AB646" s="239"/>
      <c r="AC646" s="239"/>
      <c r="AD646" s="239"/>
      <c r="AE646" s="239"/>
      <c r="AF646" s="239"/>
      <c r="AG646" s="239"/>
      <c r="AH646" s="239"/>
      <c r="AI646" s="239"/>
    </row>
    <row r="647" spans="9:35">
      <c r="I647" s="239"/>
      <c r="J647" s="239"/>
      <c r="K647" s="239"/>
      <c r="L647" s="239"/>
      <c r="M647" s="239"/>
      <c r="N647" s="239"/>
      <c r="O647" s="239"/>
      <c r="P647" s="239"/>
      <c r="Q647" s="239"/>
      <c r="R647" s="239"/>
      <c r="S647" s="239"/>
      <c r="T647" s="239"/>
      <c r="U647" s="239"/>
      <c r="V647" s="239"/>
      <c r="W647" s="239"/>
      <c r="X647" s="239"/>
      <c r="Y647" s="239"/>
      <c r="Z647" s="239"/>
      <c r="AA647" s="239"/>
      <c r="AB647" s="239"/>
      <c r="AC647" s="239"/>
      <c r="AD647" s="239"/>
      <c r="AE647" s="239"/>
      <c r="AF647" s="239"/>
      <c r="AG647" s="239"/>
      <c r="AH647" s="239"/>
      <c r="AI647" s="239"/>
    </row>
    <row r="648" spans="9:35">
      <c r="I648" s="239"/>
      <c r="J648" s="239"/>
      <c r="K648" s="239"/>
      <c r="L648" s="239"/>
      <c r="M648" s="239"/>
      <c r="N648" s="239"/>
      <c r="O648" s="239"/>
      <c r="P648" s="239"/>
      <c r="Q648" s="239"/>
      <c r="R648" s="239"/>
      <c r="S648" s="239"/>
      <c r="T648" s="239"/>
      <c r="U648" s="239"/>
      <c r="V648" s="239"/>
      <c r="W648" s="239"/>
      <c r="X648" s="239"/>
      <c r="Y648" s="239"/>
      <c r="Z648" s="239"/>
      <c r="AA648" s="239"/>
      <c r="AB648" s="239"/>
      <c r="AC648" s="239"/>
      <c r="AD648" s="239"/>
      <c r="AE648" s="239"/>
      <c r="AF648" s="239"/>
      <c r="AG648" s="239"/>
      <c r="AH648" s="239"/>
      <c r="AI648" s="239"/>
    </row>
    <row r="649" spans="9:35">
      <c r="I649" s="239"/>
      <c r="J649" s="239"/>
      <c r="K649" s="239"/>
      <c r="L649" s="239"/>
      <c r="M649" s="239"/>
      <c r="N649" s="239"/>
      <c r="O649" s="239"/>
      <c r="P649" s="239"/>
      <c r="Q649" s="239"/>
      <c r="R649" s="239"/>
      <c r="S649" s="239"/>
      <c r="T649" s="239"/>
      <c r="U649" s="239"/>
      <c r="V649" s="239"/>
      <c r="W649" s="239"/>
      <c r="X649" s="239"/>
      <c r="Y649" s="239"/>
      <c r="Z649" s="239"/>
      <c r="AA649" s="239"/>
      <c r="AB649" s="239"/>
      <c r="AC649" s="239"/>
      <c r="AD649" s="239"/>
      <c r="AE649" s="239"/>
      <c r="AF649" s="239"/>
      <c r="AG649" s="239"/>
      <c r="AH649" s="239"/>
      <c r="AI649" s="239"/>
    </row>
    <row r="650" spans="9:35">
      <c r="I650" s="239"/>
      <c r="J650" s="239"/>
      <c r="K650" s="239"/>
      <c r="L650" s="239"/>
      <c r="M650" s="239"/>
      <c r="N650" s="239"/>
      <c r="O650" s="239"/>
      <c r="P650" s="239"/>
      <c r="Q650" s="239"/>
      <c r="R650" s="239"/>
      <c r="S650" s="239"/>
      <c r="T650" s="239"/>
      <c r="U650" s="239"/>
      <c r="V650" s="239"/>
      <c r="W650" s="239"/>
      <c r="X650" s="239"/>
      <c r="Y650" s="239"/>
      <c r="Z650" s="239"/>
      <c r="AA650" s="239"/>
      <c r="AB650" s="239"/>
      <c r="AC650" s="239"/>
      <c r="AD650" s="239"/>
      <c r="AE650" s="239"/>
      <c r="AF650" s="239"/>
      <c r="AG650" s="239"/>
      <c r="AH650" s="239"/>
      <c r="AI650" s="239"/>
    </row>
    <row r="651" spans="9:35">
      <c r="I651" s="239"/>
      <c r="J651" s="239"/>
      <c r="K651" s="239"/>
      <c r="L651" s="239"/>
      <c r="M651" s="239"/>
      <c r="N651" s="239"/>
      <c r="O651" s="239"/>
      <c r="P651" s="239"/>
      <c r="Q651" s="239"/>
      <c r="R651" s="239"/>
      <c r="S651" s="239"/>
      <c r="T651" s="239"/>
      <c r="U651" s="239"/>
      <c r="V651" s="239"/>
      <c r="W651" s="239"/>
      <c r="X651" s="239"/>
      <c r="Y651" s="239"/>
      <c r="Z651" s="239"/>
      <c r="AA651" s="239"/>
      <c r="AB651" s="239"/>
      <c r="AC651" s="239"/>
      <c r="AD651" s="239"/>
      <c r="AE651" s="239"/>
      <c r="AF651" s="239"/>
      <c r="AG651" s="239"/>
      <c r="AH651" s="239"/>
      <c r="AI651" s="239"/>
    </row>
    <row r="652" spans="9:35">
      <c r="I652" s="239"/>
      <c r="J652" s="239"/>
      <c r="K652" s="239"/>
      <c r="L652" s="239"/>
      <c r="M652" s="239"/>
      <c r="N652" s="239"/>
      <c r="O652" s="239"/>
      <c r="P652" s="239"/>
      <c r="Q652" s="239"/>
      <c r="R652" s="239"/>
      <c r="S652" s="239"/>
      <c r="T652" s="239"/>
      <c r="U652" s="239"/>
      <c r="V652" s="239"/>
      <c r="W652" s="239"/>
      <c r="X652" s="239"/>
      <c r="Y652" s="239"/>
      <c r="Z652" s="239"/>
      <c r="AA652" s="239"/>
      <c r="AB652" s="239"/>
      <c r="AC652" s="239"/>
      <c r="AD652" s="239"/>
      <c r="AE652" s="239"/>
      <c r="AF652" s="239"/>
      <c r="AG652" s="239"/>
      <c r="AH652" s="239"/>
      <c r="AI652" s="239"/>
    </row>
    <row r="653" spans="9:35">
      <c r="I653" s="239"/>
      <c r="J653" s="239"/>
      <c r="K653" s="239"/>
      <c r="L653" s="239"/>
      <c r="M653" s="239"/>
      <c r="N653" s="239"/>
      <c r="O653" s="239"/>
      <c r="P653" s="239"/>
      <c r="Q653" s="239"/>
      <c r="R653" s="239"/>
      <c r="S653" s="239"/>
      <c r="T653" s="239"/>
      <c r="U653" s="239"/>
      <c r="V653" s="239"/>
      <c r="W653" s="239"/>
      <c r="X653" s="239"/>
      <c r="Y653" s="239"/>
      <c r="Z653" s="239"/>
      <c r="AA653" s="239"/>
      <c r="AB653" s="239"/>
      <c r="AC653" s="239"/>
      <c r="AD653" s="239"/>
      <c r="AE653" s="239"/>
      <c r="AF653" s="239"/>
      <c r="AG653" s="239"/>
      <c r="AH653" s="239"/>
      <c r="AI653" s="239"/>
    </row>
    <row r="654" spans="9:35">
      <c r="I654" s="239"/>
      <c r="J654" s="239"/>
      <c r="K654" s="239"/>
      <c r="L654" s="239"/>
      <c r="M654" s="239"/>
      <c r="N654" s="239"/>
      <c r="O654" s="239"/>
      <c r="P654" s="239"/>
      <c r="Q654" s="239"/>
      <c r="R654" s="239"/>
      <c r="S654" s="239"/>
      <c r="T654" s="239"/>
      <c r="U654" s="239"/>
      <c r="V654" s="239"/>
      <c r="W654" s="239"/>
      <c r="X654" s="239"/>
      <c r="Y654" s="239"/>
      <c r="Z654" s="239"/>
      <c r="AA654" s="239"/>
      <c r="AB654" s="239"/>
      <c r="AC654" s="239"/>
      <c r="AD654" s="239"/>
      <c r="AE654" s="239"/>
      <c r="AF654" s="239"/>
      <c r="AG654" s="239"/>
      <c r="AH654" s="239"/>
      <c r="AI654" s="239"/>
    </row>
    <row r="655" spans="9:35">
      <c r="I655" s="239"/>
      <c r="J655" s="239"/>
      <c r="K655" s="239"/>
      <c r="L655" s="239"/>
      <c r="M655" s="239"/>
      <c r="N655" s="239"/>
      <c r="O655" s="239"/>
      <c r="P655" s="239"/>
      <c r="Q655" s="239"/>
      <c r="R655" s="239"/>
      <c r="S655" s="239"/>
      <c r="T655" s="239"/>
      <c r="U655" s="239"/>
      <c r="V655" s="239"/>
      <c r="W655" s="239"/>
      <c r="X655" s="239"/>
      <c r="Y655" s="239"/>
      <c r="Z655" s="239"/>
      <c r="AA655" s="239"/>
      <c r="AB655" s="239"/>
      <c r="AC655" s="239"/>
      <c r="AD655" s="239"/>
      <c r="AE655" s="239"/>
      <c r="AF655" s="239"/>
      <c r="AG655" s="239"/>
      <c r="AH655" s="239"/>
      <c r="AI655" s="239"/>
    </row>
    <row r="656" spans="9:35">
      <c r="I656" s="239"/>
      <c r="J656" s="239"/>
      <c r="K656" s="239"/>
      <c r="L656" s="239"/>
      <c r="M656" s="239"/>
      <c r="N656" s="239"/>
      <c r="O656" s="239"/>
      <c r="P656" s="239"/>
      <c r="Q656" s="239"/>
      <c r="R656" s="239"/>
      <c r="S656" s="239"/>
      <c r="T656" s="239"/>
      <c r="U656" s="239"/>
      <c r="V656" s="239"/>
      <c r="W656" s="239"/>
      <c r="X656" s="239"/>
      <c r="Y656" s="239"/>
      <c r="Z656" s="239"/>
      <c r="AA656" s="239"/>
      <c r="AB656" s="239"/>
      <c r="AC656" s="239"/>
      <c r="AD656" s="239"/>
      <c r="AE656" s="239"/>
      <c r="AF656" s="239"/>
      <c r="AG656" s="239"/>
      <c r="AH656" s="239"/>
      <c r="AI656" s="239"/>
    </row>
    <row r="657" spans="9:35">
      <c r="I657" s="239"/>
      <c r="J657" s="239"/>
      <c r="K657" s="239"/>
      <c r="L657" s="239"/>
      <c r="M657" s="239"/>
      <c r="N657" s="239"/>
      <c r="O657" s="239"/>
      <c r="P657" s="239"/>
      <c r="Q657" s="239"/>
      <c r="R657" s="239"/>
      <c r="S657" s="239"/>
      <c r="T657" s="239"/>
      <c r="U657" s="239"/>
      <c r="V657" s="239"/>
      <c r="W657" s="239"/>
      <c r="X657" s="239"/>
      <c r="Y657" s="239"/>
      <c r="Z657" s="239"/>
      <c r="AA657" s="239"/>
      <c r="AB657" s="239"/>
      <c r="AC657" s="239"/>
      <c r="AD657" s="239"/>
      <c r="AE657" s="239"/>
      <c r="AF657" s="239"/>
      <c r="AG657" s="239"/>
      <c r="AH657" s="239"/>
      <c r="AI657" s="239"/>
    </row>
    <row r="658" spans="9:35">
      <c r="I658" s="239"/>
      <c r="J658" s="239"/>
      <c r="K658" s="239"/>
      <c r="L658" s="239"/>
      <c r="M658" s="239"/>
      <c r="N658" s="239"/>
      <c r="O658" s="239"/>
      <c r="P658" s="239"/>
      <c r="Q658" s="239"/>
      <c r="R658" s="239"/>
      <c r="S658" s="239"/>
      <c r="T658" s="239"/>
      <c r="U658" s="239"/>
      <c r="V658" s="239"/>
      <c r="W658" s="239"/>
      <c r="X658" s="239"/>
      <c r="Y658" s="239"/>
      <c r="Z658" s="239"/>
      <c r="AA658" s="239"/>
      <c r="AB658" s="239"/>
      <c r="AC658" s="239"/>
      <c r="AD658" s="239"/>
      <c r="AE658" s="239"/>
      <c r="AF658" s="239"/>
      <c r="AG658" s="239"/>
      <c r="AH658" s="239"/>
      <c r="AI658" s="239"/>
    </row>
    <row r="659" spans="9:35">
      <c r="I659" s="239"/>
      <c r="J659" s="239"/>
      <c r="K659" s="239"/>
      <c r="L659" s="239"/>
      <c r="M659" s="239"/>
      <c r="N659" s="239"/>
      <c r="O659" s="239"/>
      <c r="P659" s="239"/>
      <c r="Q659" s="239"/>
      <c r="R659" s="239"/>
      <c r="S659" s="239"/>
      <c r="T659" s="239"/>
      <c r="U659" s="239"/>
      <c r="V659" s="239"/>
      <c r="W659" s="239"/>
      <c r="X659" s="239"/>
      <c r="Y659" s="239"/>
      <c r="Z659" s="239"/>
      <c r="AA659" s="239"/>
      <c r="AB659" s="239"/>
      <c r="AC659" s="239"/>
      <c r="AD659" s="239"/>
      <c r="AE659" s="239"/>
      <c r="AF659" s="239"/>
      <c r="AG659" s="239"/>
      <c r="AH659" s="239"/>
      <c r="AI659" s="239"/>
    </row>
    <row r="660" spans="9:35">
      <c r="I660" s="239"/>
      <c r="J660" s="239"/>
      <c r="K660" s="239"/>
      <c r="L660" s="239"/>
      <c r="M660" s="239"/>
      <c r="N660" s="239"/>
      <c r="O660" s="239"/>
      <c r="P660" s="239"/>
      <c r="Q660" s="239"/>
      <c r="R660" s="239"/>
      <c r="S660" s="239"/>
      <c r="T660" s="239"/>
      <c r="U660" s="239"/>
      <c r="V660" s="239"/>
      <c r="W660" s="239"/>
      <c r="X660" s="239"/>
      <c r="Y660" s="239"/>
      <c r="Z660" s="239"/>
      <c r="AA660" s="239"/>
      <c r="AB660" s="239"/>
      <c r="AC660" s="239"/>
      <c r="AD660" s="239"/>
      <c r="AE660" s="239"/>
      <c r="AF660" s="239"/>
      <c r="AG660" s="239"/>
      <c r="AH660" s="239"/>
      <c r="AI660" s="239"/>
    </row>
    <row r="661" spans="9:35">
      <c r="I661" s="239"/>
      <c r="J661" s="239"/>
      <c r="K661" s="239"/>
      <c r="L661" s="239"/>
      <c r="M661" s="239"/>
      <c r="N661" s="239"/>
      <c r="O661" s="239"/>
      <c r="P661" s="239"/>
      <c r="Q661" s="239"/>
      <c r="R661" s="239"/>
      <c r="S661" s="239"/>
      <c r="T661" s="239"/>
      <c r="U661" s="239"/>
      <c r="V661" s="239"/>
      <c r="W661" s="239"/>
      <c r="X661" s="239"/>
      <c r="Y661" s="239"/>
      <c r="Z661" s="239"/>
      <c r="AA661" s="239"/>
      <c r="AB661" s="239"/>
      <c r="AC661" s="239"/>
      <c r="AD661" s="239"/>
      <c r="AE661" s="239"/>
      <c r="AF661" s="239"/>
      <c r="AG661" s="239"/>
      <c r="AH661" s="239"/>
      <c r="AI661" s="239"/>
    </row>
    <row r="662" spans="9:35">
      <c r="I662" s="239"/>
      <c r="J662" s="239"/>
      <c r="K662" s="239"/>
      <c r="L662" s="239"/>
      <c r="M662" s="239"/>
      <c r="N662" s="239"/>
      <c r="O662" s="239"/>
      <c r="P662" s="239"/>
      <c r="Q662" s="239"/>
      <c r="R662" s="239"/>
      <c r="S662" s="239"/>
      <c r="T662" s="239"/>
      <c r="U662" s="239"/>
      <c r="V662" s="239"/>
      <c r="W662" s="239"/>
      <c r="X662" s="239"/>
      <c r="Y662" s="239"/>
      <c r="Z662" s="239"/>
      <c r="AA662" s="239"/>
      <c r="AB662" s="239"/>
      <c r="AC662" s="239"/>
      <c r="AD662" s="239"/>
      <c r="AE662" s="239"/>
      <c r="AF662" s="239"/>
      <c r="AG662" s="239"/>
      <c r="AH662" s="239"/>
      <c r="AI662" s="239"/>
    </row>
    <row r="663" spans="9:35">
      <c r="I663" s="239"/>
      <c r="J663" s="239"/>
      <c r="K663" s="239"/>
      <c r="L663" s="239"/>
      <c r="M663" s="239"/>
      <c r="N663" s="239"/>
      <c r="O663" s="239"/>
      <c r="P663" s="239"/>
      <c r="Q663" s="239"/>
      <c r="R663" s="239"/>
      <c r="S663" s="239"/>
      <c r="T663" s="239"/>
      <c r="U663" s="239"/>
      <c r="V663" s="239"/>
      <c r="W663" s="239"/>
      <c r="X663" s="239"/>
      <c r="Y663" s="239"/>
      <c r="Z663" s="239"/>
      <c r="AA663" s="239"/>
      <c r="AB663" s="239"/>
      <c r="AC663" s="239"/>
      <c r="AD663" s="239"/>
      <c r="AE663" s="239"/>
      <c r="AF663" s="239"/>
      <c r="AG663" s="239"/>
      <c r="AH663" s="239"/>
      <c r="AI663" s="239"/>
    </row>
    <row r="664" spans="9:35">
      <c r="I664" s="239"/>
      <c r="J664" s="239"/>
      <c r="K664" s="239"/>
      <c r="L664" s="239"/>
      <c r="M664" s="239"/>
      <c r="N664" s="239"/>
      <c r="O664" s="239"/>
      <c r="P664" s="239"/>
      <c r="Q664" s="239"/>
      <c r="R664" s="239"/>
      <c r="S664" s="239"/>
      <c r="T664" s="239"/>
      <c r="U664" s="239"/>
      <c r="V664" s="239"/>
      <c r="W664" s="239"/>
      <c r="X664" s="239"/>
      <c r="Y664" s="239"/>
      <c r="Z664" s="239"/>
      <c r="AA664" s="239"/>
      <c r="AB664" s="239"/>
      <c r="AC664" s="239"/>
      <c r="AD664" s="239"/>
      <c r="AE664" s="239"/>
      <c r="AF664" s="239"/>
      <c r="AG664" s="239"/>
      <c r="AH664" s="239"/>
      <c r="AI664" s="239"/>
    </row>
    <row r="665" spans="9:35">
      <c r="I665" s="239"/>
      <c r="J665" s="239"/>
      <c r="K665" s="239"/>
      <c r="L665" s="239"/>
      <c r="M665" s="239"/>
      <c r="N665" s="239"/>
      <c r="O665" s="239"/>
      <c r="P665" s="239"/>
      <c r="Q665" s="239"/>
      <c r="R665" s="239"/>
      <c r="S665" s="239"/>
      <c r="T665" s="239"/>
      <c r="U665" s="239"/>
      <c r="V665" s="239"/>
      <c r="W665" s="239"/>
      <c r="X665" s="239"/>
      <c r="Y665" s="239"/>
      <c r="Z665" s="239"/>
      <c r="AA665" s="239"/>
      <c r="AB665" s="239"/>
      <c r="AC665" s="239"/>
      <c r="AD665" s="239"/>
      <c r="AE665" s="239"/>
      <c r="AF665" s="239"/>
      <c r="AG665" s="239"/>
      <c r="AH665" s="239"/>
      <c r="AI665" s="239"/>
    </row>
    <row r="666" spans="9:35">
      <c r="I666" s="239"/>
      <c r="J666" s="239"/>
      <c r="K666" s="239"/>
      <c r="L666" s="239"/>
      <c r="M666" s="239"/>
      <c r="N666" s="239"/>
      <c r="O666" s="239"/>
      <c r="P666" s="239"/>
      <c r="Q666" s="239"/>
      <c r="R666" s="239"/>
      <c r="S666" s="239"/>
      <c r="T666" s="239"/>
      <c r="U666" s="239"/>
      <c r="V666" s="239"/>
      <c r="W666" s="239"/>
      <c r="X666" s="239"/>
      <c r="Y666" s="239"/>
      <c r="Z666" s="239"/>
      <c r="AA666" s="239"/>
      <c r="AB666" s="239"/>
      <c r="AC666" s="239"/>
      <c r="AD666" s="239"/>
      <c r="AE666" s="239"/>
      <c r="AF666" s="239"/>
      <c r="AG666" s="239"/>
      <c r="AH666" s="239"/>
      <c r="AI666" s="239"/>
    </row>
    <row r="667" spans="9:35">
      <c r="I667" s="239"/>
      <c r="J667" s="239"/>
      <c r="K667" s="239"/>
      <c r="L667" s="239"/>
      <c r="M667" s="239"/>
      <c r="N667" s="239"/>
      <c r="O667" s="239"/>
      <c r="P667" s="239"/>
      <c r="Q667" s="239"/>
      <c r="R667" s="239"/>
      <c r="S667" s="239"/>
      <c r="T667" s="239"/>
      <c r="U667" s="239"/>
      <c r="V667" s="239"/>
      <c r="W667" s="239"/>
      <c r="X667" s="239"/>
      <c r="Y667" s="239"/>
      <c r="Z667" s="239"/>
      <c r="AA667" s="239"/>
      <c r="AB667" s="239"/>
      <c r="AC667" s="239"/>
      <c r="AD667" s="239"/>
      <c r="AE667" s="239"/>
      <c r="AF667" s="239"/>
      <c r="AG667" s="239"/>
      <c r="AH667" s="239"/>
      <c r="AI667" s="239"/>
    </row>
    <row r="668" spans="9:35">
      <c r="I668" s="239"/>
      <c r="J668" s="239"/>
      <c r="K668" s="239"/>
      <c r="L668" s="239"/>
      <c r="M668" s="239"/>
      <c r="N668" s="239"/>
      <c r="O668" s="239"/>
      <c r="P668" s="239"/>
      <c r="Q668" s="239"/>
      <c r="R668" s="239"/>
      <c r="S668" s="239"/>
      <c r="T668" s="239"/>
      <c r="U668" s="239"/>
      <c r="V668" s="239"/>
      <c r="W668" s="239"/>
      <c r="X668" s="239"/>
      <c r="Y668" s="239"/>
      <c r="Z668" s="239"/>
      <c r="AA668" s="239"/>
      <c r="AB668" s="239"/>
      <c r="AC668" s="239"/>
      <c r="AD668" s="239"/>
      <c r="AE668" s="239"/>
      <c r="AF668" s="239"/>
      <c r="AG668" s="239"/>
      <c r="AH668" s="239"/>
      <c r="AI668" s="239"/>
    </row>
    <row r="669" spans="9:35">
      <c r="I669" s="239"/>
      <c r="J669" s="239"/>
      <c r="K669" s="239"/>
      <c r="L669" s="239"/>
      <c r="M669" s="239"/>
      <c r="N669" s="239"/>
      <c r="O669" s="239"/>
      <c r="P669" s="239"/>
      <c r="Q669" s="239"/>
      <c r="R669" s="239"/>
      <c r="S669" s="239"/>
      <c r="T669" s="239"/>
      <c r="U669" s="239"/>
      <c r="V669" s="239"/>
      <c r="W669" s="239"/>
      <c r="X669" s="239"/>
      <c r="Y669" s="239"/>
      <c r="Z669" s="239"/>
      <c r="AA669" s="239"/>
      <c r="AB669" s="239"/>
      <c r="AC669" s="239"/>
      <c r="AD669" s="239"/>
      <c r="AE669" s="239"/>
      <c r="AF669" s="239"/>
      <c r="AG669" s="239"/>
      <c r="AH669" s="239"/>
      <c r="AI669" s="239"/>
    </row>
    <row r="670" spans="9:35">
      <c r="I670" s="239"/>
      <c r="J670" s="239"/>
      <c r="K670" s="239"/>
      <c r="L670" s="239"/>
      <c r="M670" s="239"/>
      <c r="N670" s="239"/>
      <c r="O670" s="239"/>
      <c r="P670" s="239"/>
      <c r="Q670" s="239"/>
      <c r="R670" s="239"/>
      <c r="S670" s="239"/>
      <c r="T670" s="239"/>
      <c r="U670" s="239"/>
      <c r="V670" s="239"/>
      <c r="W670" s="239"/>
      <c r="X670" s="239"/>
      <c r="Y670" s="239"/>
      <c r="Z670" s="239"/>
      <c r="AA670" s="239"/>
      <c r="AB670" s="239"/>
      <c r="AC670" s="239"/>
      <c r="AD670" s="239"/>
      <c r="AE670" s="239"/>
      <c r="AF670" s="239"/>
      <c r="AG670" s="239"/>
      <c r="AH670" s="239"/>
      <c r="AI670" s="239"/>
    </row>
    <row r="671" spans="9:35">
      <c r="I671" s="239"/>
      <c r="J671" s="239"/>
      <c r="K671" s="239"/>
      <c r="L671" s="239"/>
      <c r="M671" s="239"/>
      <c r="N671" s="239"/>
      <c r="O671" s="239"/>
      <c r="P671" s="239"/>
      <c r="Q671" s="239"/>
      <c r="R671" s="239"/>
      <c r="S671" s="239"/>
      <c r="T671" s="239"/>
      <c r="U671" s="239"/>
      <c r="V671" s="239"/>
      <c r="W671" s="239"/>
      <c r="X671" s="239"/>
      <c r="Y671" s="239"/>
      <c r="Z671" s="239"/>
      <c r="AA671" s="239"/>
      <c r="AB671" s="239"/>
      <c r="AC671" s="239"/>
      <c r="AD671" s="239"/>
      <c r="AE671" s="239"/>
      <c r="AF671" s="239"/>
      <c r="AG671" s="239"/>
      <c r="AH671" s="239"/>
      <c r="AI671" s="239"/>
    </row>
    <row r="672" spans="9:35">
      <c r="I672" s="239"/>
      <c r="J672" s="239"/>
      <c r="K672" s="239"/>
      <c r="L672" s="239"/>
      <c r="M672" s="239"/>
      <c r="N672" s="239"/>
      <c r="O672" s="239"/>
      <c r="P672" s="239"/>
      <c r="Q672" s="239"/>
      <c r="R672" s="239"/>
      <c r="S672" s="239"/>
      <c r="T672" s="239"/>
      <c r="U672" s="239"/>
      <c r="V672" s="239"/>
      <c r="W672" s="239"/>
      <c r="X672" s="239"/>
      <c r="Y672" s="239"/>
      <c r="Z672" s="239"/>
      <c r="AA672" s="239"/>
      <c r="AB672" s="239"/>
      <c r="AC672" s="239"/>
      <c r="AD672" s="239"/>
      <c r="AE672" s="239"/>
      <c r="AF672" s="239"/>
      <c r="AG672" s="239"/>
      <c r="AH672" s="239"/>
      <c r="AI672" s="239"/>
    </row>
    <row r="673" spans="9:35">
      <c r="I673" s="239"/>
      <c r="J673" s="239"/>
      <c r="K673" s="239"/>
      <c r="L673" s="239"/>
      <c r="M673" s="239"/>
      <c r="N673" s="239"/>
      <c r="O673" s="239"/>
      <c r="P673" s="239"/>
      <c r="Q673" s="239"/>
      <c r="R673" s="239"/>
      <c r="S673" s="239"/>
      <c r="T673" s="239"/>
      <c r="U673" s="239"/>
      <c r="V673" s="239"/>
      <c r="W673" s="239"/>
      <c r="X673" s="239"/>
      <c r="Y673" s="239"/>
      <c r="Z673" s="239"/>
      <c r="AA673" s="239"/>
      <c r="AB673" s="239"/>
      <c r="AC673" s="239"/>
      <c r="AD673" s="239"/>
      <c r="AE673" s="239"/>
      <c r="AF673" s="239"/>
      <c r="AG673" s="239"/>
      <c r="AH673" s="239"/>
      <c r="AI673" s="239"/>
    </row>
    <row r="674" spans="9:35">
      <c r="I674" s="239"/>
      <c r="J674" s="239"/>
      <c r="K674" s="239"/>
      <c r="L674" s="239"/>
      <c r="M674" s="239"/>
      <c r="N674" s="239"/>
      <c r="O674" s="239"/>
      <c r="P674" s="239"/>
      <c r="Q674" s="239"/>
      <c r="R674" s="239"/>
      <c r="S674" s="239"/>
      <c r="T674" s="239"/>
      <c r="U674" s="239"/>
      <c r="V674" s="239"/>
      <c r="W674" s="239"/>
      <c r="X674" s="239"/>
      <c r="Y674" s="239"/>
      <c r="Z674" s="239"/>
      <c r="AA674" s="239"/>
      <c r="AB674" s="239"/>
      <c r="AC674" s="239"/>
      <c r="AD674" s="239"/>
      <c r="AE674" s="239"/>
      <c r="AF674" s="239"/>
      <c r="AG674" s="239"/>
      <c r="AH674" s="239"/>
      <c r="AI674" s="239"/>
    </row>
    <row r="675" spans="9:35">
      <c r="I675" s="239"/>
      <c r="J675" s="239"/>
      <c r="K675" s="239"/>
      <c r="L675" s="239"/>
      <c r="M675" s="239"/>
      <c r="N675" s="239"/>
      <c r="O675" s="239"/>
      <c r="P675" s="239"/>
      <c r="Q675" s="239"/>
      <c r="R675" s="239"/>
      <c r="S675" s="239"/>
      <c r="T675" s="239"/>
      <c r="U675" s="239"/>
      <c r="V675" s="239"/>
      <c r="W675" s="239"/>
      <c r="X675" s="239"/>
      <c r="Y675" s="239"/>
      <c r="Z675" s="239"/>
      <c r="AA675" s="239"/>
      <c r="AB675" s="239"/>
      <c r="AC675" s="239"/>
      <c r="AD675" s="239"/>
      <c r="AE675" s="239"/>
      <c r="AF675" s="239"/>
      <c r="AG675" s="239"/>
      <c r="AH675" s="239"/>
      <c r="AI675" s="239"/>
    </row>
    <row r="676" spans="9:35">
      <c r="I676" s="239"/>
      <c r="J676" s="239"/>
      <c r="K676" s="239"/>
      <c r="L676" s="239"/>
      <c r="M676" s="239"/>
      <c r="N676" s="239"/>
      <c r="O676" s="239"/>
      <c r="P676" s="239"/>
      <c r="Q676" s="239"/>
      <c r="R676" s="239"/>
      <c r="S676" s="239"/>
      <c r="T676" s="239"/>
      <c r="U676" s="239"/>
      <c r="V676" s="239"/>
      <c r="W676" s="239"/>
      <c r="X676" s="239"/>
      <c r="Y676" s="239"/>
      <c r="Z676" s="239"/>
      <c r="AA676" s="239"/>
      <c r="AB676" s="239"/>
      <c r="AC676" s="239"/>
      <c r="AD676" s="239"/>
      <c r="AE676" s="239"/>
      <c r="AF676" s="239"/>
      <c r="AG676" s="239"/>
      <c r="AH676" s="239"/>
      <c r="AI676" s="239"/>
    </row>
    <row r="677" spans="9:35">
      <c r="I677" s="239"/>
      <c r="J677" s="239"/>
      <c r="K677" s="239"/>
      <c r="L677" s="239"/>
      <c r="M677" s="239"/>
      <c r="N677" s="239"/>
      <c r="O677" s="239"/>
      <c r="P677" s="239"/>
      <c r="Q677" s="239"/>
      <c r="R677" s="239"/>
      <c r="S677" s="239"/>
      <c r="T677" s="239"/>
      <c r="U677" s="239"/>
      <c r="V677" s="239"/>
      <c r="W677" s="239"/>
      <c r="X677" s="239"/>
      <c r="Y677" s="239"/>
      <c r="Z677" s="239"/>
      <c r="AA677" s="239"/>
      <c r="AB677" s="239"/>
      <c r="AC677" s="239"/>
      <c r="AD677" s="239"/>
      <c r="AE677" s="239"/>
      <c r="AF677" s="239"/>
      <c r="AG677" s="239"/>
      <c r="AH677" s="239"/>
      <c r="AI677" s="239"/>
    </row>
    <row r="678" spans="9:35">
      <c r="I678" s="239"/>
      <c r="J678" s="239"/>
      <c r="K678" s="239"/>
      <c r="L678" s="239"/>
      <c r="M678" s="239"/>
      <c r="N678" s="239"/>
      <c r="O678" s="239"/>
      <c r="P678" s="239"/>
      <c r="Q678" s="239"/>
      <c r="R678" s="239"/>
      <c r="S678" s="239"/>
      <c r="T678" s="239"/>
      <c r="U678" s="239"/>
      <c r="V678" s="239"/>
      <c r="W678" s="239"/>
      <c r="X678" s="239"/>
      <c r="Y678" s="239"/>
      <c r="Z678" s="239"/>
      <c r="AA678" s="239"/>
      <c r="AB678" s="239"/>
      <c r="AC678" s="239"/>
      <c r="AD678" s="239"/>
      <c r="AE678" s="239"/>
      <c r="AF678" s="239"/>
      <c r="AG678" s="239"/>
      <c r="AH678" s="239"/>
      <c r="AI678" s="239"/>
    </row>
    <row r="679" spans="9:35">
      <c r="I679" s="239"/>
      <c r="J679" s="239"/>
      <c r="K679" s="239"/>
      <c r="L679" s="239"/>
      <c r="M679" s="239"/>
      <c r="N679" s="239"/>
      <c r="O679" s="239"/>
      <c r="P679" s="239"/>
      <c r="Q679" s="239"/>
      <c r="R679" s="239"/>
      <c r="S679" s="239"/>
      <c r="T679" s="239"/>
      <c r="U679" s="239"/>
      <c r="V679" s="239"/>
      <c r="W679" s="239"/>
      <c r="X679" s="239"/>
      <c r="Y679" s="239"/>
      <c r="Z679" s="239"/>
      <c r="AA679" s="239"/>
      <c r="AB679" s="239"/>
      <c r="AC679" s="239"/>
      <c r="AD679" s="239"/>
      <c r="AE679" s="239"/>
      <c r="AF679" s="239"/>
      <c r="AG679" s="239"/>
      <c r="AH679" s="239"/>
      <c r="AI679" s="239"/>
    </row>
    <row r="680" spans="9:35">
      <c r="I680" s="239"/>
      <c r="J680" s="239"/>
      <c r="K680" s="239"/>
      <c r="L680" s="239"/>
      <c r="M680" s="239"/>
      <c r="N680" s="239"/>
      <c r="O680" s="239"/>
      <c r="P680" s="239"/>
      <c r="Q680" s="239"/>
      <c r="R680" s="239"/>
      <c r="S680" s="239"/>
      <c r="T680" s="239"/>
      <c r="U680" s="239"/>
      <c r="V680" s="239"/>
      <c r="W680" s="239"/>
      <c r="X680" s="239"/>
      <c r="Y680" s="239"/>
      <c r="Z680" s="239"/>
      <c r="AA680" s="239"/>
      <c r="AB680" s="239"/>
      <c r="AC680" s="239"/>
      <c r="AD680" s="239"/>
      <c r="AE680" s="239"/>
      <c r="AF680" s="239"/>
      <c r="AG680" s="239"/>
      <c r="AH680" s="239"/>
      <c r="AI680" s="239"/>
    </row>
    <row r="681" spans="9:35">
      <c r="I681" s="239"/>
      <c r="J681" s="239"/>
      <c r="K681" s="239"/>
      <c r="L681" s="239"/>
      <c r="M681" s="239"/>
      <c r="N681" s="239"/>
      <c r="O681" s="239"/>
      <c r="P681" s="239"/>
      <c r="Q681" s="239"/>
      <c r="R681" s="239"/>
      <c r="S681" s="239"/>
      <c r="T681" s="239"/>
      <c r="U681" s="239"/>
      <c r="V681" s="239"/>
      <c r="W681" s="239"/>
      <c r="X681" s="239"/>
      <c r="Y681" s="239"/>
      <c r="Z681" s="239"/>
      <c r="AA681" s="239"/>
      <c r="AB681" s="239"/>
      <c r="AC681" s="239"/>
      <c r="AD681" s="239"/>
      <c r="AE681" s="239"/>
      <c r="AF681" s="239"/>
      <c r="AG681" s="239"/>
      <c r="AH681" s="239"/>
      <c r="AI681" s="239"/>
    </row>
    <row r="682" spans="9:35">
      <c r="I682" s="239"/>
      <c r="J682" s="239"/>
      <c r="K682" s="239"/>
      <c r="L682" s="239"/>
      <c r="M682" s="239"/>
      <c r="N682" s="239"/>
      <c r="O682" s="239"/>
      <c r="P682" s="239"/>
      <c r="Q682" s="239"/>
      <c r="R682" s="239"/>
      <c r="S682" s="239"/>
      <c r="T682" s="239"/>
      <c r="U682" s="239"/>
      <c r="V682" s="239"/>
      <c r="W682" s="239"/>
      <c r="X682" s="239"/>
      <c r="Y682" s="239"/>
      <c r="Z682" s="239"/>
      <c r="AA682" s="239"/>
      <c r="AB682" s="239"/>
      <c r="AC682" s="239"/>
      <c r="AD682" s="239"/>
      <c r="AE682" s="239"/>
      <c r="AF682" s="239"/>
      <c r="AG682" s="239"/>
      <c r="AH682" s="239"/>
      <c r="AI682" s="239"/>
    </row>
    <row r="683" spans="9:35">
      <c r="I683" s="239"/>
      <c r="J683" s="239"/>
      <c r="K683" s="239"/>
      <c r="L683" s="239"/>
      <c r="M683" s="239"/>
      <c r="N683" s="239"/>
      <c r="O683" s="239"/>
      <c r="P683" s="239"/>
      <c r="Q683" s="239"/>
      <c r="R683" s="239"/>
      <c r="S683" s="239"/>
      <c r="T683" s="239"/>
      <c r="U683" s="239"/>
      <c r="V683" s="239"/>
      <c r="W683" s="239"/>
      <c r="X683" s="239"/>
      <c r="Y683" s="239"/>
      <c r="Z683" s="239"/>
      <c r="AA683" s="239"/>
      <c r="AB683" s="239"/>
      <c r="AC683" s="239"/>
      <c r="AD683" s="239"/>
      <c r="AE683" s="239"/>
      <c r="AF683" s="239"/>
      <c r="AG683" s="239"/>
      <c r="AH683" s="239"/>
      <c r="AI683" s="239"/>
    </row>
    <row r="684" spans="9:35">
      <c r="I684" s="239"/>
      <c r="J684" s="239"/>
      <c r="K684" s="239"/>
      <c r="L684" s="239"/>
      <c r="M684" s="239"/>
      <c r="N684" s="239"/>
      <c r="O684" s="239"/>
      <c r="P684" s="239"/>
      <c r="Q684" s="239"/>
      <c r="R684" s="239"/>
      <c r="S684" s="239"/>
      <c r="T684" s="239"/>
      <c r="U684" s="239"/>
      <c r="V684" s="239"/>
      <c r="W684" s="239"/>
      <c r="X684" s="239"/>
      <c r="Y684" s="239"/>
      <c r="Z684" s="239"/>
      <c r="AA684" s="239"/>
      <c r="AB684" s="239"/>
      <c r="AC684" s="239"/>
      <c r="AD684" s="239"/>
      <c r="AE684" s="239"/>
      <c r="AF684" s="239"/>
      <c r="AG684" s="239"/>
      <c r="AH684" s="239"/>
      <c r="AI684" s="239"/>
    </row>
    <row r="685" spans="9:35">
      <c r="I685" s="239"/>
      <c r="J685" s="239"/>
      <c r="K685" s="239"/>
      <c r="L685" s="239"/>
      <c r="M685" s="239"/>
      <c r="N685" s="239"/>
      <c r="O685" s="239"/>
      <c r="P685" s="239"/>
      <c r="Q685" s="239"/>
      <c r="R685" s="239"/>
      <c r="S685" s="239"/>
      <c r="T685" s="239"/>
      <c r="U685" s="239"/>
      <c r="V685" s="239"/>
      <c r="W685" s="239"/>
      <c r="X685" s="239"/>
      <c r="Y685" s="239"/>
      <c r="Z685" s="239"/>
      <c r="AA685" s="239"/>
      <c r="AB685" s="239"/>
      <c r="AC685" s="239"/>
      <c r="AD685" s="239"/>
      <c r="AE685" s="239"/>
      <c r="AF685" s="239"/>
      <c r="AG685" s="239"/>
      <c r="AH685" s="239"/>
      <c r="AI685" s="239"/>
    </row>
    <row r="686" spans="9:35">
      <c r="I686" s="239"/>
      <c r="J686" s="239"/>
      <c r="K686" s="239"/>
      <c r="L686" s="239"/>
      <c r="M686" s="239"/>
      <c r="N686" s="239"/>
      <c r="O686" s="239"/>
      <c r="P686" s="239"/>
      <c r="Q686" s="239"/>
      <c r="R686" s="239"/>
      <c r="S686" s="239"/>
      <c r="T686" s="239"/>
      <c r="U686" s="239"/>
      <c r="V686" s="239"/>
      <c r="W686" s="239"/>
      <c r="X686" s="239"/>
      <c r="Y686" s="239"/>
      <c r="Z686" s="239"/>
      <c r="AA686" s="239"/>
      <c r="AB686" s="239"/>
      <c r="AC686" s="239"/>
      <c r="AD686" s="239"/>
      <c r="AE686" s="239"/>
      <c r="AF686" s="239"/>
      <c r="AG686" s="239"/>
      <c r="AH686" s="239"/>
      <c r="AI686" s="239"/>
    </row>
    <row r="687" spans="9:35">
      <c r="I687" s="239"/>
      <c r="J687" s="239"/>
      <c r="K687" s="239"/>
      <c r="L687" s="239"/>
      <c r="M687" s="239"/>
      <c r="N687" s="239"/>
      <c r="O687" s="239"/>
      <c r="P687" s="239"/>
      <c r="Q687" s="239"/>
      <c r="R687" s="239"/>
      <c r="S687" s="239"/>
      <c r="T687" s="239"/>
      <c r="U687" s="239"/>
      <c r="V687" s="239"/>
      <c r="W687" s="239"/>
      <c r="X687" s="239"/>
      <c r="Y687" s="239"/>
      <c r="Z687" s="239"/>
      <c r="AA687" s="239"/>
      <c r="AB687" s="239"/>
      <c r="AC687" s="239"/>
      <c r="AD687" s="239"/>
      <c r="AE687" s="239"/>
      <c r="AF687" s="239"/>
      <c r="AG687" s="239"/>
      <c r="AH687" s="239"/>
      <c r="AI687" s="239"/>
    </row>
    <row r="688" spans="9:35">
      <c r="I688" s="239"/>
      <c r="J688" s="239"/>
      <c r="K688" s="239"/>
      <c r="L688" s="239"/>
      <c r="M688" s="239"/>
      <c r="N688" s="239"/>
      <c r="O688" s="239"/>
      <c r="P688" s="239"/>
      <c r="Q688" s="239"/>
      <c r="R688" s="239"/>
      <c r="S688" s="239"/>
      <c r="T688" s="239"/>
      <c r="U688" s="239"/>
      <c r="V688" s="239"/>
      <c r="W688" s="239"/>
      <c r="X688" s="239"/>
      <c r="Y688" s="239"/>
      <c r="Z688" s="239"/>
      <c r="AA688" s="239"/>
      <c r="AB688" s="239"/>
      <c r="AC688" s="239"/>
      <c r="AD688" s="239"/>
      <c r="AE688" s="239"/>
      <c r="AF688" s="239"/>
      <c r="AG688" s="239"/>
      <c r="AH688" s="239"/>
      <c r="AI688" s="239"/>
    </row>
    <row r="689" spans="9:35">
      <c r="I689" s="239"/>
      <c r="J689" s="239"/>
      <c r="K689" s="239"/>
      <c r="L689" s="239"/>
      <c r="M689" s="239"/>
      <c r="N689" s="239"/>
      <c r="O689" s="239"/>
      <c r="P689" s="239"/>
      <c r="Q689" s="239"/>
      <c r="R689" s="239"/>
      <c r="S689" s="239"/>
      <c r="T689" s="239"/>
      <c r="U689" s="239"/>
      <c r="V689" s="239"/>
      <c r="W689" s="239"/>
      <c r="X689" s="239"/>
      <c r="Y689" s="239"/>
      <c r="Z689" s="239"/>
      <c r="AA689" s="239"/>
      <c r="AB689" s="239"/>
      <c r="AC689" s="239"/>
      <c r="AD689" s="239"/>
      <c r="AE689" s="239"/>
      <c r="AF689" s="239"/>
      <c r="AG689" s="239"/>
      <c r="AH689" s="239"/>
      <c r="AI689" s="239"/>
    </row>
    <row r="690" spans="9:35">
      <c r="I690" s="239"/>
      <c r="J690" s="239"/>
      <c r="K690" s="239"/>
      <c r="L690" s="239"/>
      <c r="M690" s="239"/>
      <c r="N690" s="239"/>
      <c r="O690" s="239"/>
      <c r="P690" s="239"/>
      <c r="Q690" s="239"/>
      <c r="R690" s="239"/>
      <c r="S690" s="239"/>
      <c r="T690" s="239"/>
      <c r="U690" s="239"/>
      <c r="V690" s="239"/>
      <c r="W690" s="239"/>
      <c r="X690" s="239"/>
      <c r="Y690" s="239"/>
      <c r="Z690" s="239"/>
      <c r="AA690" s="239"/>
      <c r="AB690" s="239"/>
      <c r="AC690" s="239"/>
      <c r="AD690" s="239"/>
      <c r="AE690" s="239"/>
      <c r="AF690" s="239"/>
      <c r="AG690" s="239"/>
      <c r="AH690" s="239"/>
      <c r="AI690" s="239"/>
    </row>
    <row r="691" spans="9:35">
      <c r="I691" s="239"/>
      <c r="J691" s="239"/>
      <c r="K691" s="239"/>
      <c r="L691" s="239"/>
      <c r="M691" s="239"/>
      <c r="N691" s="239"/>
      <c r="O691" s="239"/>
      <c r="P691" s="239"/>
      <c r="Q691" s="239"/>
      <c r="R691" s="239"/>
      <c r="S691" s="239"/>
      <c r="T691" s="239"/>
      <c r="U691" s="239"/>
      <c r="V691" s="239"/>
      <c r="W691" s="239"/>
      <c r="X691" s="239"/>
      <c r="Y691" s="239"/>
      <c r="Z691" s="239"/>
      <c r="AA691" s="239"/>
      <c r="AB691" s="239"/>
      <c r="AC691" s="239"/>
      <c r="AD691" s="239"/>
      <c r="AE691" s="239"/>
      <c r="AF691" s="239"/>
      <c r="AG691" s="239"/>
      <c r="AH691" s="239"/>
      <c r="AI691" s="239"/>
    </row>
    <row r="692" spans="9:35">
      <c r="I692" s="239"/>
      <c r="J692" s="239"/>
      <c r="K692" s="239"/>
      <c r="L692" s="239"/>
      <c r="M692" s="239"/>
      <c r="N692" s="239"/>
      <c r="O692" s="239"/>
      <c r="P692" s="239"/>
      <c r="Q692" s="239"/>
      <c r="R692" s="239"/>
      <c r="S692" s="239"/>
      <c r="T692" s="239"/>
      <c r="U692" s="239"/>
      <c r="V692" s="239"/>
      <c r="W692" s="239"/>
      <c r="X692" s="239"/>
      <c r="Y692" s="239"/>
      <c r="Z692" s="239"/>
      <c r="AA692" s="239"/>
      <c r="AB692" s="239"/>
      <c r="AC692" s="239"/>
      <c r="AD692" s="239"/>
      <c r="AE692" s="239"/>
      <c r="AF692" s="239"/>
      <c r="AG692" s="239"/>
      <c r="AH692" s="239"/>
      <c r="AI692" s="239"/>
    </row>
    <row r="693" spans="9:35">
      <c r="I693" s="239"/>
      <c r="J693" s="239"/>
      <c r="K693" s="239"/>
      <c r="L693" s="239"/>
      <c r="M693" s="239"/>
      <c r="N693" s="239"/>
      <c r="O693" s="239"/>
      <c r="P693" s="239"/>
      <c r="Q693" s="239"/>
      <c r="R693" s="239"/>
      <c r="S693" s="239"/>
      <c r="T693" s="239"/>
      <c r="U693" s="239"/>
      <c r="V693" s="239"/>
      <c r="W693" s="239"/>
      <c r="X693" s="239"/>
      <c r="Y693" s="239"/>
      <c r="Z693" s="239"/>
      <c r="AA693" s="239"/>
      <c r="AB693" s="239"/>
      <c r="AC693" s="239"/>
      <c r="AD693" s="239"/>
      <c r="AE693" s="239"/>
      <c r="AF693" s="239"/>
      <c r="AG693" s="239"/>
      <c r="AH693" s="239"/>
      <c r="AI693" s="239"/>
    </row>
    <row r="694" spans="9:35">
      <c r="I694" s="239"/>
      <c r="J694" s="239"/>
      <c r="K694" s="239"/>
      <c r="L694" s="239"/>
      <c r="M694" s="239"/>
      <c r="N694" s="239"/>
      <c r="O694" s="239"/>
      <c r="P694" s="239"/>
      <c r="Q694" s="239"/>
      <c r="R694" s="239"/>
      <c r="S694" s="239"/>
      <c r="T694" s="239"/>
      <c r="U694" s="239"/>
      <c r="V694" s="239"/>
      <c r="W694" s="239"/>
      <c r="X694" s="239"/>
      <c r="Y694" s="239"/>
      <c r="Z694" s="239"/>
      <c r="AA694" s="239"/>
      <c r="AB694" s="239"/>
      <c r="AC694" s="239"/>
      <c r="AD694" s="239"/>
      <c r="AE694" s="239"/>
      <c r="AF694" s="239"/>
      <c r="AG694" s="239"/>
      <c r="AH694" s="239"/>
      <c r="AI694" s="239"/>
    </row>
    <row r="695" spans="9:35">
      <c r="I695" s="239"/>
      <c r="J695" s="239"/>
      <c r="K695" s="239"/>
      <c r="L695" s="239"/>
      <c r="M695" s="239"/>
      <c r="N695" s="239"/>
      <c r="O695" s="239"/>
      <c r="P695" s="239"/>
      <c r="Q695" s="239"/>
      <c r="R695" s="239"/>
      <c r="S695" s="239"/>
      <c r="T695" s="239"/>
      <c r="U695" s="239"/>
      <c r="V695" s="239"/>
      <c r="W695" s="239"/>
      <c r="X695" s="239"/>
      <c r="Y695" s="239"/>
      <c r="Z695" s="239"/>
      <c r="AA695" s="239"/>
      <c r="AB695" s="239"/>
      <c r="AC695" s="239"/>
      <c r="AD695" s="239"/>
      <c r="AE695" s="239"/>
      <c r="AF695" s="239"/>
      <c r="AG695" s="239"/>
      <c r="AH695" s="239"/>
      <c r="AI695" s="239"/>
    </row>
    <row r="696" spans="9:35">
      <c r="I696" s="239"/>
      <c r="J696" s="239"/>
      <c r="K696" s="239"/>
      <c r="L696" s="239"/>
      <c r="M696" s="239"/>
      <c r="N696" s="239"/>
      <c r="O696" s="239"/>
      <c r="P696" s="239"/>
      <c r="Q696" s="239"/>
      <c r="R696" s="239"/>
      <c r="S696" s="239"/>
      <c r="T696" s="239"/>
      <c r="U696" s="239"/>
      <c r="V696" s="239"/>
      <c r="W696" s="239"/>
      <c r="X696" s="239"/>
      <c r="Y696" s="239"/>
      <c r="Z696" s="239"/>
      <c r="AA696" s="239"/>
      <c r="AB696" s="239"/>
      <c r="AC696" s="239"/>
      <c r="AD696" s="239"/>
      <c r="AE696" s="239"/>
      <c r="AF696" s="239"/>
      <c r="AG696" s="239"/>
      <c r="AH696" s="239"/>
      <c r="AI696" s="239"/>
    </row>
    <row r="697" spans="9:35">
      <c r="I697" s="239"/>
      <c r="J697" s="239"/>
      <c r="K697" s="239"/>
      <c r="L697" s="239"/>
      <c r="M697" s="239"/>
      <c r="N697" s="239"/>
      <c r="O697" s="239"/>
      <c r="P697" s="239"/>
      <c r="Q697" s="239"/>
      <c r="R697" s="239"/>
      <c r="S697" s="239"/>
      <c r="T697" s="239"/>
      <c r="U697" s="239"/>
      <c r="V697" s="239"/>
      <c r="W697" s="239"/>
      <c r="X697" s="239"/>
      <c r="Y697" s="239"/>
      <c r="Z697" s="239"/>
      <c r="AA697" s="239"/>
      <c r="AB697" s="239"/>
      <c r="AC697" s="239"/>
      <c r="AD697" s="239"/>
      <c r="AE697" s="239"/>
      <c r="AF697" s="239"/>
      <c r="AG697" s="239"/>
      <c r="AH697" s="239"/>
      <c r="AI697" s="239"/>
    </row>
    <row r="698" spans="9:35">
      <c r="I698" s="239"/>
      <c r="J698" s="239"/>
      <c r="K698" s="239"/>
      <c r="L698" s="239"/>
      <c r="M698" s="239"/>
      <c r="N698" s="239"/>
      <c r="O698" s="239"/>
      <c r="P698" s="239"/>
      <c r="Q698" s="239"/>
      <c r="R698" s="239"/>
      <c r="S698" s="239"/>
      <c r="T698" s="239"/>
      <c r="U698" s="239"/>
      <c r="V698" s="239"/>
      <c r="W698" s="239"/>
      <c r="X698" s="239"/>
      <c r="Y698" s="239"/>
      <c r="Z698" s="239"/>
      <c r="AA698" s="239"/>
      <c r="AB698" s="239"/>
      <c r="AC698" s="239"/>
      <c r="AD698" s="239"/>
      <c r="AE698" s="239"/>
      <c r="AF698" s="239"/>
      <c r="AG698" s="239"/>
      <c r="AH698" s="239"/>
      <c r="AI698" s="239"/>
    </row>
    <row r="699" spans="9:35">
      <c r="I699" s="239"/>
      <c r="J699" s="239"/>
      <c r="K699" s="239"/>
      <c r="L699" s="239"/>
      <c r="M699" s="239"/>
      <c r="N699" s="239"/>
      <c r="O699" s="239"/>
      <c r="P699" s="239"/>
      <c r="Q699" s="239"/>
      <c r="R699" s="239"/>
      <c r="S699" s="239"/>
      <c r="T699" s="239"/>
      <c r="U699" s="239"/>
      <c r="V699" s="239"/>
      <c r="W699" s="239"/>
      <c r="X699" s="239"/>
      <c r="Y699" s="239"/>
      <c r="Z699" s="239"/>
      <c r="AA699" s="239"/>
      <c r="AB699" s="239"/>
      <c r="AC699" s="239"/>
      <c r="AD699" s="239"/>
      <c r="AE699" s="239"/>
      <c r="AF699" s="239"/>
      <c r="AG699" s="239"/>
      <c r="AH699" s="239"/>
      <c r="AI699" s="239"/>
    </row>
    <row r="700" spans="9:35">
      <c r="I700" s="239"/>
      <c r="J700" s="239"/>
      <c r="K700" s="239"/>
      <c r="L700" s="239"/>
      <c r="M700" s="239"/>
      <c r="N700" s="239"/>
      <c r="O700" s="239"/>
      <c r="P700" s="239"/>
      <c r="Q700" s="239"/>
      <c r="R700" s="239"/>
      <c r="S700" s="239"/>
      <c r="T700" s="239"/>
      <c r="U700" s="239"/>
      <c r="V700" s="239"/>
      <c r="W700" s="239"/>
      <c r="X700" s="239"/>
      <c r="Y700" s="239"/>
      <c r="Z700" s="239"/>
      <c r="AA700" s="239"/>
      <c r="AB700" s="239"/>
      <c r="AC700" s="239"/>
      <c r="AD700" s="239"/>
      <c r="AE700" s="239"/>
      <c r="AF700" s="239"/>
      <c r="AG700" s="239"/>
      <c r="AH700" s="239"/>
      <c r="AI700" s="239"/>
    </row>
    <row r="701" spans="9:35">
      <c r="I701" s="239"/>
      <c r="J701" s="239"/>
      <c r="K701" s="239"/>
      <c r="L701" s="239"/>
      <c r="M701" s="239"/>
      <c r="N701" s="239"/>
      <c r="O701" s="239"/>
      <c r="P701" s="239"/>
      <c r="Q701" s="239"/>
      <c r="R701" s="239"/>
      <c r="S701" s="239"/>
      <c r="T701" s="239"/>
      <c r="U701" s="239"/>
      <c r="V701" s="239"/>
      <c r="W701" s="239"/>
      <c r="X701" s="239"/>
      <c r="Y701" s="239"/>
      <c r="Z701" s="239"/>
      <c r="AA701" s="239"/>
      <c r="AB701" s="239"/>
      <c r="AC701" s="239"/>
      <c r="AD701" s="239"/>
      <c r="AE701" s="239"/>
      <c r="AF701" s="239"/>
      <c r="AG701" s="239"/>
      <c r="AH701" s="239"/>
      <c r="AI701" s="239"/>
    </row>
    <row r="702" spans="9:35">
      <c r="I702" s="239"/>
      <c r="J702" s="239"/>
      <c r="K702" s="239"/>
      <c r="L702" s="239"/>
      <c r="M702" s="239"/>
      <c r="N702" s="239"/>
      <c r="O702" s="239"/>
      <c r="P702" s="239"/>
      <c r="Q702" s="239"/>
      <c r="R702" s="239"/>
      <c r="S702" s="239"/>
      <c r="T702" s="239"/>
      <c r="U702" s="239"/>
      <c r="V702" s="239"/>
      <c r="W702" s="239"/>
      <c r="X702" s="239"/>
      <c r="Y702" s="239"/>
      <c r="Z702" s="239"/>
      <c r="AA702" s="239"/>
      <c r="AB702" s="239"/>
      <c r="AC702" s="239"/>
      <c r="AD702" s="239"/>
      <c r="AE702" s="239"/>
      <c r="AF702" s="239"/>
      <c r="AG702" s="239"/>
      <c r="AH702" s="239"/>
      <c r="AI702" s="239"/>
    </row>
    <row r="703" spans="9:35">
      <c r="I703" s="239"/>
      <c r="J703" s="239"/>
      <c r="K703" s="239"/>
      <c r="L703" s="239"/>
      <c r="M703" s="239"/>
      <c r="N703" s="239"/>
      <c r="O703" s="239"/>
      <c r="P703" s="239"/>
      <c r="Q703" s="239"/>
      <c r="R703" s="239"/>
      <c r="S703" s="239"/>
      <c r="T703" s="239"/>
      <c r="U703" s="239"/>
      <c r="V703" s="239"/>
      <c r="W703" s="239"/>
      <c r="X703" s="239"/>
      <c r="Y703" s="239"/>
      <c r="Z703" s="239"/>
      <c r="AA703" s="239"/>
      <c r="AB703" s="239"/>
      <c r="AC703" s="239"/>
      <c r="AD703" s="239"/>
      <c r="AE703" s="239"/>
      <c r="AF703" s="239"/>
      <c r="AG703" s="239"/>
      <c r="AH703" s="239"/>
      <c r="AI703" s="239"/>
    </row>
    <row r="704" spans="9:35">
      <c r="I704" s="239"/>
      <c r="J704" s="239"/>
      <c r="K704" s="239"/>
      <c r="L704" s="239"/>
      <c r="M704" s="239"/>
      <c r="N704" s="239"/>
      <c r="O704" s="239"/>
      <c r="P704" s="239"/>
      <c r="Q704" s="239"/>
      <c r="R704" s="239"/>
      <c r="S704" s="239"/>
      <c r="T704" s="239"/>
      <c r="U704" s="239"/>
      <c r="V704" s="239"/>
      <c r="W704" s="239"/>
      <c r="X704" s="239"/>
      <c r="Y704" s="239"/>
      <c r="Z704" s="239"/>
      <c r="AA704" s="239"/>
      <c r="AB704" s="239"/>
      <c r="AC704" s="239"/>
      <c r="AD704" s="239"/>
      <c r="AE704" s="239"/>
      <c r="AF704" s="239"/>
      <c r="AG704" s="239"/>
      <c r="AH704" s="239"/>
      <c r="AI704" s="239"/>
    </row>
    <row r="705" spans="9:35">
      <c r="I705" s="239"/>
      <c r="J705" s="239"/>
      <c r="K705" s="239"/>
      <c r="L705" s="239"/>
      <c r="M705" s="239"/>
      <c r="N705" s="239"/>
      <c r="O705" s="239"/>
      <c r="P705" s="239"/>
      <c r="Q705" s="239"/>
      <c r="R705" s="239"/>
      <c r="S705" s="239"/>
      <c r="T705" s="239"/>
      <c r="U705" s="239"/>
      <c r="V705" s="239"/>
      <c r="W705" s="239"/>
      <c r="X705" s="239"/>
      <c r="Y705" s="239"/>
      <c r="Z705" s="239"/>
      <c r="AA705" s="239"/>
      <c r="AB705" s="239"/>
      <c r="AC705" s="239"/>
      <c r="AD705" s="239"/>
      <c r="AE705" s="239"/>
      <c r="AF705" s="239"/>
      <c r="AG705" s="239"/>
      <c r="AH705" s="239"/>
      <c r="AI705" s="239"/>
    </row>
    <row r="706" spans="9:35">
      <c r="I706" s="239"/>
      <c r="J706" s="239"/>
      <c r="K706" s="239"/>
      <c r="L706" s="239"/>
      <c r="M706" s="239"/>
      <c r="N706" s="239"/>
      <c r="O706" s="239"/>
      <c r="P706" s="239"/>
      <c r="Q706" s="239"/>
      <c r="R706" s="239"/>
      <c r="S706" s="239"/>
      <c r="T706" s="239"/>
      <c r="U706" s="239"/>
      <c r="V706" s="239"/>
      <c r="W706" s="239"/>
      <c r="X706" s="239"/>
      <c r="Y706" s="239"/>
      <c r="Z706" s="239"/>
      <c r="AA706" s="239"/>
      <c r="AB706" s="239"/>
      <c r="AC706" s="239"/>
      <c r="AD706" s="239"/>
      <c r="AE706" s="239"/>
      <c r="AF706" s="239"/>
      <c r="AG706" s="239"/>
      <c r="AH706" s="239"/>
      <c r="AI706" s="239"/>
    </row>
    <row r="707" spans="9:35">
      <c r="I707" s="239"/>
      <c r="J707" s="239"/>
      <c r="K707" s="239"/>
      <c r="L707" s="239"/>
      <c r="M707" s="239"/>
      <c r="N707" s="239"/>
      <c r="O707" s="239"/>
      <c r="P707" s="239"/>
      <c r="Q707" s="239"/>
      <c r="R707" s="239"/>
      <c r="S707" s="239"/>
      <c r="T707" s="239"/>
      <c r="U707" s="239"/>
      <c r="V707" s="239"/>
      <c r="W707" s="239"/>
      <c r="X707" s="239"/>
      <c r="Y707" s="239"/>
      <c r="Z707" s="239"/>
      <c r="AA707" s="239"/>
      <c r="AB707" s="239"/>
      <c r="AC707" s="239"/>
      <c r="AD707" s="239"/>
      <c r="AE707" s="239"/>
      <c r="AF707" s="239"/>
      <c r="AG707" s="239"/>
      <c r="AH707" s="239"/>
      <c r="AI707" s="239"/>
    </row>
    <row r="708" spans="9:35">
      <c r="I708" s="239"/>
      <c r="J708" s="239"/>
      <c r="K708" s="239"/>
      <c r="L708" s="239"/>
      <c r="M708" s="239"/>
      <c r="N708" s="239"/>
      <c r="O708" s="239"/>
      <c r="P708" s="239"/>
      <c r="Q708" s="239"/>
      <c r="R708" s="239"/>
      <c r="S708" s="239"/>
      <c r="T708" s="239"/>
      <c r="U708" s="239"/>
      <c r="V708" s="239"/>
      <c r="W708" s="239"/>
      <c r="X708" s="239"/>
      <c r="Y708" s="239"/>
      <c r="Z708" s="239"/>
      <c r="AA708" s="239"/>
      <c r="AB708" s="239"/>
      <c r="AC708" s="239"/>
      <c r="AD708" s="239"/>
      <c r="AE708" s="239"/>
      <c r="AF708" s="239"/>
      <c r="AG708" s="239"/>
      <c r="AH708" s="239"/>
      <c r="AI708" s="239"/>
    </row>
    <row r="709" spans="9:35">
      <c r="I709" s="239"/>
      <c r="J709" s="239"/>
      <c r="K709" s="239"/>
      <c r="L709" s="239"/>
      <c r="M709" s="239"/>
      <c r="N709" s="239"/>
      <c r="O709" s="239"/>
      <c r="P709" s="239"/>
      <c r="Q709" s="239"/>
      <c r="R709" s="239"/>
      <c r="S709" s="239"/>
      <c r="T709" s="239"/>
      <c r="U709" s="239"/>
      <c r="V709" s="239"/>
      <c r="W709" s="239"/>
      <c r="X709" s="239"/>
      <c r="Y709" s="239"/>
      <c r="Z709" s="239"/>
      <c r="AA709" s="239"/>
      <c r="AB709" s="239"/>
      <c r="AC709" s="239"/>
      <c r="AD709" s="239"/>
      <c r="AE709" s="239"/>
      <c r="AF709" s="239"/>
      <c r="AG709" s="239"/>
      <c r="AH709" s="239"/>
      <c r="AI709" s="239"/>
    </row>
    <row r="710" spans="9:35">
      <c r="I710" s="239"/>
      <c r="J710" s="239"/>
      <c r="K710" s="239"/>
      <c r="L710" s="239"/>
      <c r="M710" s="239"/>
      <c r="N710" s="239"/>
      <c r="O710" s="239"/>
      <c r="P710" s="239"/>
      <c r="Q710" s="239"/>
      <c r="R710" s="239"/>
      <c r="S710" s="239"/>
      <c r="T710" s="239"/>
      <c r="U710" s="239"/>
      <c r="V710" s="239"/>
      <c r="W710" s="239"/>
      <c r="X710" s="239"/>
      <c r="Y710" s="239"/>
      <c r="Z710" s="239"/>
      <c r="AA710" s="239"/>
      <c r="AB710" s="239"/>
      <c r="AC710" s="239"/>
      <c r="AD710" s="239"/>
      <c r="AE710" s="239"/>
      <c r="AF710" s="239"/>
      <c r="AG710" s="239"/>
      <c r="AH710" s="239"/>
      <c r="AI710" s="239"/>
    </row>
    <row r="711" spans="9:35">
      <c r="I711" s="239"/>
      <c r="J711" s="239"/>
      <c r="K711" s="239"/>
      <c r="L711" s="239"/>
      <c r="M711" s="239"/>
      <c r="N711" s="239"/>
      <c r="O711" s="239"/>
      <c r="P711" s="239"/>
      <c r="Q711" s="239"/>
      <c r="R711" s="239"/>
      <c r="S711" s="239"/>
      <c r="T711" s="239"/>
      <c r="U711" s="239"/>
      <c r="V711" s="239"/>
      <c r="W711" s="239"/>
      <c r="X711" s="239"/>
      <c r="Y711" s="239"/>
      <c r="Z711" s="239"/>
      <c r="AA711" s="239"/>
      <c r="AB711" s="239"/>
      <c r="AC711" s="239"/>
      <c r="AD711" s="239"/>
      <c r="AE711" s="239"/>
      <c r="AF711" s="239"/>
      <c r="AG711" s="239"/>
      <c r="AH711" s="239"/>
      <c r="AI711" s="239"/>
    </row>
    <row r="712" spans="9:35">
      <c r="I712" s="239"/>
      <c r="J712" s="239"/>
      <c r="K712" s="239"/>
      <c r="L712" s="239"/>
      <c r="M712" s="239"/>
      <c r="N712" s="239"/>
      <c r="O712" s="239"/>
      <c r="P712" s="239"/>
      <c r="Q712" s="239"/>
      <c r="R712" s="239"/>
      <c r="S712" s="239"/>
      <c r="T712" s="239"/>
      <c r="U712" s="239"/>
      <c r="V712" s="239"/>
      <c r="W712" s="239"/>
      <c r="X712" s="239"/>
      <c r="Y712" s="239"/>
      <c r="Z712" s="239"/>
      <c r="AA712" s="239"/>
      <c r="AB712" s="239"/>
      <c r="AC712" s="239"/>
      <c r="AD712" s="239"/>
      <c r="AE712" s="239"/>
      <c r="AF712" s="239"/>
      <c r="AG712" s="239"/>
      <c r="AH712" s="239"/>
      <c r="AI712" s="239"/>
    </row>
    <row r="713" spans="9:35">
      <c r="I713" s="239"/>
      <c r="J713" s="239"/>
      <c r="K713" s="239"/>
      <c r="L713" s="239"/>
      <c r="M713" s="239"/>
      <c r="N713" s="239"/>
      <c r="O713" s="239"/>
      <c r="P713" s="239"/>
      <c r="Q713" s="239"/>
      <c r="R713" s="239"/>
      <c r="S713" s="239"/>
      <c r="T713" s="239"/>
      <c r="U713" s="239"/>
      <c r="V713" s="239"/>
      <c r="W713" s="239"/>
      <c r="X713" s="239"/>
      <c r="Y713" s="239"/>
      <c r="Z713" s="239"/>
      <c r="AA713" s="239"/>
      <c r="AB713" s="239"/>
      <c r="AC713" s="239"/>
      <c r="AD713" s="239"/>
      <c r="AE713" s="239"/>
      <c r="AF713" s="239"/>
      <c r="AG713" s="239"/>
      <c r="AH713" s="239"/>
      <c r="AI713" s="239"/>
    </row>
    <row r="714" spans="9:35">
      <c r="I714" s="239"/>
      <c r="J714" s="239"/>
      <c r="K714" s="239"/>
      <c r="L714" s="239"/>
      <c r="M714" s="239"/>
      <c r="N714" s="239"/>
      <c r="O714" s="239"/>
      <c r="P714" s="239"/>
      <c r="Q714" s="239"/>
      <c r="R714" s="239"/>
      <c r="S714" s="239"/>
      <c r="T714" s="239"/>
      <c r="U714" s="239"/>
      <c r="V714" s="239"/>
      <c r="W714" s="239"/>
      <c r="X714" s="239"/>
      <c r="Y714" s="239"/>
      <c r="Z714" s="239"/>
      <c r="AA714" s="239"/>
      <c r="AB714" s="239"/>
      <c r="AC714" s="239"/>
      <c r="AD714" s="239"/>
      <c r="AE714" s="239"/>
      <c r="AF714" s="239"/>
      <c r="AG714" s="239"/>
      <c r="AH714" s="239"/>
      <c r="AI714" s="239"/>
    </row>
    <row r="715" spans="9:35">
      <c r="I715" s="239"/>
      <c r="J715" s="239"/>
      <c r="K715" s="239"/>
      <c r="L715" s="239"/>
      <c r="M715" s="239"/>
      <c r="N715" s="239"/>
      <c r="O715" s="239"/>
      <c r="P715" s="239"/>
      <c r="Q715" s="239"/>
      <c r="R715" s="239"/>
      <c r="S715" s="239"/>
      <c r="T715" s="239"/>
      <c r="U715" s="239"/>
      <c r="V715" s="239"/>
      <c r="W715" s="239"/>
      <c r="X715" s="239"/>
      <c r="Y715" s="239"/>
      <c r="Z715" s="239"/>
      <c r="AA715" s="239"/>
      <c r="AB715" s="239"/>
      <c r="AC715" s="239"/>
      <c r="AD715" s="239"/>
      <c r="AE715" s="239"/>
      <c r="AF715" s="239"/>
      <c r="AG715" s="239"/>
      <c r="AH715" s="239"/>
      <c r="AI715" s="239"/>
    </row>
    <row r="716" spans="9:35">
      <c r="I716" s="239"/>
      <c r="J716" s="239"/>
      <c r="K716" s="239"/>
      <c r="L716" s="239"/>
      <c r="M716" s="239"/>
      <c r="N716" s="239"/>
      <c r="O716" s="239"/>
      <c r="P716" s="239"/>
      <c r="Q716" s="239"/>
      <c r="R716" s="239"/>
      <c r="S716" s="239"/>
      <c r="T716" s="239"/>
      <c r="U716" s="239"/>
      <c r="V716" s="239"/>
      <c r="W716" s="239"/>
      <c r="X716" s="239"/>
      <c r="Y716" s="239"/>
      <c r="Z716" s="239"/>
      <c r="AA716" s="239"/>
      <c r="AB716" s="239"/>
      <c r="AC716" s="239"/>
      <c r="AD716" s="239"/>
      <c r="AE716" s="239"/>
      <c r="AF716" s="239"/>
      <c r="AG716" s="239"/>
      <c r="AH716" s="239"/>
      <c r="AI716" s="239"/>
    </row>
    <row r="717" spans="9:35">
      <c r="I717" s="239"/>
      <c r="J717" s="239"/>
      <c r="K717" s="239"/>
      <c r="L717" s="239"/>
      <c r="M717" s="239"/>
      <c r="N717" s="239"/>
      <c r="O717" s="239"/>
      <c r="P717" s="239"/>
      <c r="Q717" s="239"/>
      <c r="R717" s="239"/>
      <c r="S717" s="239"/>
      <c r="T717" s="239"/>
      <c r="U717" s="239"/>
      <c r="V717" s="239"/>
      <c r="W717" s="239"/>
      <c r="X717" s="239"/>
      <c r="Y717" s="239"/>
      <c r="Z717" s="239"/>
      <c r="AA717" s="239"/>
      <c r="AB717" s="239"/>
      <c r="AC717" s="239"/>
      <c r="AD717" s="239"/>
      <c r="AE717" s="239"/>
      <c r="AF717" s="239"/>
      <c r="AG717" s="239"/>
      <c r="AH717" s="239"/>
      <c r="AI717" s="239"/>
    </row>
    <row r="718" spans="9:35">
      <c r="I718" s="239"/>
      <c r="J718" s="239"/>
      <c r="K718" s="239"/>
      <c r="L718" s="239"/>
      <c r="M718" s="239"/>
      <c r="N718" s="239"/>
      <c r="O718" s="239"/>
      <c r="P718" s="239"/>
      <c r="Q718" s="239"/>
      <c r="R718" s="239"/>
      <c r="S718" s="239"/>
      <c r="T718" s="239"/>
      <c r="U718" s="239"/>
      <c r="V718" s="239"/>
      <c r="W718" s="239"/>
      <c r="X718" s="239"/>
      <c r="Y718" s="239"/>
      <c r="Z718" s="239"/>
      <c r="AA718" s="239"/>
      <c r="AB718" s="239"/>
      <c r="AC718" s="239"/>
      <c r="AD718" s="239"/>
      <c r="AE718" s="239"/>
      <c r="AF718" s="239"/>
      <c r="AG718" s="239"/>
      <c r="AH718" s="239"/>
      <c r="AI718" s="239"/>
    </row>
    <row r="719" spans="9:35">
      <c r="I719" s="239"/>
      <c r="J719" s="239"/>
      <c r="K719" s="239"/>
      <c r="L719" s="239"/>
      <c r="M719" s="239"/>
      <c r="N719" s="239"/>
      <c r="O719" s="239"/>
      <c r="P719" s="239"/>
      <c r="Q719" s="239"/>
      <c r="R719" s="239"/>
      <c r="S719" s="239"/>
      <c r="T719" s="239"/>
      <c r="U719" s="239"/>
      <c r="V719" s="239"/>
      <c r="W719" s="239"/>
      <c r="X719" s="239"/>
      <c r="Y719" s="239"/>
      <c r="Z719" s="239"/>
      <c r="AA719" s="239"/>
      <c r="AB719" s="239"/>
      <c r="AC719" s="239"/>
      <c r="AD719" s="239"/>
      <c r="AE719" s="239"/>
      <c r="AF719" s="239"/>
      <c r="AG719" s="239"/>
      <c r="AH719" s="239"/>
      <c r="AI719" s="239"/>
    </row>
    <row r="720" spans="9:35">
      <c r="I720" s="239"/>
      <c r="J720" s="239"/>
      <c r="K720" s="239"/>
      <c r="L720" s="239"/>
      <c r="M720" s="239"/>
      <c r="N720" s="239"/>
      <c r="O720" s="239"/>
      <c r="P720" s="239"/>
      <c r="Q720" s="239"/>
      <c r="R720" s="239"/>
      <c r="S720" s="239"/>
      <c r="T720" s="239"/>
      <c r="U720" s="239"/>
      <c r="V720" s="239"/>
      <c r="W720" s="239"/>
      <c r="X720" s="239"/>
      <c r="Y720" s="239"/>
      <c r="Z720" s="239"/>
      <c r="AA720" s="239"/>
      <c r="AB720" s="239"/>
      <c r="AC720" s="239"/>
      <c r="AD720" s="239"/>
      <c r="AE720" s="239"/>
      <c r="AF720" s="239"/>
      <c r="AG720" s="239"/>
      <c r="AH720" s="239"/>
      <c r="AI720" s="239"/>
    </row>
    <row r="721" spans="9:35">
      <c r="I721" s="239"/>
      <c r="J721" s="239"/>
      <c r="K721" s="239"/>
      <c r="L721" s="239"/>
      <c r="M721" s="239"/>
      <c r="N721" s="239"/>
      <c r="O721" s="239"/>
      <c r="P721" s="239"/>
      <c r="Q721" s="239"/>
      <c r="R721" s="239"/>
      <c r="S721" s="239"/>
      <c r="T721" s="239"/>
      <c r="U721" s="239"/>
      <c r="V721" s="239"/>
      <c r="W721" s="239"/>
      <c r="X721" s="239"/>
      <c r="Y721" s="239"/>
      <c r="Z721" s="239"/>
      <c r="AA721" s="239"/>
      <c r="AB721" s="239"/>
      <c r="AC721" s="239"/>
      <c r="AD721" s="239"/>
      <c r="AE721" s="239"/>
      <c r="AF721" s="239"/>
      <c r="AG721" s="239"/>
      <c r="AH721" s="239"/>
      <c r="AI721" s="239"/>
    </row>
    <row r="722" spans="9:35">
      <c r="I722" s="239"/>
      <c r="J722" s="239"/>
      <c r="K722" s="239"/>
      <c r="L722" s="239"/>
      <c r="M722" s="239"/>
      <c r="N722" s="239"/>
      <c r="O722" s="239"/>
      <c r="P722" s="239"/>
      <c r="Q722" s="239"/>
      <c r="R722" s="239"/>
      <c r="S722" s="239"/>
      <c r="T722" s="239"/>
      <c r="U722" s="239"/>
      <c r="V722" s="239"/>
      <c r="W722" s="239"/>
      <c r="X722" s="239"/>
      <c r="Y722" s="239"/>
      <c r="Z722" s="239"/>
      <c r="AA722" s="239"/>
      <c r="AB722" s="239"/>
      <c r="AC722" s="239"/>
      <c r="AD722" s="239"/>
      <c r="AE722" s="239"/>
      <c r="AF722" s="239"/>
      <c r="AG722" s="239"/>
      <c r="AH722" s="239"/>
      <c r="AI722" s="239"/>
    </row>
    <row r="723" spans="9:35">
      <c r="I723" s="239"/>
      <c r="J723" s="239"/>
      <c r="K723" s="239"/>
      <c r="L723" s="239"/>
      <c r="M723" s="239"/>
      <c r="N723" s="239"/>
      <c r="O723" s="239"/>
      <c r="P723" s="239"/>
      <c r="Q723" s="239"/>
      <c r="R723" s="239"/>
      <c r="S723" s="239"/>
      <c r="T723" s="239"/>
      <c r="U723" s="239"/>
      <c r="V723" s="239"/>
      <c r="W723" s="239"/>
      <c r="X723" s="239"/>
      <c r="Y723" s="239"/>
      <c r="Z723" s="239"/>
      <c r="AA723" s="239"/>
      <c r="AB723" s="239"/>
      <c r="AC723" s="239"/>
      <c r="AD723" s="239"/>
      <c r="AE723" s="239"/>
      <c r="AF723" s="239"/>
      <c r="AG723" s="239"/>
      <c r="AH723" s="239"/>
      <c r="AI723" s="239"/>
    </row>
    <row r="724" spans="9:35">
      <c r="I724" s="239"/>
      <c r="J724" s="239"/>
      <c r="K724" s="239"/>
      <c r="L724" s="239"/>
      <c r="M724" s="239"/>
      <c r="N724" s="239"/>
      <c r="O724" s="239"/>
      <c r="P724" s="239"/>
      <c r="Q724" s="239"/>
      <c r="R724" s="239"/>
      <c r="S724" s="239"/>
      <c r="T724" s="239"/>
      <c r="U724" s="239"/>
      <c r="V724" s="239"/>
      <c r="W724" s="239"/>
      <c r="X724" s="239"/>
      <c r="Y724" s="239"/>
      <c r="Z724" s="239"/>
      <c r="AA724" s="239"/>
      <c r="AB724" s="239"/>
      <c r="AC724" s="239"/>
      <c r="AD724" s="239"/>
      <c r="AE724" s="239"/>
      <c r="AF724" s="239"/>
      <c r="AG724" s="239"/>
      <c r="AH724" s="239"/>
      <c r="AI724" s="239"/>
    </row>
    <row r="725" spans="9:35">
      <c r="I725" s="239"/>
      <c r="J725" s="239"/>
      <c r="K725" s="239"/>
      <c r="L725" s="239"/>
      <c r="M725" s="239"/>
      <c r="N725" s="239"/>
      <c r="O725" s="239"/>
      <c r="P725" s="239"/>
      <c r="Q725" s="239"/>
      <c r="R725" s="239"/>
      <c r="S725" s="239"/>
      <c r="T725" s="239"/>
      <c r="U725" s="239"/>
      <c r="V725" s="239"/>
      <c r="W725" s="239"/>
      <c r="X725" s="239"/>
      <c r="Y725" s="239"/>
      <c r="Z725" s="239"/>
      <c r="AA725" s="239"/>
      <c r="AB725" s="239"/>
      <c r="AC725" s="239"/>
      <c r="AD725" s="239"/>
      <c r="AE725" s="239"/>
      <c r="AF725" s="239"/>
      <c r="AG725" s="239"/>
      <c r="AH725" s="239"/>
      <c r="AI725" s="239"/>
    </row>
    <row r="726" spans="9:35">
      <c r="I726" s="239"/>
      <c r="J726" s="239"/>
      <c r="K726" s="239"/>
      <c r="L726" s="239"/>
      <c r="M726" s="239"/>
      <c r="N726" s="239"/>
      <c r="O726" s="239"/>
      <c r="P726" s="239"/>
      <c r="Q726" s="239"/>
      <c r="R726" s="239"/>
      <c r="S726" s="239"/>
      <c r="T726" s="239"/>
      <c r="U726" s="239"/>
      <c r="V726" s="239"/>
      <c r="W726" s="239"/>
      <c r="X726" s="239"/>
      <c r="Y726" s="239"/>
      <c r="Z726" s="239"/>
      <c r="AA726" s="239"/>
      <c r="AB726" s="239"/>
      <c r="AC726" s="239"/>
      <c r="AD726" s="239"/>
      <c r="AE726" s="239"/>
      <c r="AF726" s="239"/>
      <c r="AG726" s="239"/>
      <c r="AH726" s="239"/>
      <c r="AI726" s="239"/>
    </row>
    <row r="727" spans="9:35">
      <c r="I727" s="239"/>
      <c r="J727" s="239"/>
      <c r="K727" s="239"/>
      <c r="L727" s="239"/>
      <c r="M727" s="239"/>
      <c r="N727" s="239"/>
      <c r="O727" s="239"/>
      <c r="P727" s="239"/>
      <c r="Q727" s="239"/>
      <c r="R727" s="239"/>
      <c r="S727" s="239"/>
      <c r="T727" s="239"/>
      <c r="U727" s="239"/>
      <c r="V727" s="239"/>
      <c r="W727" s="239"/>
      <c r="X727" s="239"/>
      <c r="Y727" s="239"/>
      <c r="Z727" s="239"/>
      <c r="AA727" s="239"/>
      <c r="AB727" s="239"/>
      <c r="AC727" s="239"/>
      <c r="AD727" s="239"/>
      <c r="AE727" s="239"/>
      <c r="AF727" s="239"/>
      <c r="AG727" s="239"/>
      <c r="AH727" s="239"/>
      <c r="AI727" s="239"/>
    </row>
    <row r="728" spans="9:35">
      <c r="I728" s="239"/>
      <c r="J728" s="239"/>
      <c r="K728" s="239"/>
      <c r="L728" s="239"/>
      <c r="M728" s="239"/>
      <c r="N728" s="239"/>
      <c r="O728" s="239"/>
      <c r="P728" s="239"/>
      <c r="Q728" s="239"/>
      <c r="R728" s="239"/>
      <c r="S728" s="239"/>
      <c r="T728" s="239"/>
      <c r="U728" s="239"/>
      <c r="V728" s="239"/>
      <c r="W728" s="239"/>
      <c r="X728" s="239"/>
      <c r="Y728" s="239"/>
      <c r="Z728" s="239"/>
      <c r="AA728" s="239"/>
      <c r="AB728" s="239"/>
      <c r="AC728" s="239"/>
      <c r="AD728" s="239"/>
      <c r="AE728" s="239"/>
      <c r="AF728" s="239"/>
      <c r="AG728" s="239"/>
      <c r="AH728" s="239"/>
      <c r="AI728" s="239"/>
    </row>
    <row r="729" spans="9:35">
      <c r="I729" s="239"/>
      <c r="J729" s="239"/>
      <c r="K729" s="239"/>
      <c r="L729" s="239"/>
      <c r="M729" s="239"/>
      <c r="N729" s="239"/>
      <c r="O729" s="239"/>
      <c r="P729" s="239"/>
      <c r="Q729" s="239"/>
      <c r="R729" s="239"/>
      <c r="S729" s="239"/>
      <c r="T729" s="239"/>
      <c r="U729" s="239"/>
      <c r="V729" s="239"/>
      <c r="W729" s="239"/>
      <c r="X729" s="239"/>
      <c r="Y729" s="239"/>
      <c r="Z729" s="239"/>
      <c r="AA729" s="239"/>
      <c r="AB729" s="239"/>
      <c r="AC729" s="239"/>
      <c r="AD729" s="239"/>
      <c r="AE729" s="239"/>
      <c r="AF729" s="239"/>
      <c r="AG729" s="239"/>
      <c r="AH729" s="239"/>
      <c r="AI729" s="239"/>
    </row>
    <row r="730" spans="9:35">
      <c r="I730" s="239"/>
      <c r="J730" s="239"/>
      <c r="K730" s="239"/>
      <c r="L730" s="239"/>
      <c r="M730" s="239"/>
      <c r="N730" s="239"/>
      <c r="O730" s="239"/>
      <c r="P730" s="239"/>
      <c r="Q730" s="239"/>
      <c r="R730" s="239"/>
      <c r="S730" s="239"/>
      <c r="T730" s="239"/>
      <c r="U730" s="239"/>
      <c r="V730" s="239"/>
      <c r="W730" s="239"/>
      <c r="X730" s="239"/>
      <c r="Y730" s="239"/>
      <c r="Z730" s="239"/>
      <c r="AA730" s="239"/>
      <c r="AB730" s="239"/>
      <c r="AC730" s="239"/>
      <c r="AD730" s="239"/>
      <c r="AE730" s="239"/>
      <c r="AF730" s="239"/>
      <c r="AG730" s="239"/>
      <c r="AH730" s="239"/>
      <c r="AI730" s="239"/>
    </row>
    <row r="731" spans="9:35">
      <c r="I731" s="239"/>
      <c r="J731" s="239"/>
      <c r="K731" s="239"/>
      <c r="L731" s="239"/>
      <c r="M731" s="239"/>
      <c r="N731" s="239"/>
      <c r="O731" s="239"/>
      <c r="P731" s="239"/>
      <c r="Q731" s="239"/>
      <c r="R731" s="239"/>
      <c r="S731" s="239"/>
      <c r="T731" s="239"/>
      <c r="U731" s="239"/>
      <c r="V731" s="239"/>
      <c r="W731" s="239"/>
      <c r="X731" s="239"/>
      <c r="Y731" s="239"/>
      <c r="Z731" s="239"/>
      <c r="AA731" s="239"/>
      <c r="AB731" s="239"/>
      <c r="AC731" s="239"/>
      <c r="AD731" s="239"/>
      <c r="AE731" s="239"/>
      <c r="AF731" s="239"/>
      <c r="AG731" s="239"/>
      <c r="AH731" s="239"/>
      <c r="AI731" s="239"/>
    </row>
    <row r="732" spans="9:35">
      <c r="I732" s="239"/>
      <c r="J732" s="239"/>
      <c r="K732" s="239"/>
      <c r="L732" s="239"/>
      <c r="M732" s="239"/>
      <c r="N732" s="239"/>
      <c r="O732" s="239"/>
      <c r="P732" s="239"/>
      <c r="Q732" s="239"/>
      <c r="R732" s="239"/>
      <c r="S732" s="239"/>
      <c r="T732" s="239"/>
      <c r="U732" s="239"/>
      <c r="V732" s="239"/>
      <c r="W732" s="239"/>
      <c r="X732" s="239"/>
      <c r="Y732" s="239"/>
      <c r="Z732" s="239"/>
      <c r="AA732" s="239"/>
      <c r="AB732" s="239"/>
      <c r="AC732" s="239"/>
      <c r="AD732" s="239"/>
      <c r="AE732" s="239"/>
      <c r="AF732" s="239"/>
      <c r="AG732" s="239"/>
      <c r="AH732" s="239"/>
      <c r="AI732" s="239"/>
    </row>
    <row r="733" spans="9:35">
      <c r="I733" s="239"/>
      <c r="J733" s="239"/>
      <c r="K733" s="239"/>
      <c r="L733" s="239"/>
      <c r="M733" s="239"/>
      <c r="N733" s="239"/>
      <c r="O733" s="239"/>
      <c r="P733" s="239"/>
      <c r="Q733" s="239"/>
      <c r="R733" s="239"/>
      <c r="S733" s="239"/>
      <c r="T733" s="239"/>
      <c r="U733" s="239"/>
      <c r="V733" s="239"/>
      <c r="W733" s="239"/>
      <c r="X733" s="239"/>
      <c r="Y733" s="239"/>
      <c r="Z733" s="239"/>
      <c r="AA733" s="239"/>
      <c r="AB733" s="239"/>
      <c r="AC733" s="239"/>
      <c r="AD733" s="239"/>
      <c r="AE733" s="239"/>
      <c r="AF733" s="239"/>
      <c r="AG733" s="239"/>
      <c r="AH733" s="239"/>
      <c r="AI733" s="239"/>
    </row>
    <row r="734" spans="9:35">
      <c r="I734" s="239"/>
      <c r="J734" s="239"/>
      <c r="K734" s="239"/>
      <c r="L734" s="239"/>
      <c r="M734" s="239"/>
      <c r="N734" s="239"/>
      <c r="O734" s="239"/>
      <c r="P734" s="239"/>
      <c r="Q734" s="239"/>
      <c r="R734" s="239"/>
      <c r="S734" s="239"/>
      <c r="T734" s="239"/>
      <c r="U734" s="239"/>
      <c r="V734" s="239"/>
      <c r="W734" s="239"/>
      <c r="X734" s="239"/>
      <c r="Y734" s="239"/>
      <c r="Z734" s="239"/>
      <c r="AA734" s="239"/>
      <c r="AB734" s="239"/>
      <c r="AC734" s="239"/>
      <c r="AD734" s="239"/>
      <c r="AE734" s="239"/>
      <c r="AF734" s="239"/>
      <c r="AG734" s="239"/>
      <c r="AH734" s="239"/>
      <c r="AI734" s="239"/>
    </row>
    <row r="735" spans="9:35">
      <c r="I735" s="239"/>
      <c r="J735" s="239"/>
      <c r="K735" s="239"/>
      <c r="L735" s="239"/>
      <c r="M735" s="239"/>
      <c r="N735" s="239"/>
      <c r="O735" s="239"/>
      <c r="P735" s="239"/>
      <c r="Q735" s="239"/>
      <c r="R735" s="239"/>
      <c r="S735" s="239"/>
      <c r="T735" s="239"/>
      <c r="U735" s="239"/>
      <c r="V735" s="239"/>
      <c r="W735" s="239"/>
      <c r="X735" s="239"/>
      <c r="Y735" s="239"/>
      <c r="Z735" s="239"/>
      <c r="AA735" s="239"/>
      <c r="AB735" s="239"/>
      <c r="AC735" s="239"/>
      <c r="AD735" s="239"/>
      <c r="AE735" s="239"/>
      <c r="AF735" s="239"/>
      <c r="AG735" s="239"/>
      <c r="AH735" s="239"/>
      <c r="AI735" s="239"/>
    </row>
    <row r="736" spans="9:35">
      <c r="I736" s="239"/>
      <c r="J736" s="239"/>
      <c r="K736" s="239"/>
      <c r="L736" s="239"/>
      <c r="M736" s="239"/>
      <c r="N736" s="239"/>
      <c r="O736" s="239"/>
      <c r="P736" s="239"/>
      <c r="Q736" s="239"/>
      <c r="R736" s="239"/>
      <c r="S736" s="239"/>
      <c r="T736" s="239"/>
      <c r="U736" s="239"/>
      <c r="V736" s="239"/>
      <c r="W736" s="239"/>
      <c r="X736" s="239"/>
      <c r="Y736" s="239"/>
      <c r="Z736" s="239"/>
      <c r="AA736" s="239"/>
      <c r="AB736" s="239"/>
      <c r="AC736" s="239"/>
      <c r="AD736" s="239"/>
      <c r="AE736" s="239"/>
      <c r="AF736" s="239"/>
      <c r="AG736" s="239"/>
      <c r="AH736" s="239"/>
      <c r="AI736" s="239"/>
    </row>
    <row r="737" spans="9:35">
      <c r="I737" s="239"/>
      <c r="J737" s="239"/>
      <c r="K737" s="239"/>
      <c r="L737" s="239"/>
      <c r="M737" s="239"/>
      <c r="N737" s="239"/>
      <c r="O737" s="239"/>
      <c r="P737" s="239"/>
      <c r="Q737" s="239"/>
      <c r="R737" s="239"/>
      <c r="S737" s="239"/>
      <c r="T737" s="239"/>
      <c r="U737" s="239"/>
      <c r="V737" s="239"/>
      <c r="W737" s="239"/>
      <c r="X737" s="239"/>
      <c r="Y737" s="239"/>
      <c r="Z737" s="239"/>
      <c r="AA737" s="239"/>
      <c r="AB737" s="239"/>
      <c r="AC737" s="239"/>
      <c r="AD737" s="239"/>
      <c r="AE737" s="239"/>
      <c r="AF737" s="239"/>
      <c r="AG737" s="239"/>
      <c r="AH737" s="239"/>
      <c r="AI737" s="239"/>
    </row>
    <row r="738" spans="9:35">
      <c r="I738" s="239"/>
      <c r="J738" s="239"/>
      <c r="K738" s="239"/>
      <c r="L738" s="239"/>
      <c r="M738" s="239"/>
      <c r="N738" s="239"/>
      <c r="O738" s="239"/>
      <c r="P738" s="239"/>
      <c r="Q738" s="239"/>
      <c r="R738" s="239"/>
      <c r="S738" s="239"/>
      <c r="T738" s="239"/>
      <c r="U738" s="239"/>
      <c r="V738" s="239"/>
      <c r="W738" s="239"/>
      <c r="X738" s="239"/>
      <c r="Y738" s="239"/>
      <c r="Z738" s="239"/>
      <c r="AA738" s="239"/>
      <c r="AB738" s="239"/>
      <c r="AC738" s="239"/>
      <c r="AD738" s="239"/>
      <c r="AE738" s="239"/>
      <c r="AF738" s="239"/>
      <c r="AG738" s="239"/>
      <c r="AH738" s="239"/>
      <c r="AI738" s="239"/>
    </row>
    <row r="739" spans="9:35">
      <c r="I739" s="239"/>
      <c r="J739" s="239"/>
      <c r="K739" s="239"/>
      <c r="L739" s="239"/>
      <c r="M739" s="239"/>
      <c r="N739" s="239"/>
      <c r="O739" s="239"/>
      <c r="P739" s="239"/>
      <c r="Q739" s="239"/>
      <c r="R739" s="239"/>
      <c r="S739" s="239"/>
      <c r="T739" s="239"/>
      <c r="U739" s="239"/>
      <c r="V739" s="239"/>
      <c r="W739" s="239"/>
      <c r="X739" s="239"/>
      <c r="Y739" s="239"/>
      <c r="Z739" s="239"/>
      <c r="AA739" s="239"/>
      <c r="AB739" s="239"/>
      <c r="AC739" s="239"/>
      <c r="AD739" s="239"/>
      <c r="AE739" s="239"/>
      <c r="AF739" s="239"/>
      <c r="AG739" s="239"/>
      <c r="AH739" s="239"/>
      <c r="AI739" s="239"/>
    </row>
    <row r="740" spans="9:35">
      <c r="I740" s="239"/>
      <c r="J740" s="239"/>
      <c r="K740" s="239"/>
      <c r="L740" s="239"/>
      <c r="M740" s="239"/>
      <c r="N740" s="239"/>
      <c r="O740" s="239"/>
      <c r="P740" s="239"/>
      <c r="Q740" s="239"/>
      <c r="R740" s="239"/>
      <c r="S740" s="239"/>
      <c r="T740" s="239"/>
      <c r="U740" s="239"/>
      <c r="V740" s="239"/>
      <c r="W740" s="239"/>
      <c r="X740" s="239"/>
      <c r="Y740" s="239"/>
      <c r="Z740" s="239"/>
      <c r="AA740" s="239"/>
      <c r="AB740" s="239"/>
      <c r="AC740" s="239"/>
      <c r="AD740" s="239"/>
      <c r="AE740" s="239"/>
      <c r="AF740" s="239"/>
      <c r="AG740" s="239"/>
      <c r="AH740" s="239"/>
      <c r="AI740" s="239"/>
    </row>
    <row r="741" spans="9:35">
      <c r="I741" s="239"/>
      <c r="J741" s="239"/>
      <c r="K741" s="239"/>
      <c r="L741" s="239"/>
      <c r="M741" s="239"/>
      <c r="N741" s="239"/>
      <c r="O741" s="239"/>
      <c r="P741" s="239"/>
      <c r="Q741" s="239"/>
      <c r="R741" s="239"/>
      <c r="S741" s="239"/>
      <c r="T741" s="239"/>
      <c r="U741" s="239"/>
      <c r="V741" s="239"/>
      <c r="W741" s="239"/>
      <c r="X741" s="239"/>
      <c r="Y741" s="239"/>
      <c r="Z741" s="239"/>
      <c r="AA741" s="239"/>
      <c r="AB741" s="239"/>
      <c r="AC741" s="239"/>
      <c r="AD741" s="239"/>
      <c r="AE741" s="239"/>
      <c r="AF741" s="239"/>
      <c r="AG741" s="239"/>
      <c r="AH741" s="239"/>
      <c r="AI741" s="239"/>
    </row>
    <row r="742" spans="9:35">
      <c r="I742" s="239"/>
      <c r="J742" s="239"/>
      <c r="K742" s="239"/>
      <c r="L742" s="239"/>
      <c r="M742" s="239"/>
      <c r="N742" s="239"/>
      <c r="O742" s="239"/>
      <c r="P742" s="239"/>
      <c r="Q742" s="239"/>
      <c r="R742" s="239"/>
      <c r="S742" s="239"/>
      <c r="T742" s="239"/>
      <c r="U742" s="239"/>
      <c r="V742" s="239"/>
      <c r="W742" s="239"/>
      <c r="X742" s="239"/>
      <c r="Y742" s="239"/>
      <c r="Z742" s="239"/>
      <c r="AA742" s="239"/>
      <c r="AB742" s="239"/>
      <c r="AC742" s="239"/>
      <c r="AD742" s="239"/>
      <c r="AE742" s="239"/>
      <c r="AF742" s="239"/>
      <c r="AG742" s="239"/>
      <c r="AH742" s="239"/>
      <c r="AI742" s="239"/>
    </row>
    <row r="743" spans="9:35">
      <c r="I743" s="239"/>
      <c r="J743" s="239"/>
      <c r="K743" s="239"/>
      <c r="L743" s="239"/>
      <c r="M743" s="239"/>
      <c r="N743" s="239"/>
      <c r="O743" s="239"/>
      <c r="P743" s="239"/>
      <c r="Q743" s="239"/>
      <c r="R743" s="239"/>
      <c r="S743" s="239"/>
      <c r="T743" s="239"/>
      <c r="U743" s="239"/>
      <c r="V743" s="239"/>
      <c r="W743" s="239"/>
      <c r="X743" s="239"/>
      <c r="Y743" s="239"/>
      <c r="Z743" s="239"/>
      <c r="AA743" s="239"/>
      <c r="AB743" s="239"/>
      <c r="AC743" s="239"/>
      <c r="AD743" s="239"/>
      <c r="AE743" s="239"/>
      <c r="AF743" s="239"/>
      <c r="AG743" s="239"/>
      <c r="AH743" s="239"/>
      <c r="AI743" s="239"/>
    </row>
    <row r="744" spans="9:35">
      <c r="I744" s="239"/>
      <c r="J744" s="239"/>
      <c r="K744" s="239"/>
      <c r="L744" s="239"/>
      <c r="M744" s="239"/>
      <c r="N744" s="239"/>
      <c r="O744" s="239"/>
      <c r="P744" s="239"/>
      <c r="Q744" s="239"/>
      <c r="R744" s="239"/>
      <c r="S744" s="239"/>
      <c r="T744" s="239"/>
      <c r="U744" s="239"/>
      <c r="V744" s="239"/>
      <c r="W744" s="239"/>
      <c r="X744" s="239"/>
      <c r="Y744" s="239"/>
      <c r="Z744" s="239"/>
      <c r="AA744" s="239"/>
      <c r="AB744" s="239"/>
      <c r="AC744" s="239"/>
      <c r="AD744" s="239"/>
      <c r="AE744" s="239"/>
      <c r="AF744" s="239"/>
      <c r="AG744" s="239"/>
      <c r="AH744" s="239"/>
      <c r="AI744" s="239"/>
    </row>
    <row r="745" spans="9:35">
      <c r="I745" s="239"/>
      <c r="J745" s="239"/>
      <c r="K745" s="239"/>
      <c r="L745" s="239"/>
      <c r="M745" s="239"/>
      <c r="N745" s="239"/>
      <c r="O745" s="239"/>
      <c r="P745" s="239"/>
      <c r="Q745" s="239"/>
      <c r="R745" s="239"/>
      <c r="S745" s="239"/>
      <c r="T745" s="239"/>
      <c r="U745" s="239"/>
      <c r="V745" s="239"/>
      <c r="W745" s="239"/>
      <c r="X745" s="239"/>
      <c r="Y745" s="239"/>
      <c r="Z745" s="239"/>
      <c r="AA745" s="239"/>
      <c r="AB745" s="239"/>
      <c r="AC745" s="239"/>
      <c r="AD745" s="239"/>
      <c r="AE745" s="239"/>
      <c r="AF745" s="239"/>
      <c r="AG745" s="239"/>
      <c r="AH745" s="239"/>
      <c r="AI745" s="239"/>
    </row>
    <row r="746" spans="9:35">
      <c r="I746" s="239"/>
      <c r="J746" s="239"/>
      <c r="K746" s="239"/>
      <c r="L746" s="239"/>
      <c r="M746" s="239"/>
      <c r="N746" s="239"/>
      <c r="O746" s="239"/>
      <c r="P746" s="239"/>
      <c r="Q746" s="239"/>
      <c r="R746" s="239"/>
      <c r="S746" s="239"/>
      <c r="T746" s="239"/>
      <c r="U746" s="239"/>
      <c r="V746" s="239"/>
      <c r="W746" s="239"/>
      <c r="X746" s="239"/>
      <c r="Y746" s="239"/>
      <c r="Z746" s="239"/>
      <c r="AA746" s="239"/>
      <c r="AB746" s="239"/>
      <c r="AC746" s="239"/>
      <c r="AD746" s="239"/>
      <c r="AE746" s="239"/>
      <c r="AF746" s="239"/>
      <c r="AG746" s="239"/>
      <c r="AH746" s="239"/>
      <c r="AI746" s="239"/>
    </row>
    <row r="747" spans="9:35">
      <c r="I747" s="239"/>
      <c r="J747" s="239"/>
      <c r="K747" s="239"/>
      <c r="L747" s="239"/>
      <c r="M747" s="239"/>
      <c r="N747" s="239"/>
      <c r="O747" s="239"/>
      <c r="P747" s="239"/>
      <c r="Q747" s="239"/>
      <c r="R747" s="239"/>
      <c r="S747" s="239"/>
      <c r="T747" s="239"/>
      <c r="U747" s="239"/>
      <c r="V747" s="239"/>
      <c r="W747" s="239"/>
      <c r="X747" s="239"/>
      <c r="Y747" s="239"/>
      <c r="Z747" s="239"/>
      <c r="AA747" s="239"/>
      <c r="AB747" s="239"/>
      <c r="AC747" s="239"/>
      <c r="AD747" s="239"/>
      <c r="AE747" s="239"/>
      <c r="AF747" s="239"/>
      <c r="AG747" s="239"/>
      <c r="AH747" s="239"/>
      <c r="AI747" s="239"/>
    </row>
    <row r="748" spans="9:35">
      <c r="I748" s="239"/>
      <c r="J748" s="239"/>
      <c r="K748" s="239"/>
      <c r="L748" s="239"/>
      <c r="M748" s="239"/>
      <c r="N748" s="239"/>
      <c r="O748" s="239"/>
      <c r="P748" s="239"/>
      <c r="Q748" s="239"/>
      <c r="R748" s="239"/>
      <c r="S748" s="239"/>
      <c r="T748" s="239"/>
      <c r="U748" s="239"/>
      <c r="V748" s="239"/>
      <c r="W748" s="239"/>
      <c r="X748" s="239"/>
      <c r="Y748" s="239"/>
      <c r="Z748" s="239"/>
      <c r="AA748" s="239"/>
      <c r="AB748" s="239"/>
      <c r="AC748" s="239"/>
      <c r="AD748" s="239"/>
      <c r="AE748" s="239"/>
      <c r="AF748" s="239"/>
      <c r="AG748" s="239"/>
      <c r="AH748" s="239"/>
      <c r="AI748" s="239"/>
    </row>
    <row r="749" spans="9:35">
      <c r="I749" s="239"/>
      <c r="J749" s="239"/>
      <c r="K749" s="239"/>
      <c r="L749" s="239"/>
      <c r="M749" s="239"/>
      <c r="N749" s="239"/>
      <c r="O749" s="239"/>
      <c r="P749" s="239"/>
      <c r="Q749" s="239"/>
      <c r="R749" s="239"/>
      <c r="S749" s="239"/>
      <c r="T749" s="239"/>
      <c r="U749" s="239"/>
      <c r="V749" s="239"/>
      <c r="W749" s="239"/>
      <c r="X749" s="239"/>
      <c r="Y749" s="239"/>
      <c r="Z749" s="239"/>
      <c r="AA749" s="239"/>
      <c r="AB749" s="239"/>
      <c r="AC749" s="239"/>
      <c r="AD749" s="239"/>
      <c r="AE749" s="239"/>
      <c r="AF749" s="239"/>
      <c r="AG749" s="239"/>
      <c r="AH749" s="239"/>
      <c r="AI749" s="239"/>
    </row>
    <row r="750" spans="9:35">
      <c r="I750" s="239"/>
      <c r="J750" s="239"/>
      <c r="K750" s="239"/>
      <c r="L750" s="239"/>
      <c r="M750" s="239"/>
      <c r="N750" s="239"/>
      <c r="O750" s="239"/>
      <c r="P750" s="239"/>
      <c r="Q750" s="239"/>
      <c r="R750" s="239"/>
      <c r="S750" s="239"/>
      <c r="T750" s="239"/>
      <c r="U750" s="239"/>
      <c r="V750" s="239"/>
      <c r="W750" s="239"/>
      <c r="X750" s="239"/>
      <c r="Y750" s="239"/>
      <c r="Z750" s="239"/>
      <c r="AA750" s="239"/>
      <c r="AB750" s="239"/>
      <c r="AC750" s="239"/>
      <c r="AD750" s="239"/>
      <c r="AE750" s="239"/>
      <c r="AF750" s="239"/>
      <c r="AG750" s="239"/>
      <c r="AH750" s="239"/>
      <c r="AI750" s="239"/>
    </row>
    <row r="751" spans="9:35">
      <c r="I751" s="239"/>
      <c r="J751" s="239"/>
      <c r="K751" s="239"/>
      <c r="L751" s="239"/>
      <c r="M751" s="239"/>
      <c r="N751" s="239"/>
      <c r="O751" s="239"/>
      <c r="P751" s="239"/>
      <c r="Q751" s="239"/>
      <c r="R751" s="239"/>
      <c r="S751" s="239"/>
      <c r="T751" s="239"/>
      <c r="U751" s="239"/>
      <c r="V751" s="239"/>
      <c r="W751" s="239"/>
      <c r="X751" s="239"/>
      <c r="Y751" s="239"/>
      <c r="Z751" s="239"/>
      <c r="AA751" s="239"/>
      <c r="AB751" s="239"/>
      <c r="AC751" s="239"/>
      <c r="AD751" s="239"/>
      <c r="AE751" s="239"/>
      <c r="AF751" s="239"/>
      <c r="AG751" s="239"/>
      <c r="AH751" s="239"/>
      <c r="AI751" s="239"/>
    </row>
    <row r="752" spans="9:35">
      <c r="I752" s="239"/>
      <c r="J752" s="239"/>
      <c r="K752" s="239"/>
      <c r="L752" s="239"/>
      <c r="M752" s="239"/>
      <c r="N752" s="239"/>
      <c r="O752" s="239"/>
      <c r="P752" s="239"/>
      <c r="Q752" s="239"/>
      <c r="R752" s="239"/>
      <c r="S752" s="239"/>
      <c r="T752" s="239"/>
      <c r="U752" s="239"/>
      <c r="V752" s="239"/>
      <c r="W752" s="239"/>
      <c r="X752" s="239"/>
      <c r="Y752" s="239"/>
      <c r="Z752" s="239"/>
      <c r="AA752" s="239"/>
      <c r="AB752" s="239"/>
      <c r="AC752" s="239"/>
      <c r="AD752" s="239"/>
      <c r="AE752" s="239"/>
      <c r="AF752" s="239"/>
      <c r="AG752" s="239"/>
      <c r="AH752" s="239"/>
      <c r="AI752" s="239"/>
    </row>
    <row r="753" spans="9:35">
      <c r="I753" s="239"/>
      <c r="J753" s="239"/>
      <c r="K753" s="239"/>
      <c r="L753" s="239"/>
      <c r="M753" s="239"/>
      <c r="N753" s="239"/>
      <c r="O753" s="239"/>
      <c r="P753" s="239"/>
      <c r="Q753" s="239"/>
      <c r="R753" s="239"/>
      <c r="S753" s="239"/>
      <c r="T753" s="239"/>
      <c r="U753" s="239"/>
      <c r="V753" s="239"/>
      <c r="W753" s="239"/>
      <c r="X753" s="239"/>
      <c r="Y753" s="239"/>
      <c r="Z753" s="239"/>
      <c r="AA753" s="239"/>
      <c r="AB753" s="239"/>
      <c r="AC753" s="239"/>
      <c r="AD753" s="239"/>
      <c r="AE753" s="239"/>
      <c r="AF753" s="239"/>
      <c r="AG753" s="239"/>
      <c r="AH753" s="239"/>
      <c r="AI753" s="239"/>
    </row>
    <row r="754" spans="9:35">
      <c r="I754" s="239"/>
      <c r="J754" s="239"/>
      <c r="K754" s="239"/>
      <c r="L754" s="239"/>
      <c r="M754" s="239"/>
      <c r="N754" s="239"/>
      <c r="O754" s="239"/>
      <c r="P754" s="239"/>
      <c r="Q754" s="239"/>
      <c r="R754" s="239"/>
      <c r="S754" s="239"/>
      <c r="T754" s="239"/>
      <c r="U754" s="239"/>
      <c r="V754" s="239"/>
      <c r="W754" s="239"/>
      <c r="X754" s="239"/>
      <c r="Y754" s="239"/>
      <c r="Z754" s="239"/>
      <c r="AA754" s="239"/>
      <c r="AB754" s="239"/>
      <c r="AC754" s="239"/>
      <c r="AD754" s="239"/>
      <c r="AE754" s="239"/>
      <c r="AF754" s="239"/>
      <c r="AG754" s="239"/>
      <c r="AH754" s="239"/>
      <c r="AI754" s="239"/>
    </row>
    <row r="755" spans="9:35">
      <c r="I755" s="239"/>
      <c r="J755" s="239"/>
      <c r="K755" s="239"/>
      <c r="L755" s="239"/>
      <c r="M755" s="239"/>
      <c r="N755" s="239"/>
      <c r="O755" s="239"/>
      <c r="P755" s="239"/>
      <c r="Q755" s="239"/>
      <c r="R755" s="239"/>
      <c r="S755" s="239"/>
      <c r="T755" s="239"/>
      <c r="U755" s="239"/>
      <c r="V755" s="239"/>
      <c r="W755" s="239"/>
      <c r="X755" s="239"/>
      <c r="Y755" s="239"/>
      <c r="Z755" s="239"/>
      <c r="AA755" s="239"/>
      <c r="AB755" s="239"/>
      <c r="AC755" s="239"/>
      <c r="AD755" s="239"/>
      <c r="AE755" s="239"/>
      <c r="AF755" s="239"/>
      <c r="AG755" s="239"/>
      <c r="AH755" s="239"/>
      <c r="AI755" s="239"/>
    </row>
    <row r="756" spans="9:35">
      <c r="I756" s="239"/>
      <c r="J756" s="239"/>
      <c r="K756" s="239"/>
      <c r="L756" s="239"/>
      <c r="M756" s="239"/>
      <c r="N756" s="239"/>
      <c r="O756" s="239"/>
      <c r="P756" s="239"/>
      <c r="Q756" s="239"/>
      <c r="R756" s="239"/>
      <c r="S756" s="239"/>
      <c r="T756" s="239"/>
      <c r="U756" s="239"/>
      <c r="V756" s="239"/>
      <c r="W756" s="239"/>
      <c r="X756" s="239"/>
      <c r="Y756" s="239"/>
      <c r="Z756" s="239"/>
      <c r="AA756" s="239"/>
      <c r="AB756" s="239"/>
      <c r="AC756" s="239"/>
      <c r="AD756" s="239"/>
      <c r="AE756" s="239"/>
      <c r="AF756" s="239"/>
      <c r="AG756" s="239"/>
      <c r="AH756" s="239"/>
      <c r="AI756" s="239"/>
    </row>
    <row r="757" spans="9:35">
      <c r="I757" s="239"/>
      <c r="J757" s="239"/>
      <c r="K757" s="239"/>
      <c r="L757" s="239"/>
      <c r="M757" s="239"/>
      <c r="N757" s="239"/>
      <c r="O757" s="239"/>
      <c r="P757" s="239"/>
      <c r="Q757" s="239"/>
      <c r="R757" s="239"/>
      <c r="S757" s="239"/>
      <c r="T757" s="239"/>
      <c r="U757" s="239"/>
      <c r="V757" s="239"/>
      <c r="W757" s="239"/>
      <c r="X757" s="239"/>
      <c r="Y757" s="239"/>
      <c r="Z757" s="239"/>
      <c r="AA757" s="239"/>
      <c r="AB757" s="239"/>
      <c r="AC757" s="239"/>
      <c r="AD757" s="239"/>
      <c r="AE757" s="239"/>
      <c r="AF757" s="239"/>
      <c r="AG757" s="239"/>
      <c r="AH757" s="239"/>
      <c r="AI757" s="239"/>
    </row>
    <row r="758" spans="9:35">
      <c r="I758" s="239"/>
      <c r="J758" s="239"/>
      <c r="K758" s="239"/>
      <c r="L758" s="239"/>
      <c r="M758" s="239"/>
      <c r="N758" s="239"/>
      <c r="O758" s="239"/>
      <c r="P758" s="239"/>
      <c r="Q758" s="239"/>
      <c r="R758" s="239"/>
      <c r="S758" s="239"/>
      <c r="T758" s="239"/>
      <c r="U758" s="239"/>
      <c r="V758" s="239"/>
      <c r="W758" s="239"/>
      <c r="X758" s="239"/>
      <c r="Y758" s="239"/>
      <c r="Z758" s="239"/>
      <c r="AA758" s="239"/>
      <c r="AB758" s="239"/>
      <c r="AC758" s="239"/>
      <c r="AD758" s="239"/>
      <c r="AE758" s="239"/>
      <c r="AF758" s="239"/>
      <c r="AG758" s="239"/>
      <c r="AH758" s="239"/>
      <c r="AI758" s="239"/>
    </row>
    <row r="759" spans="9:35">
      <c r="I759" s="239"/>
      <c r="J759" s="239"/>
      <c r="K759" s="239"/>
      <c r="L759" s="239"/>
      <c r="M759" s="239"/>
      <c r="N759" s="239"/>
      <c r="O759" s="239"/>
      <c r="P759" s="239"/>
      <c r="Q759" s="239"/>
      <c r="R759" s="239"/>
      <c r="S759" s="239"/>
      <c r="T759" s="239"/>
      <c r="U759" s="239"/>
      <c r="V759" s="239"/>
      <c r="W759" s="239"/>
      <c r="X759" s="239"/>
      <c r="Y759" s="239"/>
      <c r="Z759" s="239"/>
      <c r="AA759" s="239"/>
      <c r="AB759" s="239"/>
      <c r="AC759" s="239"/>
      <c r="AD759" s="239"/>
      <c r="AE759" s="239"/>
      <c r="AF759" s="239"/>
      <c r="AG759" s="239"/>
      <c r="AH759" s="239"/>
      <c r="AI759" s="239"/>
    </row>
    <row r="760" spans="9:35">
      <c r="I760" s="239"/>
      <c r="J760" s="239"/>
      <c r="K760" s="239"/>
      <c r="L760" s="239"/>
      <c r="M760" s="239"/>
      <c r="N760" s="239"/>
      <c r="O760" s="239"/>
      <c r="P760" s="239"/>
      <c r="Q760" s="239"/>
      <c r="R760" s="239"/>
      <c r="S760" s="239"/>
      <c r="T760" s="239"/>
      <c r="U760" s="239"/>
      <c r="V760" s="239"/>
      <c r="W760" s="239"/>
      <c r="X760" s="239"/>
      <c r="Y760" s="239"/>
      <c r="Z760" s="239"/>
      <c r="AA760" s="239"/>
      <c r="AB760" s="239"/>
      <c r="AC760" s="239"/>
      <c r="AD760" s="239"/>
      <c r="AE760" s="239"/>
      <c r="AF760" s="239"/>
      <c r="AG760" s="239"/>
      <c r="AH760" s="239"/>
      <c r="AI760" s="239"/>
    </row>
    <row r="761" spans="9:35">
      <c r="I761" s="239"/>
      <c r="J761" s="239"/>
      <c r="K761" s="239"/>
      <c r="L761" s="239"/>
      <c r="M761" s="239"/>
      <c r="N761" s="239"/>
      <c r="O761" s="239"/>
      <c r="P761" s="239"/>
      <c r="Q761" s="239"/>
      <c r="R761" s="239"/>
      <c r="S761" s="239"/>
      <c r="T761" s="239"/>
      <c r="U761" s="239"/>
      <c r="V761" s="239"/>
      <c r="W761" s="239"/>
      <c r="X761" s="239"/>
      <c r="Y761" s="239"/>
      <c r="Z761" s="239"/>
      <c r="AA761" s="239"/>
      <c r="AB761" s="239"/>
      <c r="AC761" s="239"/>
      <c r="AD761" s="239"/>
      <c r="AE761" s="239"/>
      <c r="AF761" s="239"/>
      <c r="AG761" s="239"/>
      <c r="AH761" s="239"/>
      <c r="AI761" s="239"/>
    </row>
    <row r="762" spans="9:35">
      <c r="I762" s="239"/>
      <c r="J762" s="239"/>
      <c r="K762" s="239"/>
      <c r="L762" s="239"/>
      <c r="M762" s="239"/>
      <c r="N762" s="239"/>
      <c r="O762" s="239"/>
      <c r="P762" s="239"/>
      <c r="Q762" s="239"/>
      <c r="R762" s="239"/>
      <c r="S762" s="239"/>
      <c r="T762" s="239"/>
      <c r="U762" s="239"/>
      <c r="V762" s="239"/>
      <c r="W762" s="239"/>
      <c r="X762" s="239"/>
      <c r="Y762" s="239"/>
      <c r="Z762" s="239"/>
      <c r="AA762" s="239"/>
      <c r="AB762" s="239"/>
      <c r="AC762" s="239"/>
      <c r="AD762" s="239"/>
      <c r="AE762" s="239"/>
      <c r="AF762" s="239"/>
      <c r="AG762" s="239"/>
      <c r="AH762" s="239"/>
      <c r="AI762" s="239"/>
    </row>
    <row r="763" spans="9:35">
      <c r="I763" s="239"/>
      <c r="J763" s="239"/>
      <c r="K763" s="239"/>
      <c r="L763" s="239"/>
      <c r="M763" s="239"/>
      <c r="N763" s="239"/>
      <c r="O763" s="239"/>
      <c r="P763" s="239"/>
      <c r="Q763" s="239"/>
      <c r="R763" s="239"/>
      <c r="S763" s="239"/>
      <c r="T763" s="239"/>
      <c r="U763" s="239"/>
      <c r="V763" s="239"/>
      <c r="W763" s="239"/>
      <c r="X763" s="239"/>
      <c r="Y763" s="239"/>
      <c r="Z763" s="239"/>
      <c r="AA763" s="239"/>
      <c r="AB763" s="239"/>
      <c r="AC763" s="239"/>
      <c r="AD763" s="239"/>
      <c r="AE763" s="239"/>
      <c r="AF763" s="239"/>
      <c r="AG763" s="239"/>
      <c r="AH763" s="239"/>
      <c r="AI763" s="239"/>
    </row>
    <row r="764" spans="9:35">
      <c r="I764" s="239"/>
      <c r="J764" s="239"/>
      <c r="K764" s="239"/>
      <c r="L764" s="239"/>
      <c r="M764" s="239"/>
      <c r="N764" s="239"/>
      <c r="O764" s="239"/>
      <c r="P764" s="239"/>
      <c r="Q764" s="239"/>
      <c r="R764" s="239"/>
      <c r="S764" s="239"/>
      <c r="T764" s="239"/>
      <c r="U764" s="239"/>
      <c r="V764" s="239"/>
      <c r="W764" s="239"/>
      <c r="X764" s="239"/>
      <c r="Y764" s="239"/>
      <c r="Z764" s="239"/>
      <c r="AA764" s="239"/>
      <c r="AB764" s="239"/>
      <c r="AC764" s="239"/>
      <c r="AD764" s="239"/>
      <c r="AE764" s="239"/>
      <c r="AF764" s="239"/>
      <c r="AG764" s="239"/>
      <c r="AH764" s="239"/>
      <c r="AI764" s="239"/>
    </row>
    <row r="765" spans="9:35">
      <c r="I765" s="239"/>
      <c r="J765" s="239"/>
      <c r="K765" s="239"/>
      <c r="L765" s="239"/>
      <c r="M765" s="239"/>
      <c r="N765" s="239"/>
      <c r="O765" s="239"/>
      <c r="P765" s="239"/>
      <c r="Q765" s="239"/>
      <c r="R765" s="239"/>
      <c r="S765" s="239"/>
      <c r="T765" s="239"/>
      <c r="U765" s="239"/>
      <c r="V765" s="239"/>
      <c r="W765" s="239"/>
      <c r="X765" s="239"/>
      <c r="Y765" s="239"/>
      <c r="Z765" s="239"/>
      <c r="AA765" s="239"/>
      <c r="AB765" s="239"/>
      <c r="AC765" s="239"/>
      <c r="AD765" s="239"/>
      <c r="AE765" s="239"/>
      <c r="AF765" s="239"/>
      <c r="AG765" s="239"/>
      <c r="AH765" s="239"/>
      <c r="AI765" s="239"/>
    </row>
    <row r="766" spans="9:35">
      <c r="I766" s="239"/>
      <c r="J766" s="239"/>
      <c r="K766" s="239"/>
      <c r="L766" s="239"/>
      <c r="M766" s="239"/>
      <c r="N766" s="239"/>
      <c r="O766" s="239"/>
      <c r="P766" s="239"/>
      <c r="Q766" s="239"/>
      <c r="R766" s="239"/>
      <c r="S766" s="239"/>
      <c r="T766" s="239"/>
      <c r="U766" s="239"/>
      <c r="V766" s="239"/>
      <c r="W766" s="239"/>
      <c r="X766" s="239"/>
      <c r="Y766" s="239"/>
      <c r="Z766" s="239"/>
      <c r="AA766" s="239"/>
      <c r="AB766" s="239"/>
      <c r="AC766" s="239"/>
      <c r="AD766" s="239"/>
      <c r="AE766" s="239"/>
      <c r="AF766" s="239"/>
      <c r="AG766" s="239"/>
      <c r="AH766" s="239"/>
      <c r="AI766" s="239"/>
    </row>
    <row r="767" spans="9:35">
      <c r="I767" s="239"/>
      <c r="J767" s="239"/>
      <c r="K767" s="239"/>
      <c r="L767" s="239"/>
      <c r="M767" s="239"/>
      <c r="N767" s="239"/>
      <c r="O767" s="239"/>
      <c r="P767" s="239"/>
      <c r="Q767" s="239"/>
      <c r="R767" s="239"/>
      <c r="S767" s="239"/>
      <c r="T767" s="239"/>
      <c r="U767" s="239"/>
      <c r="V767" s="239"/>
      <c r="W767" s="239"/>
      <c r="X767" s="239"/>
      <c r="Y767" s="239"/>
      <c r="Z767" s="239"/>
      <c r="AA767" s="239"/>
      <c r="AB767" s="239"/>
      <c r="AC767" s="239"/>
      <c r="AD767" s="239"/>
      <c r="AE767" s="239"/>
      <c r="AF767" s="239"/>
      <c r="AG767" s="239"/>
      <c r="AH767" s="239"/>
      <c r="AI767" s="239"/>
    </row>
    <row r="768" spans="9:35">
      <c r="I768" s="239"/>
      <c r="J768" s="239"/>
      <c r="K768" s="239"/>
      <c r="L768" s="239"/>
      <c r="M768" s="239"/>
      <c r="N768" s="239"/>
      <c r="O768" s="239"/>
      <c r="P768" s="239"/>
      <c r="Q768" s="239"/>
      <c r="R768" s="239"/>
      <c r="S768" s="239"/>
      <c r="T768" s="239"/>
      <c r="U768" s="239"/>
      <c r="V768" s="239"/>
      <c r="W768" s="239"/>
      <c r="X768" s="239"/>
      <c r="Y768" s="239"/>
      <c r="Z768" s="239"/>
      <c r="AA768" s="239"/>
      <c r="AB768" s="239"/>
      <c r="AC768" s="239"/>
      <c r="AD768" s="239"/>
      <c r="AE768" s="239"/>
      <c r="AF768" s="239"/>
      <c r="AG768" s="239"/>
      <c r="AH768" s="239"/>
      <c r="AI768" s="239"/>
    </row>
    <row r="769" spans="9:35">
      <c r="I769" s="239"/>
      <c r="J769" s="239"/>
      <c r="K769" s="239"/>
      <c r="L769" s="239"/>
      <c r="M769" s="239"/>
      <c r="N769" s="239"/>
      <c r="O769" s="239"/>
      <c r="P769" s="239"/>
      <c r="Q769" s="239"/>
      <c r="R769" s="239"/>
      <c r="S769" s="239"/>
      <c r="T769" s="239"/>
      <c r="U769" s="239"/>
      <c r="V769" s="239"/>
      <c r="W769" s="239"/>
      <c r="X769" s="239"/>
      <c r="Y769" s="239"/>
      <c r="Z769" s="239"/>
      <c r="AA769" s="239"/>
      <c r="AB769" s="239"/>
      <c r="AC769" s="239"/>
      <c r="AD769" s="239"/>
      <c r="AE769" s="239"/>
      <c r="AF769" s="239"/>
      <c r="AG769" s="239"/>
      <c r="AH769" s="239"/>
      <c r="AI769" s="239"/>
    </row>
    <row r="770" spans="9:35">
      <c r="I770" s="239"/>
      <c r="J770" s="239"/>
      <c r="K770" s="239"/>
      <c r="L770" s="239"/>
      <c r="M770" s="239"/>
      <c r="N770" s="239"/>
      <c r="O770" s="239"/>
      <c r="P770" s="239"/>
      <c r="Q770" s="239"/>
      <c r="R770" s="239"/>
      <c r="S770" s="239"/>
      <c r="T770" s="239"/>
      <c r="U770" s="239"/>
      <c r="V770" s="239"/>
      <c r="W770" s="239"/>
      <c r="X770" s="239"/>
      <c r="Y770" s="239"/>
      <c r="Z770" s="239"/>
      <c r="AA770" s="239"/>
      <c r="AB770" s="239"/>
      <c r="AC770" s="239"/>
      <c r="AD770" s="239"/>
      <c r="AE770" s="239"/>
      <c r="AF770" s="239"/>
      <c r="AG770" s="239"/>
      <c r="AH770" s="239"/>
      <c r="AI770" s="239"/>
    </row>
    <row r="771" spans="9:35">
      <c r="I771" s="239"/>
      <c r="J771" s="239"/>
      <c r="K771" s="239"/>
      <c r="L771" s="239"/>
      <c r="M771" s="239"/>
      <c r="N771" s="239"/>
      <c r="O771" s="239"/>
      <c r="P771" s="239"/>
      <c r="Q771" s="239"/>
      <c r="R771" s="239"/>
      <c r="S771" s="239"/>
      <c r="T771" s="239"/>
      <c r="U771" s="239"/>
      <c r="V771" s="239"/>
      <c r="W771" s="239"/>
      <c r="X771" s="239"/>
      <c r="Y771" s="239"/>
      <c r="Z771" s="239"/>
      <c r="AA771" s="239"/>
      <c r="AB771" s="239"/>
      <c r="AC771" s="239"/>
      <c r="AD771" s="239"/>
      <c r="AE771" s="239"/>
      <c r="AF771" s="239"/>
      <c r="AG771" s="239"/>
      <c r="AH771" s="239"/>
      <c r="AI771" s="239"/>
    </row>
    <row r="772" spans="9:35">
      <c r="I772" s="239"/>
      <c r="J772" s="239"/>
      <c r="K772" s="239"/>
      <c r="L772" s="239"/>
      <c r="M772" s="239"/>
      <c r="N772" s="239"/>
      <c r="O772" s="239"/>
      <c r="P772" s="239"/>
      <c r="Q772" s="239"/>
      <c r="R772" s="239"/>
      <c r="S772" s="239"/>
      <c r="T772" s="239"/>
      <c r="U772" s="239"/>
      <c r="V772" s="239"/>
      <c r="W772" s="239"/>
      <c r="X772" s="239"/>
      <c r="Y772" s="239"/>
      <c r="Z772" s="239"/>
      <c r="AA772" s="239"/>
      <c r="AB772" s="239"/>
      <c r="AC772" s="239"/>
      <c r="AD772" s="239"/>
      <c r="AE772" s="239"/>
      <c r="AF772" s="239"/>
      <c r="AG772" s="239"/>
      <c r="AH772" s="239"/>
      <c r="AI772" s="239"/>
    </row>
    <row r="773" spans="9:35">
      <c r="I773" s="239"/>
      <c r="J773" s="239"/>
      <c r="K773" s="239"/>
      <c r="L773" s="239"/>
      <c r="M773" s="239"/>
      <c r="N773" s="239"/>
      <c r="O773" s="239"/>
      <c r="P773" s="239"/>
      <c r="Q773" s="239"/>
      <c r="R773" s="239"/>
      <c r="S773" s="239"/>
      <c r="T773" s="239"/>
      <c r="U773" s="239"/>
      <c r="V773" s="239"/>
      <c r="W773" s="239"/>
      <c r="X773" s="239"/>
      <c r="Y773" s="239"/>
      <c r="Z773" s="239"/>
      <c r="AA773" s="239"/>
      <c r="AB773" s="239"/>
      <c r="AC773" s="239"/>
      <c r="AD773" s="239"/>
      <c r="AE773" s="239"/>
      <c r="AF773" s="239"/>
      <c r="AG773" s="239"/>
      <c r="AH773" s="239"/>
      <c r="AI773" s="239"/>
    </row>
    <row r="774" spans="9:35">
      <c r="I774" s="239"/>
      <c r="J774" s="239"/>
      <c r="K774" s="239"/>
      <c r="L774" s="239"/>
      <c r="M774" s="239"/>
      <c r="N774" s="239"/>
      <c r="O774" s="239"/>
      <c r="P774" s="239"/>
      <c r="Q774" s="239"/>
      <c r="R774" s="239"/>
      <c r="S774" s="239"/>
      <c r="T774" s="239"/>
      <c r="U774" s="239"/>
      <c r="V774" s="239"/>
      <c r="W774" s="239"/>
      <c r="X774" s="239"/>
      <c r="Y774" s="239"/>
      <c r="Z774" s="239"/>
      <c r="AA774" s="239"/>
      <c r="AB774" s="239"/>
      <c r="AC774" s="239"/>
      <c r="AD774" s="239"/>
      <c r="AE774" s="239"/>
      <c r="AF774" s="239"/>
      <c r="AG774" s="239"/>
      <c r="AH774" s="239"/>
      <c r="AI774" s="239"/>
    </row>
    <row r="775" spans="9:35">
      <c r="I775" s="239"/>
      <c r="J775" s="239"/>
      <c r="K775" s="239"/>
      <c r="L775" s="239"/>
      <c r="M775" s="239"/>
      <c r="N775" s="239"/>
      <c r="O775" s="239"/>
      <c r="P775" s="239"/>
      <c r="Q775" s="239"/>
      <c r="R775" s="239"/>
      <c r="S775" s="239"/>
      <c r="T775" s="239"/>
      <c r="U775" s="239"/>
      <c r="V775" s="239"/>
      <c r="W775" s="239"/>
      <c r="X775" s="239"/>
      <c r="Y775" s="239"/>
      <c r="Z775" s="239"/>
      <c r="AA775" s="239"/>
      <c r="AB775" s="239"/>
      <c r="AC775" s="239"/>
      <c r="AD775" s="239"/>
      <c r="AE775" s="239"/>
      <c r="AF775" s="239"/>
      <c r="AG775" s="239"/>
      <c r="AH775" s="239"/>
      <c r="AI775" s="239"/>
    </row>
    <row r="776" spans="9:35">
      <c r="I776" s="239"/>
      <c r="J776" s="239"/>
      <c r="K776" s="239"/>
      <c r="L776" s="239"/>
      <c r="M776" s="239"/>
      <c r="N776" s="239"/>
      <c r="O776" s="239"/>
      <c r="P776" s="239"/>
      <c r="Q776" s="239"/>
      <c r="R776" s="239"/>
      <c r="S776" s="239"/>
      <c r="T776" s="239"/>
      <c r="U776" s="239"/>
      <c r="V776" s="239"/>
      <c r="W776" s="239"/>
      <c r="X776" s="239"/>
      <c r="Y776" s="239"/>
      <c r="Z776" s="239"/>
      <c r="AA776" s="239"/>
      <c r="AB776" s="239"/>
      <c r="AC776" s="239"/>
      <c r="AD776" s="239"/>
      <c r="AE776" s="239"/>
      <c r="AF776" s="239"/>
      <c r="AG776" s="239"/>
      <c r="AH776" s="239"/>
      <c r="AI776" s="239"/>
    </row>
    <row r="777" spans="9:35">
      <c r="I777" s="239"/>
      <c r="J777" s="239"/>
      <c r="K777" s="239"/>
      <c r="L777" s="239"/>
      <c r="M777" s="239"/>
      <c r="N777" s="239"/>
      <c r="O777" s="239"/>
      <c r="P777" s="239"/>
      <c r="Q777" s="239"/>
      <c r="R777" s="239"/>
      <c r="S777" s="239"/>
      <c r="T777" s="239"/>
      <c r="U777" s="239"/>
      <c r="V777" s="239"/>
      <c r="W777" s="239"/>
      <c r="X777" s="239"/>
      <c r="Y777" s="239"/>
      <c r="Z777" s="239"/>
      <c r="AA777" s="239"/>
      <c r="AB777" s="239"/>
      <c r="AC777" s="239"/>
      <c r="AD777" s="239"/>
      <c r="AE777" s="239"/>
      <c r="AF777" s="239"/>
      <c r="AG777" s="239"/>
      <c r="AH777" s="239"/>
      <c r="AI777" s="239"/>
    </row>
    <row r="778" spans="9:35">
      <c r="I778" s="239"/>
      <c r="J778" s="239"/>
      <c r="K778" s="239"/>
      <c r="L778" s="239"/>
      <c r="M778" s="239"/>
      <c r="N778" s="239"/>
      <c r="O778" s="239"/>
      <c r="P778" s="239"/>
      <c r="Q778" s="239"/>
      <c r="R778" s="239"/>
      <c r="S778" s="239"/>
      <c r="T778" s="239"/>
      <c r="U778" s="239"/>
      <c r="V778" s="239"/>
      <c r="W778" s="239"/>
      <c r="X778" s="239"/>
      <c r="Y778" s="239"/>
      <c r="Z778" s="239"/>
      <c r="AA778" s="239"/>
      <c r="AB778" s="239"/>
      <c r="AC778" s="239"/>
      <c r="AD778" s="239"/>
      <c r="AE778" s="239"/>
      <c r="AF778" s="239"/>
      <c r="AG778" s="239"/>
      <c r="AH778" s="239"/>
      <c r="AI778" s="239"/>
    </row>
    <row r="779" spans="9:35">
      <c r="I779" s="239"/>
      <c r="J779" s="239"/>
      <c r="K779" s="239"/>
      <c r="L779" s="239"/>
      <c r="M779" s="239"/>
      <c r="N779" s="239"/>
      <c r="O779" s="239"/>
      <c r="P779" s="239"/>
      <c r="Q779" s="239"/>
      <c r="R779" s="239"/>
      <c r="S779" s="239"/>
      <c r="T779" s="239"/>
      <c r="U779" s="239"/>
      <c r="V779" s="239"/>
      <c r="W779" s="239"/>
      <c r="X779" s="239"/>
      <c r="Y779" s="239"/>
      <c r="Z779" s="239"/>
      <c r="AA779" s="239"/>
      <c r="AB779" s="239"/>
      <c r="AC779" s="239"/>
      <c r="AD779" s="239"/>
      <c r="AE779" s="239"/>
      <c r="AF779" s="239"/>
      <c r="AG779" s="239"/>
      <c r="AH779" s="239"/>
      <c r="AI779" s="239"/>
    </row>
    <row r="780" spans="9:35">
      <c r="I780" s="239"/>
      <c r="J780" s="239"/>
      <c r="K780" s="239"/>
      <c r="L780" s="239"/>
      <c r="M780" s="239"/>
      <c r="N780" s="239"/>
      <c r="O780" s="239"/>
      <c r="P780" s="239"/>
      <c r="Q780" s="239"/>
      <c r="R780" s="239"/>
      <c r="S780" s="239"/>
      <c r="T780" s="239"/>
      <c r="U780" s="239"/>
      <c r="V780" s="239"/>
      <c r="W780" s="239"/>
      <c r="X780" s="239"/>
      <c r="Y780" s="239"/>
      <c r="Z780" s="239"/>
      <c r="AA780" s="239"/>
      <c r="AB780" s="239"/>
      <c r="AC780" s="239"/>
      <c r="AD780" s="239"/>
      <c r="AE780" s="239"/>
      <c r="AF780" s="239"/>
      <c r="AG780" s="239"/>
      <c r="AH780" s="239"/>
      <c r="AI780" s="239"/>
    </row>
    <row r="781" spans="9:35">
      <c r="I781" s="239"/>
      <c r="J781" s="239"/>
      <c r="K781" s="239"/>
      <c r="L781" s="239"/>
      <c r="M781" s="239"/>
      <c r="N781" s="239"/>
      <c r="O781" s="239"/>
      <c r="P781" s="239"/>
      <c r="Q781" s="239"/>
      <c r="R781" s="239"/>
      <c r="S781" s="239"/>
      <c r="T781" s="239"/>
      <c r="U781" s="239"/>
      <c r="V781" s="239"/>
      <c r="W781" s="239"/>
      <c r="X781" s="239"/>
      <c r="Y781" s="239"/>
      <c r="Z781" s="239"/>
      <c r="AA781" s="239"/>
      <c r="AB781" s="239"/>
      <c r="AC781" s="239"/>
      <c r="AD781" s="239"/>
      <c r="AE781" s="239"/>
      <c r="AF781" s="239"/>
      <c r="AG781" s="239"/>
      <c r="AH781" s="239"/>
      <c r="AI781" s="239"/>
    </row>
    <row r="782" spans="9:35">
      <c r="I782" s="239"/>
      <c r="J782" s="239"/>
      <c r="K782" s="239"/>
      <c r="L782" s="239"/>
      <c r="M782" s="239"/>
      <c r="N782" s="239"/>
      <c r="O782" s="239"/>
      <c r="P782" s="239"/>
      <c r="Q782" s="239"/>
      <c r="R782" s="239"/>
      <c r="S782" s="239"/>
      <c r="T782" s="239"/>
      <c r="U782" s="239"/>
      <c r="V782" s="239"/>
      <c r="W782" s="239"/>
      <c r="X782" s="239"/>
      <c r="Y782" s="239"/>
      <c r="Z782" s="239"/>
      <c r="AA782" s="239"/>
      <c r="AB782" s="239"/>
      <c r="AC782" s="239"/>
      <c r="AD782" s="239"/>
      <c r="AE782" s="239"/>
      <c r="AF782" s="239"/>
      <c r="AG782" s="239"/>
      <c r="AH782" s="239"/>
      <c r="AI782" s="239"/>
    </row>
    <row r="783" spans="9:35">
      <c r="I783" s="239"/>
      <c r="J783" s="239"/>
      <c r="K783" s="239"/>
      <c r="L783" s="239"/>
      <c r="M783" s="239"/>
      <c r="N783" s="239"/>
      <c r="O783" s="239"/>
      <c r="P783" s="239"/>
      <c r="Q783" s="239"/>
      <c r="R783" s="239"/>
      <c r="S783" s="239"/>
      <c r="T783" s="239"/>
      <c r="U783" s="239"/>
      <c r="V783" s="239"/>
      <c r="W783" s="239"/>
      <c r="X783" s="239"/>
      <c r="Y783" s="239"/>
      <c r="Z783" s="239"/>
      <c r="AA783" s="239"/>
      <c r="AB783" s="239"/>
      <c r="AC783" s="239"/>
      <c r="AD783" s="239"/>
      <c r="AE783" s="239"/>
      <c r="AF783" s="239"/>
      <c r="AG783" s="239"/>
      <c r="AH783" s="239"/>
      <c r="AI783" s="239"/>
    </row>
    <row r="784" spans="9:35">
      <c r="I784" s="239"/>
      <c r="J784" s="239"/>
      <c r="K784" s="239"/>
      <c r="L784" s="239"/>
      <c r="M784" s="239"/>
      <c r="N784" s="239"/>
      <c r="O784" s="239"/>
      <c r="P784" s="239"/>
      <c r="Q784" s="239"/>
      <c r="R784" s="239"/>
      <c r="S784" s="239"/>
      <c r="T784" s="239"/>
      <c r="U784" s="239"/>
      <c r="V784" s="239"/>
      <c r="W784" s="239"/>
      <c r="X784" s="239"/>
      <c r="Y784" s="239"/>
      <c r="Z784" s="239"/>
      <c r="AA784" s="239"/>
      <c r="AB784" s="239"/>
      <c r="AC784" s="239"/>
      <c r="AD784" s="239"/>
      <c r="AE784" s="239"/>
      <c r="AF784" s="239"/>
      <c r="AG784" s="239"/>
      <c r="AH784" s="239"/>
      <c r="AI784" s="239"/>
    </row>
    <row r="785" spans="9:35">
      <c r="I785" s="239"/>
      <c r="J785" s="239"/>
      <c r="K785" s="239"/>
      <c r="L785" s="239"/>
      <c r="M785" s="239"/>
      <c r="N785" s="239"/>
      <c r="O785" s="239"/>
      <c r="P785" s="239"/>
      <c r="Q785" s="239"/>
      <c r="R785" s="239"/>
      <c r="S785" s="239"/>
      <c r="T785" s="239"/>
      <c r="U785" s="239"/>
      <c r="V785" s="239"/>
      <c r="W785" s="239"/>
      <c r="X785" s="239"/>
      <c r="Y785" s="239"/>
      <c r="Z785" s="239"/>
      <c r="AA785" s="239"/>
      <c r="AB785" s="239"/>
      <c r="AC785" s="239"/>
      <c r="AD785" s="239"/>
      <c r="AE785" s="239"/>
      <c r="AF785" s="239"/>
      <c r="AG785" s="239"/>
      <c r="AH785" s="239"/>
      <c r="AI785" s="239"/>
    </row>
    <row r="786" spans="9:35">
      <c r="I786" s="239"/>
      <c r="J786" s="239"/>
      <c r="K786" s="239"/>
      <c r="L786" s="239"/>
      <c r="M786" s="239"/>
      <c r="N786" s="239"/>
      <c r="O786" s="239"/>
      <c r="P786" s="239"/>
      <c r="Q786" s="239"/>
      <c r="R786" s="239"/>
      <c r="S786" s="239"/>
      <c r="T786" s="239"/>
      <c r="U786" s="239"/>
      <c r="V786" s="239"/>
      <c r="W786" s="239"/>
      <c r="X786" s="239"/>
      <c r="Y786" s="239"/>
      <c r="Z786" s="239"/>
      <c r="AA786" s="239"/>
      <c r="AB786" s="239"/>
      <c r="AC786" s="239"/>
      <c r="AD786" s="239"/>
      <c r="AE786" s="239"/>
      <c r="AF786" s="239"/>
      <c r="AG786" s="239"/>
      <c r="AH786" s="239"/>
      <c r="AI786" s="239"/>
    </row>
    <row r="787" spans="9:35">
      <c r="I787" s="239"/>
      <c r="J787" s="239"/>
      <c r="K787" s="239"/>
      <c r="L787" s="239"/>
      <c r="M787" s="239"/>
      <c r="N787" s="239"/>
      <c r="O787" s="239"/>
      <c r="P787" s="239"/>
      <c r="Q787" s="239"/>
      <c r="R787" s="239"/>
      <c r="S787" s="239"/>
      <c r="T787" s="239"/>
      <c r="U787" s="239"/>
      <c r="V787" s="239"/>
      <c r="W787" s="239"/>
      <c r="X787" s="239"/>
      <c r="Y787" s="239"/>
      <c r="Z787" s="239"/>
      <c r="AA787" s="239"/>
      <c r="AB787" s="239"/>
      <c r="AC787" s="239"/>
      <c r="AD787" s="239"/>
      <c r="AE787" s="239"/>
      <c r="AF787" s="239"/>
      <c r="AG787" s="239"/>
      <c r="AH787" s="239"/>
      <c r="AI787" s="239"/>
    </row>
    <row r="788" spans="9:35">
      <c r="I788" s="239"/>
      <c r="J788" s="239"/>
      <c r="K788" s="239"/>
      <c r="L788" s="239"/>
      <c r="M788" s="239"/>
      <c r="N788" s="239"/>
      <c r="O788" s="239"/>
      <c r="P788" s="239"/>
      <c r="Q788" s="239"/>
      <c r="R788" s="239"/>
      <c r="S788" s="239"/>
      <c r="T788" s="239"/>
      <c r="U788" s="239"/>
      <c r="V788" s="239"/>
      <c r="W788" s="239"/>
      <c r="X788" s="239"/>
      <c r="Y788" s="239"/>
      <c r="Z788" s="239"/>
      <c r="AA788" s="239"/>
      <c r="AB788" s="239"/>
      <c r="AC788" s="239"/>
      <c r="AD788" s="239"/>
      <c r="AE788" s="239"/>
      <c r="AF788" s="239"/>
      <c r="AG788" s="239"/>
      <c r="AH788" s="239"/>
      <c r="AI788" s="239"/>
    </row>
    <row r="789" spans="9:35">
      <c r="I789" s="239"/>
      <c r="J789" s="239"/>
      <c r="K789" s="239"/>
      <c r="L789" s="239"/>
      <c r="M789" s="239"/>
      <c r="N789" s="239"/>
      <c r="O789" s="239"/>
      <c r="P789" s="239"/>
      <c r="Q789" s="239"/>
      <c r="R789" s="239"/>
      <c r="S789" s="239"/>
      <c r="T789" s="239"/>
      <c r="U789" s="239"/>
      <c r="V789" s="239"/>
      <c r="W789" s="239"/>
      <c r="X789" s="239"/>
      <c r="Y789" s="239"/>
      <c r="Z789" s="239"/>
      <c r="AA789" s="239"/>
      <c r="AB789" s="239"/>
      <c r="AC789" s="239"/>
      <c r="AD789" s="239"/>
      <c r="AE789" s="239"/>
      <c r="AF789" s="239"/>
      <c r="AG789" s="239"/>
      <c r="AH789" s="239"/>
      <c r="AI789" s="239"/>
    </row>
    <row r="790" spans="9:35">
      <c r="I790" s="239"/>
      <c r="J790" s="239"/>
      <c r="K790" s="239"/>
      <c r="L790" s="239"/>
      <c r="M790" s="239"/>
      <c r="N790" s="239"/>
      <c r="O790" s="239"/>
      <c r="P790" s="239"/>
      <c r="Q790" s="239"/>
      <c r="R790" s="239"/>
      <c r="S790" s="239"/>
      <c r="T790" s="239"/>
      <c r="U790" s="239"/>
      <c r="V790" s="239"/>
      <c r="W790" s="239"/>
      <c r="X790" s="239"/>
      <c r="Y790" s="239"/>
      <c r="Z790" s="239"/>
      <c r="AA790" s="239"/>
      <c r="AB790" s="239"/>
      <c r="AC790" s="239"/>
      <c r="AD790" s="239"/>
      <c r="AE790" s="239"/>
      <c r="AF790" s="239"/>
      <c r="AG790" s="239"/>
      <c r="AH790" s="239"/>
      <c r="AI790" s="239"/>
    </row>
    <row r="791" spans="9:35">
      <c r="I791" s="239"/>
      <c r="J791" s="239"/>
      <c r="K791" s="239"/>
      <c r="L791" s="239"/>
      <c r="M791" s="239"/>
      <c r="N791" s="239"/>
      <c r="O791" s="239"/>
      <c r="P791" s="239"/>
      <c r="Q791" s="239"/>
      <c r="R791" s="239"/>
      <c r="S791" s="239"/>
      <c r="T791" s="239"/>
      <c r="U791" s="239"/>
      <c r="V791" s="239"/>
      <c r="W791" s="239"/>
      <c r="X791" s="239"/>
      <c r="Y791" s="239"/>
      <c r="Z791" s="239"/>
      <c r="AA791" s="239"/>
      <c r="AB791" s="239"/>
      <c r="AC791" s="239"/>
      <c r="AD791" s="239"/>
      <c r="AE791" s="239"/>
      <c r="AF791" s="239"/>
      <c r="AG791" s="239"/>
      <c r="AH791" s="239"/>
      <c r="AI791" s="239"/>
    </row>
    <row r="792" spans="9:35">
      <c r="I792" s="239"/>
      <c r="J792" s="239"/>
      <c r="K792" s="239"/>
      <c r="L792" s="239"/>
      <c r="M792" s="239"/>
      <c r="N792" s="239"/>
      <c r="O792" s="239"/>
      <c r="P792" s="239"/>
      <c r="Q792" s="239"/>
      <c r="R792" s="239"/>
      <c r="S792" s="239"/>
      <c r="T792" s="239"/>
      <c r="U792" s="239"/>
      <c r="V792" s="239"/>
      <c r="W792" s="239"/>
      <c r="X792" s="239"/>
      <c r="Y792" s="239"/>
      <c r="Z792" s="239"/>
      <c r="AA792" s="239"/>
      <c r="AB792" s="239"/>
      <c r="AC792" s="239"/>
      <c r="AD792" s="239"/>
      <c r="AE792" s="239"/>
      <c r="AF792" s="239"/>
      <c r="AG792" s="239"/>
      <c r="AH792" s="239"/>
      <c r="AI792" s="239"/>
    </row>
    <row r="793" spans="9:35">
      <c r="I793" s="239"/>
      <c r="J793" s="239"/>
      <c r="K793" s="239"/>
      <c r="L793" s="239"/>
      <c r="M793" s="239"/>
      <c r="N793" s="239"/>
      <c r="O793" s="239"/>
      <c r="P793" s="239"/>
      <c r="Q793" s="239"/>
      <c r="R793" s="239"/>
      <c r="S793" s="239"/>
      <c r="T793" s="239"/>
      <c r="U793" s="239"/>
      <c r="V793" s="239"/>
      <c r="W793" s="239"/>
      <c r="X793" s="239"/>
      <c r="Y793" s="239"/>
      <c r="Z793" s="239"/>
      <c r="AA793" s="239"/>
      <c r="AB793" s="239"/>
      <c r="AC793" s="239"/>
      <c r="AD793" s="239"/>
      <c r="AE793" s="239"/>
      <c r="AF793" s="239"/>
      <c r="AG793" s="239"/>
      <c r="AH793" s="239"/>
      <c r="AI793" s="239"/>
    </row>
    <row r="794" spans="9:35">
      <c r="I794" s="239"/>
      <c r="J794" s="239"/>
      <c r="K794" s="239"/>
      <c r="L794" s="239"/>
      <c r="M794" s="239"/>
      <c r="N794" s="239"/>
      <c r="O794" s="239"/>
      <c r="P794" s="239"/>
      <c r="Q794" s="239"/>
      <c r="R794" s="239"/>
      <c r="S794" s="239"/>
      <c r="T794" s="239"/>
      <c r="U794" s="239"/>
      <c r="V794" s="239"/>
      <c r="W794" s="239"/>
      <c r="X794" s="239"/>
      <c r="Y794" s="239"/>
      <c r="Z794" s="239"/>
      <c r="AA794" s="239"/>
      <c r="AB794" s="239"/>
      <c r="AC794" s="239"/>
      <c r="AD794" s="239"/>
      <c r="AE794" s="239"/>
      <c r="AF794" s="239"/>
      <c r="AG794" s="239"/>
      <c r="AH794" s="239"/>
      <c r="AI794" s="239"/>
    </row>
    <row r="795" spans="9:35">
      <c r="I795" s="239"/>
      <c r="J795" s="239"/>
      <c r="K795" s="239"/>
      <c r="L795" s="239"/>
      <c r="M795" s="239"/>
      <c r="N795" s="239"/>
      <c r="O795" s="239"/>
      <c r="P795" s="239"/>
      <c r="Q795" s="239"/>
      <c r="R795" s="239"/>
      <c r="S795" s="239"/>
      <c r="T795" s="239"/>
      <c r="U795" s="239"/>
      <c r="V795" s="239"/>
      <c r="W795" s="239"/>
      <c r="X795" s="239"/>
      <c r="Y795" s="239"/>
      <c r="Z795" s="239"/>
      <c r="AA795" s="239"/>
      <c r="AB795" s="239"/>
      <c r="AC795" s="239"/>
      <c r="AD795" s="239"/>
      <c r="AE795" s="239"/>
      <c r="AF795" s="239"/>
      <c r="AG795" s="239"/>
      <c r="AH795" s="239"/>
      <c r="AI795" s="239"/>
    </row>
    <row r="796" spans="9:35">
      <c r="I796" s="239"/>
      <c r="J796" s="239"/>
      <c r="K796" s="239"/>
      <c r="L796" s="239"/>
      <c r="M796" s="239"/>
      <c r="N796" s="239"/>
      <c r="O796" s="239"/>
      <c r="P796" s="239"/>
      <c r="Q796" s="239"/>
      <c r="R796" s="239"/>
      <c r="S796" s="239"/>
      <c r="T796" s="239"/>
      <c r="U796" s="239"/>
      <c r="V796" s="239"/>
      <c r="W796" s="239"/>
      <c r="X796" s="239"/>
      <c r="Y796" s="239"/>
      <c r="Z796" s="239"/>
      <c r="AA796" s="239"/>
      <c r="AB796" s="239"/>
      <c r="AC796" s="239"/>
      <c r="AD796" s="239"/>
      <c r="AE796" s="239"/>
      <c r="AF796" s="239"/>
      <c r="AG796" s="239"/>
      <c r="AH796" s="239"/>
      <c r="AI796" s="239"/>
    </row>
    <row r="797" spans="9:35">
      <c r="I797" s="239"/>
      <c r="J797" s="239"/>
      <c r="K797" s="239"/>
      <c r="L797" s="239"/>
      <c r="M797" s="239"/>
      <c r="N797" s="239"/>
      <c r="O797" s="239"/>
      <c r="P797" s="239"/>
      <c r="Q797" s="239"/>
      <c r="R797" s="239"/>
      <c r="S797" s="239"/>
      <c r="T797" s="239"/>
      <c r="U797" s="239"/>
      <c r="V797" s="239"/>
      <c r="W797" s="239"/>
      <c r="X797" s="239"/>
      <c r="Y797" s="239"/>
      <c r="Z797" s="239"/>
      <c r="AA797" s="239"/>
      <c r="AB797" s="239"/>
      <c r="AC797" s="239"/>
      <c r="AD797" s="239"/>
      <c r="AE797" s="239"/>
      <c r="AF797" s="239"/>
      <c r="AG797" s="239"/>
      <c r="AH797" s="239"/>
      <c r="AI797" s="239"/>
    </row>
    <row r="798" spans="9:35">
      <c r="I798" s="239"/>
      <c r="J798" s="239"/>
      <c r="K798" s="239"/>
      <c r="L798" s="239"/>
      <c r="M798" s="239"/>
      <c r="N798" s="239"/>
      <c r="O798" s="239"/>
      <c r="P798" s="239"/>
      <c r="Q798" s="239"/>
      <c r="R798" s="239"/>
      <c r="S798" s="239"/>
      <c r="T798" s="239"/>
      <c r="U798" s="239"/>
      <c r="V798" s="239"/>
      <c r="W798" s="239"/>
      <c r="X798" s="239"/>
      <c r="Y798" s="239"/>
      <c r="Z798" s="239"/>
      <c r="AA798" s="239"/>
      <c r="AB798" s="239"/>
      <c r="AC798" s="239"/>
      <c r="AD798" s="239"/>
      <c r="AE798" s="239"/>
      <c r="AF798" s="239"/>
      <c r="AG798" s="239"/>
      <c r="AH798" s="239"/>
      <c r="AI798" s="239"/>
    </row>
    <row r="799" spans="9:35">
      <c r="I799" s="239"/>
      <c r="J799" s="239"/>
      <c r="K799" s="239"/>
      <c r="L799" s="239"/>
      <c r="M799" s="239"/>
      <c r="N799" s="239"/>
      <c r="O799" s="239"/>
      <c r="P799" s="239"/>
      <c r="Q799" s="239"/>
      <c r="R799" s="239"/>
      <c r="S799" s="239"/>
      <c r="T799" s="239"/>
      <c r="U799" s="239"/>
      <c r="V799" s="239"/>
      <c r="W799" s="239"/>
      <c r="X799" s="239"/>
      <c r="Y799" s="239"/>
      <c r="Z799" s="239"/>
      <c r="AA799" s="239"/>
      <c r="AB799" s="239"/>
      <c r="AC799" s="239"/>
      <c r="AD799" s="239"/>
      <c r="AE799" s="239"/>
      <c r="AF799" s="239"/>
      <c r="AG799" s="239"/>
      <c r="AH799" s="239"/>
      <c r="AI799" s="239"/>
    </row>
    <row r="800" spans="9:35">
      <c r="I800" s="239"/>
      <c r="J800" s="239"/>
      <c r="K800" s="239"/>
      <c r="L800" s="239"/>
      <c r="M800" s="239"/>
      <c r="N800" s="239"/>
      <c r="O800" s="239"/>
      <c r="P800" s="239"/>
      <c r="Q800" s="239"/>
      <c r="R800" s="239"/>
      <c r="S800" s="239"/>
      <c r="T800" s="239"/>
      <c r="U800" s="239"/>
      <c r="V800" s="239"/>
      <c r="W800" s="239"/>
      <c r="X800" s="239"/>
      <c r="Y800" s="239"/>
      <c r="Z800" s="239"/>
      <c r="AA800" s="239"/>
      <c r="AB800" s="239"/>
      <c r="AC800" s="239"/>
      <c r="AD800" s="239"/>
      <c r="AE800" s="239"/>
      <c r="AF800" s="239"/>
      <c r="AG800" s="239"/>
      <c r="AH800" s="239"/>
      <c r="AI800" s="239"/>
    </row>
    <row r="801" spans="9:35">
      <c r="I801" s="239"/>
      <c r="J801" s="239"/>
      <c r="K801" s="239"/>
      <c r="L801" s="239"/>
      <c r="M801" s="239"/>
      <c r="N801" s="239"/>
      <c r="O801" s="239"/>
      <c r="P801" s="239"/>
      <c r="Q801" s="239"/>
      <c r="R801" s="239"/>
      <c r="S801" s="239"/>
      <c r="T801" s="239"/>
      <c r="U801" s="239"/>
      <c r="V801" s="239"/>
      <c r="W801" s="239"/>
      <c r="X801" s="239"/>
      <c r="Y801" s="239"/>
      <c r="Z801" s="239"/>
      <c r="AA801" s="239"/>
      <c r="AB801" s="239"/>
      <c r="AC801" s="239"/>
      <c r="AD801" s="239"/>
      <c r="AE801" s="239"/>
      <c r="AF801" s="239"/>
      <c r="AG801" s="239"/>
      <c r="AH801" s="239"/>
      <c r="AI801" s="239"/>
    </row>
    <row r="802" spans="9:35">
      <c r="I802" s="239"/>
      <c r="J802" s="239"/>
      <c r="K802" s="239"/>
      <c r="L802" s="239"/>
      <c r="M802" s="239"/>
      <c r="N802" s="239"/>
      <c r="O802" s="239"/>
      <c r="P802" s="239"/>
      <c r="Q802" s="239"/>
      <c r="R802" s="239"/>
      <c r="S802" s="239"/>
      <c r="T802" s="239"/>
      <c r="U802" s="239"/>
      <c r="V802" s="239"/>
      <c r="W802" s="239"/>
      <c r="X802" s="239"/>
      <c r="Y802" s="239"/>
      <c r="Z802" s="239"/>
      <c r="AA802" s="239"/>
      <c r="AB802" s="239"/>
      <c r="AC802" s="239"/>
      <c r="AD802" s="239"/>
      <c r="AE802" s="239"/>
      <c r="AF802" s="239"/>
      <c r="AG802" s="239"/>
      <c r="AH802" s="239"/>
      <c r="AI802" s="239"/>
    </row>
    <row r="803" spans="9:35">
      <c r="I803" s="239"/>
      <c r="J803" s="239"/>
      <c r="K803" s="239"/>
      <c r="L803" s="239"/>
      <c r="M803" s="239"/>
      <c r="N803" s="239"/>
      <c r="O803" s="239"/>
      <c r="P803" s="239"/>
      <c r="Q803" s="239"/>
      <c r="R803" s="239"/>
      <c r="S803" s="239"/>
      <c r="T803" s="239"/>
      <c r="U803" s="239"/>
      <c r="V803" s="239"/>
      <c r="W803" s="239"/>
      <c r="X803" s="239"/>
      <c r="Y803" s="239"/>
      <c r="Z803" s="239"/>
      <c r="AA803" s="239"/>
      <c r="AB803" s="239"/>
      <c r="AC803" s="239"/>
      <c r="AD803" s="239"/>
      <c r="AE803" s="239"/>
      <c r="AF803" s="239"/>
      <c r="AG803" s="239"/>
      <c r="AH803" s="239"/>
      <c r="AI803" s="239"/>
    </row>
    <row r="804" spans="9:35">
      <c r="I804" s="239"/>
      <c r="J804" s="239"/>
      <c r="K804" s="239"/>
      <c r="L804" s="239"/>
      <c r="M804" s="239"/>
      <c r="N804" s="239"/>
      <c r="O804" s="239"/>
      <c r="P804" s="239"/>
      <c r="Q804" s="239"/>
      <c r="R804" s="239"/>
      <c r="S804" s="239"/>
      <c r="T804" s="239"/>
      <c r="U804" s="239"/>
      <c r="V804" s="239"/>
      <c r="W804" s="239"/>
      <c r="X804" s="239"/>
      <c r="Y804" s="239"/>
      <c r="Z804" s="239"/>
      <c r="AA804" s="239"/>
      <c r="AB804" s="239"/>
      <c r="AC804" s="239"/>
      <c r="AD804" s="239"/>
      <c r="AE804" s="239"/>
      <c r="AF804" s="239"/>
      <c r="AG804" s="239"/>
      <c r="AH804" s="239"/>
      <c r="AI804" s="239"/>
    </row>
    <row r="805" spans="9:35">
      <c r="I805" s="239"/>
      <c r="J805" s="239"/>
      <c r="K805" s="239"/>
      <c r="L805" s="239"/>
      <c r="M805" s="239"/>
      <c r="N805" s="239"/>
      <c r="O805" s="239"/>
      <c r="P805" s="239"/>
      <c r="Q805" s="239"/>
      <c r="R805" s="239"/>
      <c r="S805" s="239"/>
      <c r="T805" s="239"/>
      <c r="U805" s="239"/>
      <c r="V805" s="239"/>
      <c r="W805" s="239"/>
      <c r="X805" s="239"/>
      <c r="Y805" s="239"/>
      <c r="Z805" s="239"/>
      <c r="AA805" s="239"/>
      <c r="AB805" s="239"/>
      <c r="AC805" s="239"/>
      <c r="AD805" s="239"/>
      <c r="AE805" s="239"/>
      <c r="AF805" s="239"/>
      <c r="AG805" s="239"/>
      <c r="AH805" s="239"/>
      <c r="AI805" s="239"/>
    </row>
    <row r="806" spans="9:35">
      <c r="I806" s="239"/>
      <c r="J806" s="239"/>
      <c r="K806" s="239"/>
      <c r="L806" s="239"/>
      <c r="M806" s="239"/>
      <c r="N806" s="239"/>
      <c r="O806" s="239"/>
      <c r="P806" s="239"/>
      <c r="Q806" s="239"/>
      <c r="R806" s="239"/>
      <c r="S806" s="239"/>
      <c r="T806" s="239"/>
      <c r="U806" s="239"/>
      <c r="V806" s="239"/>
      <c r="W806" s="239"/>
      <c r="X806" s="239"/>
      <c r="Y806" s="239"/>
      <c r="Z806" s="239"/>
      <c r="AA806" s="239"/>
      <c r="AB806" s="239"/>
      <c r="AC806" s="239"/>
      <c r="AD806" s="239"/>
      <c r="AE806" s="239"/>
      <c r="AF806" s="239"/>
      <c r="AG806" s="239"/>
      <c r="AH806" s="239"/>
      <c r="AI806" s="239"/>
    </row>
    <row r="807" spans="9:35">
      <c r="I807" s="239"/>
      <c r="J807" s="239"/>
      <c r="K807" s="239"/>
      <c r="L807" s="239"/>
      <c r="M807" s="239"/>
      <c r="N807" s="239"/>
      <c r="O807" s="239"/>
      <c r="P807" s="239"/>
      <c r="Q807" s="239"/>
      <c r="R807" s="239"/>
      <c r="S807" s="239"/>
      <c r="T807" s="239"/>
      <c r="U807" s="239"/>
      <c r="V807" s="239"/>
      <c r="W807" s="239"/>
      <c r="X807" s="239"/>
      <c r="Y807" s="239"/>
      <c r="Z807" s="239"/>
      <c r="AA807" s="239"/>
      <c r="AB807" s="239"/>
      <c r="AC807" s="239"/>
      <c r="AD807" s="239"/>
      <c r="AE807" s="239"/>
      <c r="AF807" s="239"/>
      <c r="AG807" s="239"/>
      <c r="AH807" s="239"/>
      <c r="AI807" s="239"/>
    </row>
    <row r="808" spans="9:35">
      <c r="I808" s="239"/>
      <c r="J808" s="239"/>
      <c r="K808" s="239"/>
      <c r="L808" s="239"/>
      <c r="M808" s="239"/>
      <c r="N808" s="239"/>
      <c r="O808" s="239"/>
      <c r="P808" s="239"/>
      <c r="Q808" s="239"/>
      <c r="R808" s="239"/>
      <c r="S808" s="239"/>
      <c r="T808" s="239"/>
      <c r="U808" s="239"/>
      <c r="V808" s="239"/>
      <c r="W808" s="239"/>
      <c r="X808" s="239"/>
      <c r="Y808" s="239"/>
      <c r="Z808" s="239"/>
      <c r="AA808" s="239"/>
      <c r="AB808" s="239"/>
      <c r="AC808" s="239"/>
      <c r="AD808" s="239"/>
      <c r="AE808" s="239"/>
      <c r="AF808" s="239"/>
      <c r="AG808" s="239"/>
      <c r="AH808" s="239"/>
      <c r="AI808" s="239"/>
    </row>
    <row r="809" spans="9:35">
      <c r="I809" s="239"/>
      <c r="J809" s="239"/>
      <c r="K809" s="239"/>
      <c r="L809" s="239"/>
      <c r="M809" s="239"/>
      <c r="N809" s="239"/>
      <c r="O809" s="239"/>
      <c r="P809" s="239"/>
      <c r="Q809" s="239"/>
      <c r="R809" s="239"/>
      <c r="S809" s="239"/>
      <c r="T809" s="239"/>
      <c r="U809" s="239"/>
      <c r="V809" s="239"/>
      <c r="W809" s="239"/>
      <c r="X809" s="239"/>
      <c r="Y809" s="239"/>
      <c r="Z809" s="239"/>
      <c r="AA809" s="239"/>
      <c r="AB809" s="239"/>
      <c r="AC809" s="239"/>
      <c r="AD809" s="239"/>
      <c r="AE809" s="239"/>
      <c r="AF809" s="239"/>
      <c r="AG809" s="239"/>
      <c r="AH809" s="239"/>
      <c r="AI809" s="239"/>
    </row>
    <row r="810" spans="9:35">
      <c r="I810" s="239"/>
      <c r="J810" s="239"/>
      <c r="K810" s="239"/>
      <c r="L810" s="239"/>
      <c r="M810" s="239"/>
      <c r="N810" s="239"/>
      <c r="O810" s="239"/>
      <c r="P810" s="239"/>
      <c r="Q810" s="239"/>
      <c r="R810" s="239"/>
      <c r="S810" s="239"/>
      <c r="T810" s="239"/>
      <c r="U810" s="239"/>
      <c r="V810" s="239"/>
      <c r="W810" s="239"/>
      <c r="X810" s="239"/>
      <c r="Y810" s="239"/>
      <c r="Z810" s="239"/>
      <c r="AA810" s="239"/>
      <c r="AB810" s="239"/>
      <c r="AC810" s="239"/>
      <c r="AD810" s="239"/>
      <c r="AE810" s="239"/>
      <c r="AF810" s="239"/>
      <c r="AG810" s="239"/>
      <c r="AH810" s="239"/>
      <c r="AI810" s="239"/>
    </row>
    <row r="811" spans="9:35">
      <c r="I811" s="239"/>
      <c r="J811" s="239"/>
      <c r="K811" s="239"/>
      <c r="L811" s="239"/>
      <c r="M811" s="239"/>
      <c r="N811" s="239"/>
      <c r="O811" s="239"/>
      <c r="P811" s="239"/>
      <c r="Q811" s="239"/>
      <c r="R811" s="239"/>
      <c r="S811" s="239"/>
      <c r="T811" s="239"/>
      <c r="U811" s="239"/>
      <c r="V811" s="239"/>
      <c r="W811" s="239"/>
      <c r="X811" s="239"/>
      <c r="Y811" s="239"/>
      <c r="Z811" s="239"/>
      <c r="AA811" s="239"/>
      <c r="AB811" s="239"/>
      <c r="AC811" s="239"/>
      <c r="AD811" s="239"/>
      <c r="AE811" s="239"/>
      <c r="AF811" s="239"/>
      <c r="AG811" s="239"/>
      <c r="AH811" s="239"/>
      <c r="AI811" s="239"/>
    </row>
    <row r="812" spans="9:35">
      <c r="I812" s="239"/>
      <c r="J812" s="239"/>
      <c r="K812" s="239"/>
      <c r="L812" s="239"/>
      <c r="M812" s="239"/>
      <c r="N812" s="239"/>
      <c r="O812" s="239"/>
      <c r="P812" s="239"/>
      <c r="Q812" s="239"/>
      <c r="R812" s="239"/>
      <c r="S812" s="239"/>
      <c r="T812" s="239"/>
      <c r="U812" s="239"/>
      <c r="V812" s="239"/>
      <c r="W812" s="239"/>
      <c r="X812" s="239"/>
      <c r="Y812" s="239"/>
      <c r="Z812" s="239"/>
      <c r="AA812" s="239"/>
      <c r="AB812" s="239"/>
      <c r="AC812" s="239"/>
      <c r="AD812" s="239"/>
      <c r="AE812" s="239"/>
      <c r="AF812" s="239"/>
      <c r="AG812" s="239"/>
      <c r="AH812" s="239"/>
      <c r="AI812" s="239"/>
    </row>
    <row r="813" spans="9:35">
      <c r="I813" s="239"/>
      <c r="J813" s="239"/>
      <c r="K813" s="239"/>
      <c r="L813" s="239"/>
      <c r="M813" s="239"/>
      <c r="N813" s="239"/>
      <c r="O813" s="239"/>
      <c r="P813" s="239"/>
      <c r="Q813" s="239"/>
      <c r="R813" s="239"/>
      <c r="S813" s="239"/>
      <c r="T813" s="239"/>
      <c r="U813" s="239"/>
      <c r="V813" s="239"/>
      <c r="W813" s="239"/>
      <c r="X813" s="239"/>
      <c r="Y813" s="239"/>
      <c r="Z813" s="239"/>
      <c r="AA813" s="239"/>
      <c r="AB813" s="239"/>
      <c r="AC813" s="239"/>
      <c r="AD813" s="239"/>
      <c r="AE813" s="239"/>
      <c r="AF813" s="239"/>
      <c r="AG813" s="239"/>
      <c r="AH813" s="239"/>
      <c r="AI813" s="239"/>
    </row>
    <row r="814" spans="9:35">
      <c r="I814" s="239"/>
      <c r="J814" s="239"/>
      <c r="K814" s="239"/>
      <c r="L814" s="239"/>
      <c r="M814" s="239"/>
      <c r="N814" s="239"/>
      <c r="O814" s="239"/>
      <c r="P814" s="239"/>
      <c r="Q814" s="239"/>
      <c r="R814" s="239"/>
      <c r="S814" s="239"/>
      <c r="T814" s="239"/>
      <c r="U814" s="239"/>
      <c r="V814" s="239"/>
      <c r="W814" s="239"/>
      <c r="X814" s="239"/>
      <c r="Y814" s="239"/>
      <c r="Z814" s="239"/>
      <c r="AA814" s="239"/>
      <c r="AB814" s="239"/>
      <c r="AC814" s="239"/>
      <c r="AD814" s="239"/>
      <c r="AE814" s="239"/>
      <c r="AF814" s="239"/>
      <c r="AG814" s="239"/>
      <c r="AH814" s="239"/>
      <c r="AI814" s="239"/>
    </row>
    <row r="815" spans="9:35">
      <c r="I815" s="239"/>
      <c r="J815" s="239"/>
      <c r="K815" s="239"/>
      <c r="L815" s="239"/>
      <c r="M815" s="239"/>
      <c r="N815" s="239"/>
      <c r="O815" s="239"/>
      <c r="P815" s="239"/>
      <c r="Q815" s="239"/>
      <c r="R815" s="239"/>
      <c r="S815" s="239"/>
      <c r="T815" s="239"/>
      <c r="U815" s="239"/>
      <c r="V815" s="239"/>
      <c r="W815" s="239"/>
      <c r="X815" s="239"/>
      <c r="Y815" s="239"/>
      <c r="Z815" s="239"/>
      <c r="AA815" s="239"/>
      <c r="AB815" s="239"/>
      <c r="AC815" s="239"/>
      <c r="AD815" s="239"/>
      <c r="AE815" s="239"/>
      <c r="AF815" s="239"/>
      <c r="AG815" s="239"/>
      <c r="AH815" s="239"/>
      <c r="AI815" s="239"/>
    </row>
    <row r="816" spans="9:35">
      <c r="I816" s="239"/>
      <c r="J816" s="239"/>
      <c r="K816" s="239"/>
      <c r="L816" s="239"/>
      <c r="M816" s="239"/>
      <c r="N816" s="239"/>
      <c r="O816" s="239"/>
      <c r="P816" s="239"/>
      <c r="Q816" s="239"/>
      <c r="R816" s="239"/>
      <c r="S816" s="239"/>
      <c r="T816" s="239"/>
      <c r="U816" s="239"/>
      <c r="V816" s="239"/>
      <c r="W816" s="239"/>
      <c r="X816" s="239"/>
      <c r="Y816" s="239"/>
      <c r="Z816" s="239"/>
      <c r="AA816" s="239"/>
      <c r="AB816" s="239"/>
      <c r="AC816" s="239"/>
      <c r="AD816" s="239"/>
      <c r="AE816" s="239"/>
      <c r="AF816" s="239"/>
      <c r="AG816" s="239"/>
      <c r="AH816" s="239"/>
      <c r="AI816" s="239"/>
    </row>
    <row r="817" spans="9:35">
      <c r="I817" s="239"/>
      <c r="J817" s="239"/>
      <c r="K817" s="239"/>
      <c r="L817" s="239"/>
      <c r="M817" s="239"/>
      <c r="N817" s="239"/>
      <c r="O817" s="239"/>
      <c r="P817" s="239"/>
      <c r="Q817" s="239"/>
      <c r="R817" s="239"/>
      <c r="S817" s="239"/>
      <c r="T817" s="239"/>
      <c r="U817" s="239"/>
      <c r="V817" s="239"/>
      <c r="W817" s="239"/>
      <c r="X817" s="239"/>
      <c r="Y817" s="239"/>
      <c r="Z817" s="239"/>
      <c r="AA817" s="239"/>
      <c r="AB817" s="239"/>
      <c r="AC817" s="239"/>
      <c r="AD817" s="239"/>
      <c r="AE817" s="239"/>
      <c r="AF817" s="239"/>
      <c r="AG817" s="239"/>
      <c r="AH817" s="239"/>
      <c r="AI817" s="239"/>
    </row>
    <row r="818" spans="9:35">
      <c r="I818" s="239"/>
      <c r="J818" s="239"/>
      <c r="K818" s="239"/>
      <c r="L818" s="239"/>
      <c r="M818" s="239"/>
      <c r="N818" s="239"/>
      <c r="O818" s="239"/>
      <c r="P818" s="239"/>
      <c r="Q818" s="239"/>
      <c r="R818" s="239"/>
      <c r="S818" s="239"/>
      <c r="T818" s="239"/>
      <c r="U818" s="239"/>
      <c r="V818" s="239"/>
      <c r="W818" s="239"/>
      <c r="X818" s="239"/>
      <c r="Y818" s="239"/>
      <c r="Z818" s="239"/>
      <c r="AA818" s="239"/>
      <c r="AB818" s="239"/>
      <c r="AC818" s="239"/>
      <c r="AD818" s="239"/>
      <c r="AE818" s="239"/>
      <c r="AF818" s="239"/>
      <c r="AG818" s="239"/>
      <c r="AH818" s="239"/>
      <c r="AI818" s="239"/>
    </row>
    <row r="819" spans="9:35">
      <c r="I819" s="239"/>
      <c r="J819" s="239"/>
      <c r="K819" s="239"/>
      <c r="L819" s="239"/>
      <c r="M819" s="239"/>
      <c r="N819" s="239"/>
      <c r="O819" s="239"/>
      <c r="P819" s="239"/>
      <c r="Q819" s="239"/>
      <c r="R819" s="239"/>
      <c r="S819" s="239"/>
      <c r="T819" s="239"/>
      <c r="U819" s="239"/>
      <c r="V819" s="239"/>
      <c r="W819" s="239"/>
      <c r="X819" s="239"/>
      <c r="Y819" s="239"/>
      <c r="Z819" s="239"/>
      <c r="AA819" s="239"/>
      <c r="AB819" s="239"/>
      <c r="AC819" s="239"/>
      <c r="AD819" s="239"/>
      <c r="AE819" s="239"/>
      <c r="AF819" s="239"/>
      <c r="AG819" s="239"/>
      <c r="AH819" s="239"/>
      <c r="AI819" s="239"/>
    </row>
    <row r="820" spans="9:35">
      <c r="I820" s="239"/>
      <c r="J820" s="239"/>
      <c r="K820" s="239"/>
      <c r="L820" s="239"/>
      <c r="M820" s="239"/>
      <c r="N820" s="239"/>
      <c r="O820" s="239"/>
      <c r="P820" s="239"/>
      <c r="Q820" s="239"/>
      <c r="R820" s="239"/>
      <c r="S820" s="239"/>
      <c r="T820" s="239"/>
      <c r="U820" s="239"/>
      <c r="V820" s="239"/>
      <c r="W820" s="239"/>
      <c r="X820" s="239"/>
      <c r="Y820" s="239"/>
      <c r="Z820" s="239"/>
      <c r="AA820" s="239"/>
      <c r="AB820" s="239"/>
      <c r="AC820" s="239"/>
      <c r="AD820" s="239"/>
      <c r="AE820" s="239"/>
      <c r="AF820" s="239"/>
      <c r="AG820" s="239"/>
      <c r="AH820" s="239"/>
      <c r="AI820" s="239"/>
    </row>
    <row r="821" spans="9:35">
      <c r="I821" s="239"/>
      <c r="J821" s="239"/>
      <c r="K821" s="239"/>
      <c r="L821" s="239"/>
      <c r="M821" s="239"/>
      <c r="N821" s="239"/>
      <c r="O821" s="239"/>
      <c r="P821" s="239"/>
      <c r="Q821" s="239"/>
      <c r="R821" s="239"/>
      <c r="S821" s="239"/>
      <c r="T821" s="239"/>
      <c r="U821" s="239"/>
      <c r="V821" s="239"/>
      <c r="W821" s="239"/>
      <c r="X821" s="239"/>
      <c r="Y821" s="239"/>
      <c r="Z821" s="239"/>
      <c r="AA821" s="239"/>
      <c r="AB821" s="239"/>
      <c r="AC821" s="239"/>
      <c r="AD821" s="239"/>
      <c r="AE821" s="239"/>
      <c r="AF821" s="239"/>
      <c r="AG821" s="239"/>
      <c r="AH821" s="239"/>
      <c r="AI821" s="239"/>
    </row>
    <row r="822" spans="9:35">
      <c r="I822" s="239"/>
      <c r="J822" s="239"/>
      <c r="K822" s="239"/>
      <c r="L822" s="239"/>
      <c r="M822" s="239"/>
      <c r="N822" s="239"/>
      <c r="O822" s="239"/>
      <c r="P822" s="239"/>
      <c r="Q822" s="239"/>
      <c r="R822" s="239"/>
      <c r="S822" s="239"/>
      <c r="T822" s="239"/>
      <c r="U822" s="239"/>
      <c r="V822" s="239"/>
      <c r="W822" s="239"/>
      <c r="X822" s="239"/>
      <c r="Y822" s="239"/>
      <c r="Z822" s="239"/>
      <c r="AA822" s="239"/>
      <c r="AB822" s="239"/>
      <c r="AC822" s="239"/>
      <c r="AD822" s="239"/>
      <c r="AE822" s="239"/>
      <c r="AF822" s="239"/>
      <c r="AG822" s="239"/>
      <c r="AH822" s="239"/>
      <c r="AI822" s="239"/>
    </row>
    <row r="823" spans="9:35">
      <c r="I823" s="239"/>
      <c r="J823" s="239"/>
      <c r="K823" s="239"/>
      <c r="L823" s="239"/>
      <c r="M823" s="239"/>
      <c r="N823" s="239"/>
      <c r="O823" s="239"/>
      <c r="P823" s="239"/>
      <c r="Q823" s="239"/>
      <c r="R823" s="239"/>
      <c r="S823" s="239"/>
      <c r="T823" s="239"/>
      <c r="U823" s="239"/>
      <c r="V823" s="239"/>
      <c r="W823" s="239"/>
      <c r="X823" s="239"/>
      <c r="Y823" s="239"/>
      <c r="Z823" s="239"/>
      <c r="AA823" s="239"/>
      <c r="AB823" s="239"/>
      <c r="AC823" s="239"/>
      <c r="AD823" s="239"/>
      <c r="AE823" s="239"/>
      <c r="AF823" s="239"/>
      <c r="AG823" s="239"/>
      <c r="AH823" s="239"/>
      <c r="AI823" s="239"/>
    </row>
    <row r="824" spans="9:35">
      <c r="I824" s="239"/>
      <c r="J824" s="239"/>
      <c r="K824" s="239"/>
      <c r="L824" s="239"/>
      <c r="M824" s="239"/>
      <c r="N824" s="239"/>
      <c r="O824" s="239"/>
      <c r="P824" s="239"/>
      <c r="Q824" s="239"/>
      <c r="R824" s="239"/>
      <c r="S824" s="239"/>
      <c r="T824" s="239"/>
      <c r="U824" s="239"/>
      <c r="V824" s="239"/>
      <c r="W824" s="239"/>
      <c r="X824" s="239"/>
      <c r="Y824" s="239"/>
      <c r="Z824" s="239"/>
      <c r="AA824" s="239"/>
      <c r="AB824" s="239"/>
      <c r="AC824" s="239"/>
      <c r="AD824" s="239"/>
      <c r="AE824" s="239"/>
      <c r="AF824" s="239"/>
      <c r="AG824" s="239"/>
      <c r="AH824" s="239"/>
      <c r="AI824" s="239"/>
    </row>
    <row r="825" spans="9:35">
      <c r="I825" s="239"/>
      <c r="J825" s="239"/>
      <c r="K825" s="239"/>
      <c r="L825" s="239"/>
      <c r="M825" s="239"/>
      <c r="N825" s="239"/>
      <c r="O825" s="239"/>
      <c r="P825" s="239"/>
      <c r="Q825" s="239"/>
      <c r="R825" s="239"/>
      <c r="S825" s="239"/>
      <c r="T825" s="239"/>
      <c r="U825" s="239"/>
      <c r="V825" s="239"/>
      <c r="W825" s="239"/>
      <c r="X825" s="239"/>
      <c r="Y825" s="239"/>
      <c r="Z825" s="239"/>
      <c r="AA825" s="239"/>
      <c r="AB825" s="239"/>
      <c r="AC825" s="239"/>
      <c r="AD825" s="239"/>
      <c r="AE825" s="239"/>
      <c r="AF825" s="239"/>
      <c r="AG825" s="239"/>
      <c r="AH825" s="239"/>
      <c r="AI825" s="239"/>
    </row>
    <row r="826" spans="9:35">
      <c r="I826" s="239"/>
      <c r="J826" s="239"/>
      <c r="K826" s="239"/>
      <c r="L826" s="239"/>
      <c r="M826" s="239"/>
      <c r="N826" s="239"/>
      <c r="O826" s="239"/>
      <c r="P826" s="239"/>
      <c r="Q826" s="239"/>
      <c r="R826" s="239"/>
      <c r="S826" s="239"/>
      <c r="T826" s="239"/>
      <c r="U826" s="239"/>
      <c r="V826" s="239"/>
      <c r="W826" s="239"/>
      <c r="X826" s="239"/>
      <c r="Y826" s="239"/>
      <c r="Z826" s="239"/>
      <c r="AA826" s="239"/>
      <c r="AB826" s="239"/>
      <c r="AC826" s="239"/>
      <c r="AD826" s="239"/>
      <c r="AE826" s="239"/>
      <c r="AF826" s="239"/>
      <c r="AG826" s="239"/>
      <c r="AH826" s="239"/>
      <c r="AI826" s="239"/>
    </row>
    <row r="827" spans="9:35">
      <c r="I827" s="239"/>
      <c r="J827" s="239"/>
      <c r="K827" s="239"/>
      <c r="L827" s="239"/>
      <c r="M827" s="239"/>
      <c r="N827" s="239"/>
      <c r="O827" s="239"/>
      <c r="P827" s="239"/>
      <c r="Q827" s="239"/>
      <c r="R827" s="239"/>
      <c r="S827" s="239"/>
      <c r="T827" s="239"/>
      <c r="U827" s="239"/>
      <c r="V827" s="239"/>
      <c r="W827" s="239"/>
      <c r="X827" s="239"/>
      <c r="Y827" s="239"/>
      <c r="Z827" s="239"/>
      <c r="AA827" s="239"/>
      <c r="AB827" s="239"/>
      <c r="AC827" s="239"/>
      <c r="AD827" s="239"/>
      <c r="AE827" s="239"/>
      <c r="AF827" s="239"/>
      <c r="AG827" s="239"/>
      <c r="AH827" s="239"/>
      <c r="AI827" s="239"/>
    </row>
    <row r="828" spans="9:35">
      <c r="I828" s="239"/>
      <c r="J828" s="239"/>
      <c r="K828" s="239"/>
      <c r="L828" s="239"/>
      <c r="M828" s="239"/>
      <c r="N828" s="239"/>
      <c r="O828" s="239"/>
      <c r="P828" s="239"/>
      <c r="Q828" s="239"/>
      <c r="R828" s="239"/>
      <c r="S828" s="239"/>
      <c r="T828" s="239"/>
      <c r="U828" s="239"/>
      <c r="V828" s="239"/>
      <c r="W828" s="239"/>
      <c r="X828" s="239"/>
      <c r="Y828" s="239"/>
      <c r="Z828" s="239"/>
      <c r="AA828" s="239"/>
      <c r="AB828" s="239"/>
      <c r="AC828" s="239"/>
      <c r="AD828" s="239"/>
      <c r="AE828" s="239"/>
      <c r="AF828" s="239"/>
      <c r="AG828" s="239"/>
      <c r="AH828" s="239"/>
      <c r="AI828" s="239"/>
    </row>
    <row r="829" spans="9:35">
      <c r="I829" s="239"/>
      <c r="J829" s="239"/>
      <c r="K829" s="239"/>
      <c r="L829" s="239"/>
      <c r="M829" s="239"/>
      <c r="N829" s="239"/>
      <c r="O829" s="239"/>
      <c r="P829" s="239"/>
      <c r="Q829" s="239"/>
      <c r="R829" s="239"/>
      <c r="S829" s="239"/>
      <c r="T829" s="239"/>
      <c r="U829" s="239"/>
      <c r="V829" s="239"/>
      <c r="W829" s="239"/>
      <c r="X829" s="239"/>
      <c r="Y829" s="239"/>
      <c r="Z829" s="239"/>
      <c r="AA829" s="239"/>
      <c r="AB829" s="239"/>
      <c r="AC829" s="239"/>
      <c r="AD829" s="239"/>
      <c r="AE829" s="239"/>
      <c r="AF829" s="239"/>
      <c r="AG829" s="239"/>
      <c r="AH829" s="239"/>
      <c r="AI829" s="239"/>
    </row>
    <row r="830" spans="9:35">
      <c r="I830" s="239"/>
      <c r="J830" s="239"/>
      <c r="K830" s="239"/>
      <c r="L830" s="239"/>
      <c r="M830" s="239"/>
      <c r="N830" s="239"/>
      <c r="O830" s="239"/>
      <c r="P830" s="239"/>
      <c r="Q830" s="239"/>
      <c r="R830" s="239"/>
      <c r="S830" s="239"/>
      <c r="T830" s="239"/>
      <c r="U830" s="239"/>
      <c r="V830" s="239"/>
      <c r="W830" s="239"/>
      <c r="X830" s="239"/>
      <c r="Y830" s="239"/>
      <c r="Z830" s="239"/>
      <c r="AA830" s="239"/>
      <c r="AB830" s="239"/>
      <c r="AC830" s="239"/>
      <c r="AD830" s="239"/>
      <c r="AE830" s="239"/>
      <c r="AF830" s="239"/>
      <c r="AG830" s="239"/>
      <c r="AH830" s="239"/>
      <c r="AI830" s="239"/>
    </row>
    <row r="831" spans="9:35">
      <c r="I831" s="239"/>
      <c r="J831" s="239"/>
      <c r="K831" s="239"/>
      <c r="L831" s="239"/>
      <c r="M831" s="239"/>
      <c r="N831" s="239"/>
      <c r="O831" s="239"/>
      <c r="P831" s="239"/>
      <c r="Q831" s="239"/>
      <c r="R831" s="239"/>
      <c r="S831" s="239"/>
      <c r="T831" s="239"/>
      <c r="U831" s="239"/>
      <c r="V831" s="239"/>
      <c r="W831" s="239"/>
      <c r="X831" s="239"/>
      <c r="Y831" s="239"/>
      <c r="Z831" s="239"/>
      <c r="AA831" s="239"/>
      <c r="AB831" s="239"/>
      <c r="AC831" s="239"/>
      <c r="AD831" s="239"/>
      <c r="AE831" s="239"/>
      <c r="AF831" s="239"/>
      <c r="AG831" s="239"/>
      <c r="AH831" s="239"/>
      <c r="AI831" s="239"/>
    </row>
    <row r="832" spans="9:35">
      <c r="I832" s="239"/>
      <c r="J832" s="239"/>
      <c r="K832" s="239"/>
      <c r="L832" s="239"/>
      <c r="M832" s="239"/>
      <c r="N832" s="239"/>
      <c r="O832" s="239"/>
      <c r="P832" s="239"/>
      <c r="Q832" s="239"/>
      <c r="R832" s="239"/>
      <c r="S832" s="239"/>
      <c r="T832" s="239"/>
      <c r="U832" s="239"/>
      <c r="V832" s="239"/>
      <c r="W832" s="239"/>
      <c r="X832" s="239"/>
      <c r="Y832" s="239"/>
      <c r="Z832" s="239"/>
      <c r="AA832" s="239"/>
      <c r="AB832" s="239"/>
      <c r="AC832" s="239"/>
      <c r="AD832" s="239"/>
      <c r="AE832" s="239"/>
      <c r="AF832" s="239"/>
      <c r="AG832" s="239"/>
      <c r="AH832" s="239"/>
      <c r="AI832" s="239"/>
    </row>
    <row r="833" spans="9:35">
      <c r="I833" s="239"/>
      <c r="J833" s="239"/>
      <c r="K833" s="239"/>
      <c r="L833" s="239"/>
      <c r="M833" s="239"/>
      <c r="N833" s="239"/>
      <c r="O833" s="239"/>
      <c r="P833" s="239"/>
      <c r="Q833" s="239"/>
      <c r="R833" s="239"/>
      <c r="S833" s="239"/>
      <c r="T833" s="239"/>
      <c r="U833" s="239"/>
      <c r="V833" s="239"/>
      <c r="W833" s="239"/>
      <c r="X833" s="239"/>
      <c r="Y833" s="239"/>
      <c r="Z833" s="239"/>
      <c r="AA833" s="239"/>
      <c r="AB833" s="239"/>
      <c r="AC833" s="239"/>
      <c r="AD833" s="239"/>
      <c r="AE833" s="239"/>
      <c r="AF833" s="239"/>
      <c r="AG833" s="239"/>
      <c r="AH833" s="239"/>
      <c r="AI833" s="239"/>
    </row>
    <row r="834" spans="9:35">
      <c r="I834" s="239"/>
      <c r="J834" s="239"/>
      <c r="K834" s="239"/>
      <c r="L834" s="239"/>
      <c r="M834" s="239"/>
      <c r="N834" s="239"/>
      <c r="O834" s="239"/>
      <c r="P834" s="239"/>
      <c r="Q834" s="239"/>
      <c r="R834" s="239"/>
      <c r="S834" s="239"/>
      <c r="T834" s="239"/>
      <c r="U834" s="239"/>
      <c r="V834" s="239"/>
      <c r="W834" s="239"/>
      <c r="X834" s="239"/>
      <c r="Y834" s="239"/>
      <c r="Z834" s="239"/>
      <c r="AA834" s="239"/>
      <c r="AB834" s="239"/>
      <c r="AC834" s="239"/>
      <c r="AD834" s="239"/>
      <c r="AE834" s="239"/>
      <c r="AF834" s="239"/>
      <c r="AG834" s="239"/>
      <c r="AH834" s="239"/>
      <c r="AI834" s="239"/>
    </row>
    <row r="835" spans="9:35">
      <c r="I835" s="239"/>
      <c r="J835" s="239"/>
      <c r="K835" s="239"/>
      <c r="L835" s="239"/>
      <c r="M835" s="239"/>
      <c r="N835" s="239"/>
      <c r="O835" s="239"/>
      <c r="P835" s="239"/>
      <c r="Q835" s="239"/>
      <c r="R835" s="239"/>
      <c r="S835" s="239"/>
      <c r="T835" s="239"/>
      <c r="U835" s="239"/>
      <c r="V835" s="239"/>
      <c r="W835" s="239"/>
      <c r="X835" s="239"/>
      <c r="Y835" s="239"/>
      <c r="Z835" s="239"/>
      <c r="AA835" s="239"/>
      <c r="AB835" s="239"/>
      <c r="AC835" s="239"/>
      <c r="AD835" s="239"/>
      <c r="AE835" s="239"/>
      <c r="AF835" s="239"/>
      <c r="AG835" s="239"/>
      <c r="AH835" s="239"/>
      <c r="AI835" s="239"/>
    </row>
    <row r="836" spans="9:35">
      <c r="I836" s="239"/>
      <c r="J836" s="239"/>
      <c r="K836" s="239"/>
      <c r="L836" s="239"/>
      <c r="M836" s="239"/>
      <c r="N836" s="239"/>
      <c r="O836" s="239"/>
      <c r="P836" s="239"/>
      <c r="Q836" s="239"/>
      <c r="R836" s="239"/>
      <c r="S836" s="239"/>
      <c r="T836" s="239"/>
      <c r="U836" s="239"/>
      <c r="V836" s="239"/>
      <c r="W836" s="239"/>
      <c r="X836" s="239"/>
      <c r="Y836" s="239"/>
      <c r="Z836" s="239"/>
      <c r="AA836" s="239"/>
      <c r="AB836" s="239"/>
      <c r="AC836" s="239"/>
      <c r="AD836" s="239"/>
      <c r="AE836" s="239"/>
      <c r="AF836" s="239"/>
      <c r="AG836" s="239"/>
      <c r="AH836" s="239"/>
      <c r="AI836" s="239"/>
    </row>
    <row r="837" spans="9:35">
      <c r="I837" s="239"/>
      <c r="J837" s="239"/>
      <c r="K837" s="239"/>
      <c r="L837" s="239"/>
      <c r="M837" s="239"/>
      <c r="N837" s="239"/>
      <c r="O837" s="239"/>
      <c r="P837" s="239"/>
      <c r="Q837" s="239"/>
      <c r="R837" s="239"/>
      <c r="S837" s="239"/>
      <c r="T837" s="239"/>
      <c r="U837" s="239"/>
      <c r="V837" s="239"/>
      <c r="W837" s="239"/>
      <c r="X837" s="239"/>
      <c r="Y837" s="239"/>
      <c r="Z837" s="239"/>
      <c r="AA837" s="239"/>
      <c r="AB837" s="239"/>
      <c r="AC837" s="239"/>
      <c r="AD837" s="239"/>
      <c r="AE837" s="239"/>
      <c r="AF837" s="239"/>
      <c r="AG837" s="239"/>
      <c r="AH837" s="239"/>
      <c r="AI837" s="239"/>
    </row>
    <row r="838" spans="9:35">
      <c r="I838" s="239"/>
      <c r="J838" s="239"/>
      <c r="K838" s="239"/>
      <c r="L838" s="239"/>
      <c r="M838" s="239"/>
      <c r="N838" s="239"/>
      <c r="O838" s="239"/>
      <c r="P838" s="239"/>
      <c r="Q838" s="239"/>
      <c r="R838" s="239"/>
      <c r="S838" s="239"/>
      <c r="T838" s="239"/>
      <c r="U838" s="239"/>
      <c r="V838" s="239"/>
      <c r="W838" s="239"/>
      <c r="X838" s="239"/>
      <c r="Y838" s="239"/>
      <c r="Z838" s="239"/>
      <c r="AA838" s="239"/>
      <c r="AB838" s="239"/>
      <c r="AC838" s="239"/>
      <c r="AD838" s="239"/>
      <c r="AE838" s="239"/>
      <c r="AF838" s="239"/>
      <c r="AG838" s="239"/>
      <c r="AH838" s="239"/>
      <c r="AI838" s="239"/>
    </row>
    <row r="839" spans="9:35">
      <c r="I839" s="239"/>
      <c r="J839" s="239"/>
      <c r="K839" s="239"/>
      <c r="L839" s="239"/>
      <c r="M839" s="239"/>
      <c r="N839" s="239"/>
      <c r="O839" s="239"/>
      <c r="P839" s="239"/>
      <c r="Q839" s="239"/>
      <c r="R839" s="239"/>
      <c r="S839" s="239"/>
      <c r="T839" s="239"/>
      <c r="U839" s="239"/>
      <c r="V839" s="239"/>
      <c r="W839" s="239"/>
      <c r="X839" s="239"/>
      <c r="Y839" s="239"/>
      <c r="Z839" s="239"/>
      <c r="AA839" s="239"/>
      <c r="AB839" s="239"/>
      <c r="AC839" s="239"/>
      <c r="AD839" s="239"/>
      <c r="AE839" s="239"/>
      <c r="AF839" s="239"/>
      <c r="AG839" s="239"/>
      <c r="AH839" s="239"/>
      <c r="AI839" s="239"/>
    </row>
    <row r="840" spans="9:35">
      <c r="I840" s="239"/>
      <c r="J840" s="239"/>
      <c r="K840" s="239"/>
      <c r="L840" s="239"/>
      <c r="M840" s="239"/>
      <c r="N840" s="239"/>
      <c r="O840" s="239"/>
      <c r="P840" s="239"/>
      <c r="Q840" s="239"/>
      <c r="R840" s="239"/>
      <c r="S840" s="239"/>
      <c r="T840" s="239"/>
      <c r="U840" s="239"/>
      <c r="V840" s="239"/>
      <c r="W840" s="239"/>
      <c r="X840" s="239"/>
      <c r="Y840" s="239"/>
      <c r="Z840" s="239"/>
      <c r="AA840" s="239"/>
      <c r="AB840" s="239"/>
      <c r="AC840" s="239"/>
      <c r="AD840" s="239"/>
      <c r="AE840" s="239"/>
      <c r="AF840" s="239"/>
      <c r="AG840" s="239"/>
      <c r="AH840" s="239"/>
      <c r="AI840" s="239"/>
    </row>
    <row r="841" spans="9:35">
      <c r="I841" s="239"/>
      <c r="J841" s="239"/>
      <c r="K841" s="239"/>
      <c r="L841" s="239"/>
      <c r="M841" s="239"/>
      <c r="N841" s="239"/>
      <c r="O841" s="239"/>
      <c r="P841" s="239"/>
      <c r="Q841" s="239"/>
      <c r="R841" s="239"/>
      <c r="S841" s="239"/>
      <c r="T841" s="239"/>
      <c r="U841" s="239"/>
      <c r="V841" s="239"/>
      <c r="W841" s="239"/>
      <c r="X841" s="239"/>
      <c r="Y841" s="239"/>
      <c r="Z841" s="239"/>
      <c r="AA841" s="239"/>
      <c r="AB841" s="239"/>
      <c r="AC841" s="239"/>
      <c r="AD841" s="239"/>
      <c r="AE841" s="239"/>
      <c r="AF841" s="239"/>
      <c r="AG841" s="239"/>
      <c r="AH841" s="239"/>
      <c r="AI841" s="239"/>
    </row>
    <row r="842" spans="9:35">
      <c r="I842" s="239"/>
      <c r="J842" s="239"/>
      <c r="K842" s="239"/>
      <c r="L842" s="239"/>
      <c r="M842" s="239"/>
      <c r="N842" s="239"/>
      <c r="O842" s="239"/>
      <c r="P842" s="239"/>
      <c r="Q842" s="239"/>
      <c r="R842" s="239"/>
      <c r="S842" s="239"/>
      <c r="T842" s="239"/>
      <c r="U842" s="239"/>
      <c r="V842" s="239"/>
      <c r="W842" s="239"/>
      <c r="X842" s="239"/>
      <c r="Y842" s="239"/>
      <c r="Z842" s="239"/>
      <c r="AA842" s="239"/>
      <c r="AB842" s="239"/>
      <c r="AC842" s="239"/>
      <c r="AD842" s="239"/>
      <c r="AE842" s="239"/>
      <c r="AF842" s="239"/>
      <c r="AG842" s="239"/>
      <c r="AH842" s="239"/>
      <c r="AI842" s="239"/>
    </row>
    <row r="843" spans="9:35">
      <c r="I843" s="239"/>
      <c r="J843" s="239"/>
      <c r="K843" s="239"/>
      <c r="L843" s="239"/>
      <c r="M843" s="239"/>
      <c r="N843" s="239"/>
      <c r="O843" s="239"/>
      <c r="P843" s="239"/>
      <c r="Q843" s="239"/>
      <c r="R843" s="239"/>
      <c r="S843" s="239"/>
      <c r="T843" s="239"/>
      <c r="U843" s="239"/>
      <c r="V843" s="239"/>
      <c r="W843" s="239"/>
      <c r="X843" s="239"/>
      <c r="Y843" s="239"/>
      <c r="Z843" s="239"/>
      <c r="AA843" s="239"/>
      <c r="AB843" s="239"/>
      <c r="AC843" s="239"/>
      <c r="AD843" s="239"/>
      <c r="AE843" s="239"/>
      <c r="AF843" s="239"/>
      <c r="AG843" s="239"/>
      <c r="AH843" s="239"/>
      <c r="AI843" s="239"/>
    </row>
    <row r="844" spans="9:35">
      <c r="I844" s="239"/>
      <c r="J844" s="239"/>
      <c r="K844" s="239"/>
      <c r="L844" s="239"/>
      <c r="M844" s="239"/>
      <c r="N844" s="239"/>
      <c r="O844" s="239"/>
      <c r="P844" s="239"/>
      <c r="Q844" s="239"/>
      <c r="R844" s="239"/>
      <c r="S844" s="239"/>
      <c r="T844" s="239"/>
      <c r="U844" s="239"/>
      <c r="V844" s="239"/>
      <c r="W844" s="239"/>
      <c r="X844" s="239"/>
      <c r="Y844" s="239"/>
      <c r="Z844" s="239"/>
      <c r="AA844" s="239"/>
      <c r="AB844" s="239"/>
      <c r="AC844" s="239"/>
      <c r="AD844" s="239"/>
      <c r="AE844" s="239"/>
      <c r="AF844" s="239"/>
      <c r="AG844" s="239"/>
      <c r="AH844" s="239"/>
      <c r="AI844" s="239"/>
    </row>
    <row r="845" spans="9:35">
      <c r="I845" s="239"/>
      <c r="J845" s="239"/>
      <c r="K845" s="239"/>
      <c r="L845" s="239"/>
      <c r="M845" s="239"/>
      <c r="N845" s="239"/>
      <c r="O845" s="239"/>
      <c r="P845" s="239"/>
      <c r="Q845" s="239"/>
      <c r="R845" s="239"/>
      <c r="S845" s="239"/>
      <c r="T845" s="239"/>
      <c r="U845" s="239"/>
      <c r="V845" s="239"/>
      <c r="W845" s="239"/>
      <c r="X845" s="239"/>
      <c r="Y845" s="239"/>
      <c r="Z845" s="239"/>
      <c r="AA845" s="239"/>
      <c r="AB845" s="239"/>
      <c r="AC845" s="239"/>
      <c r="AD845" s="239"/>
      <c r="AE845" s="239"/>
      <c r="AF845" s="239"/>
      <c r="AG845" s="239"/>
      <c r="AH845" s="239"/>
      <c r="AI845" s="239"/>
    </row>
    <row r="846" spans="9:35">
      <c r="I846" s="239"/>
      <c r="J846" s="239"/>
      <c r="K846" s="239"/>
      <c r="L846" s="239"/>
      <c r="M846" s="239"/>
      <c r="N846" s="239"/>
      <c r="O846" s="239"/>
      <c r="P846" s="239"/>
      <c r="Q846" s="239"/>
      <c r="R846" s="239"/>
      <c r="S846" s="239"/>
      <c r="T846" s="239"/>
      <c r="U846" s="239"/>
      <c r="V846" s="239"/>
      <c r="W846" s="239"/>
      <c r="X846" s="239"/>
      <c r="Y846" s="239"/>
      <c r="Z846" s="239"/>
      <c r="AA846" s="239"/>
      <c r="AB846" s="239"/>
      <c r="AC846" s="239"/>
      <c r="AD846" s="239"/>
      <c r="AE846" s="239"/>
      <c r="AF846" s="239"/>
      <c r="AG846" s="239"/>
      <c r="AH846" s="239"/>
      <c r="AI846" s="239"/>
    </row>
    <row r="847" spans="9:35">
      <c r="I847" s="239"/>
      <c r="J847" s="239"/>
      <c r="K847" s="239"/>
      <c r="L847" s="239"/>
      <c r="M847" s="239"/>
      <c r="N847" s="239"/>
      <c r="O847" s="239"/>
      <c r="P847" s="239"/>
      <c r="Q847" s="239"/>
      <c r="R847" s="239"/>
      <c r="S847" s="239"/>
      <c r="T847" s="239"/>
      <c r="U847" s="239"/>
      <c r="V847" s="239"/>
      <c r="W847" s="239"/>
      <c r="X847" s="239"/>
      <c r="Y847" s="239"/>
      <c r="Z847" s="239"/>
      <c r="AA847" s="239"/>
      <c r="AB847" s="239"/>
      <c r="AC847" s="239"/>
      <c r="AD847" s="239"/>
      <c r="AE847" s="239"/>
      <c r="AF847" s="239"/>
      <c r="AG847" s="239"/>
      <c r="AH847" s="239"/>
      <c r="AI847" s="239"/>
    </row>
    <row r="848" spans="9:35">
      <c r="I848" s="239"/>
      <c r="J848" s="239"/>
      <c r="K848" s="239"/>
      <c r="L848" s="239"/>
      <c r="M848" s="239"/>
      <c r="N848" s="239"/>
      <c r="O848" s="239"/>
      <c r="P848" s="239"/>
      <c r="Q848" s="239"/>
      <c r="R848" s="239"/>
      <c r="S848" s="239"/>
      <c r="T848" s="239"/>
      <c r="U848" s="239"/>
      <c r="V848" s="239"/>
      <c r="W848" s="239"/>
      <c r="X848" s="239"/>
      <c r="Y848" s="239"/>
      <c r="Z848" s="239"/>
      <c r="AA848" s="239"/>
      <c r="AB848" s="239"/>
      <c r="AC848" s="239"/>
      <c r="AD848" s="239"/>
      <c r="AE848" s="239"/>
      <c r="AF848" s="239"/>
      <c r="AG848" s="239"/>
      <c r="AH848" s="239"/>
      <c r="AI848" s="239"/>
    </row>
    <row r="849" spans="9:35">
      <c r="I849" s="239"/>
      <c r="J849" s="239"/>
      <c r="K849" s="239"/>
      <c r="L849" s="239"/>
      <c r="M849" s="239"/>
      <c r="N849" s="239"/>
      <c r="O849" s="239"/>
      <c r="P849" s="239"/>
      <c r="Q849" s="239"/>
      <c r="R849" s="239"/>
      <c r="S849" s="239"/>
      <c r="T849" s="239"/>
      <c r="U849" s="239"/>
      <c r="V849" s="239"/>
      <c r="W849" s="239"/>
      <c r="X849" s="239"/>
      <c r="Y849" s="239"/>
      <c r="Z849" s="239"/>
      <c r="AA849" s="239"/>
      <c r="AB849" s="239"/>
      <c r="AC849" s="239"/>
      <c r="AD849" s="239"/>
      <c r="AE849" s="239"/>
      <c r="AF849" s="239"/>
      <c r="AG849" s="239"/>
      <c r="AH849" s="239"/>
      <c r="AI849" s="239"/>
    </row>
    <row r="850" spans="9:35">
      <c r="I850" s="239"/>
      <c r="J850" s="239"/>
      <c r="K850" s="239"/>
      <c r="L850" s="239"/>
      <c r="M850" s="239"/>
      <c r="N850" s="239"/>
      <c r="O850" s="239"/>
      <c r="P850" s="239"/>
      <c r="Q850" s="239"/>
      <c r="R850" s="239"/>
      <c r="S850" s="239"/>
      <c r="T850" s="239"/>
      <c r="U850" s="239"/>
      <c r="V850" s="239"/>
      <c r="W850" s="239"/>
      <c r="X850" s="239"/>
      <c r="Y850" s="239"/>
      <c r="Z850" s="239"/>
      <c r="AA850" s="239"/>
      <c r="AB850" s="239"/>
      <c r="AC850" s="239"/>
      <c r="AD850" s="239"/>
      <c r="AE850" s="239"/>
      <c r="AF850" s="239"/>
      <c r="AG850" s="239"/>
      <c r="AH850" s="239"/>
      <c r="AI850" s="239"/>
    </row>
    <row r="851" spans="9:35">
      <c r="I851" s="239"/>
      <c r="J851" s="239"/>
      <c r="K851" s="239"/>
      <c r="L851" s="239"/>
      <c r="M851" s="239"/>
      <c r="N851" s="239"/>
      <c r="O851" s="239"/>
      <c r="P851" s="239"/>
      <c r="Q851" s="239"/>
      <c r="R851" s="239"/>
      <c r="S851" s="239"/>
      <c r="T851" s="239"/>
      <c r="U851" s="239"/>
      <c r="V851" s="239"/>
      <c r="W851" s="239"/>
      <c r="X851" s="239"/>
      <c r="Y851" s="239"/>
      <c r="Z851" s="239"/>
      <c r="AA851" s="239"/>
      <c r="AB851" s="239"/>
      <c r="AC851" s="239"/>
      <c r="AD851" s="239"/>
      <c r="AE851" s="239"/>
      <c r="AF851" s="239"/>
      <c r="AG851" s="239"/>
      <c r="AH851" s="239"/>
      <c r="AI851" s="239"/>
    </row>
    <row r="852" spans="9:35">
      <c r="I852" s="239"/>
      <c r="J852" s="239"/>
      <c r="K852" s="239"/>
      <c r="L852" s="239"/>
      <c r="M852" s="239"/>
      <c r="N852" s="239"/>
      <c r="O852" s="239"/>
      <c r="P852" s="239"/>
      <c r="Q852" s="239"/>
      <c r="R852" s="239"/>
      <c r="S852" s="239"/>
      <c r="T852" s="239"/>
      <c r="U852" s="239"/>
      <c r="V852" s="239"/>
      <c r="W852" s="239"/>
      <c r="X852" s="239"/>
      <c r="Y852" s="239"/>
      <c r="Z852" s="239"/>
      <c r="AA852" s="239"/>
      <c r="AB852" s="239"/>
      <c r="AC852" s="239"/>
      <c r="AD852" s="239"/>
      <c r="AE852" s="239"/>
      <c r="AF852" s="239"/>
      <c r="AG852" s="239"/>
      <c r="AH852" s="239"/>
      <c r="AI852" s="239"/>
    </row>
    <row r="853" spans="9:35">
      <c r="I853" s="239"/>
      <c r="J853" s="239"/>
      <c r="K853" s="239"/>
      <c r="L853" s="239"/>
      <c r="M853" s="239"/>
      <c r="N853" s="239"/>
      <c r="O853" s="239"/>
      <c r="P853" s="239"/>
      <c r="Q853" s="239"/>
      <c r="R853" s="239"/>
      <c r="S853" s="239"/>
      <c r="T853" s="239"/>
      <c r="U853" s="239"/>
      <c r="V853" s="239"/>
      <c r="W853" s="239"/>
      <c r="X853" s="239"/>
      <c r="Y853" s="239"/>
      <c r="Z853" s="239"/>
      <c r="AA853" s="239"/>
      <c r="AB853" s="239"/>
      <c r="AC853" s="239"/>
      <c r="AD853" s="239"/>
      <c r="AE853" s="239"/>
      <c r="AF853" s="239"/>
      <c r="AG853" s="239"/>
      <c r="AH853" s="239"/>
      <c r="AI853" s="239"/>
    </row>
    <row r="854" spans="9:35">
      <c r="I854" s="239"/>
      <c r="J854" s="239"/>
      <c r="K854" s="239"/>
      <c r="L854" s="239"/>
      <c r="M854" s="239"/>
      <c r="N854" s="239"/>
      <c r="O854" s="239"/>
      <c r="P854" s="239"/>
      <c r="Q854" s="239"/>
      <c r="R854" s="239"/>
      <c r="S854" s="239"/>
      <c r="T854" s="239"/>
      <c r="U854" s="239"/>
      <c r="V854" s="239"/>
      <c r="W854" s="239"/>
      <c r="X854" s="239"/>
      <c r="Y854" s="239"/>
      <c r="Z854" s="239"/>
      <c r="AA854" s="239"/>
      <c r="AB854" s="239"/>
      <c r="AC854" s="239"/>
      <c r="AD854" s="239"/>
      <c r="AE854" s="239"/>
      <c r="AF854" s="239"/>
      <c r="AG854" s="239"/>
      <c r="AH854" s="239"/>
      <c r="AI854" s="239"/>
    </row>
    <row r="855" spans="9:35">
      <c r="I855" s="239"/>
      <c r="J855" s="239"/>
      <c r="K855" s="239"/>
      <c r="L855" s="239"/>
      <c r="M855" s="239"/>
      <c r="N855" s="239"/>
      <c r="O855" s="239"/>
      <c r="P855" s="239"/>
      <c r="Q855" s="239"/>
      <c r="R855" s="239"/>
      <c r="S855" s="239"/>
      <c r="T855" s="239"/>
      <c r="U855" s="239"/>
      <c r="V855" s="239"/>
      <c r="W855" s="239"/>
      <c r="X855" s="239"/>
      <c r="Y855" s="239"/>
      <c r="Z855" s="239"/>
      <c r="AA855" s="239"/>
      <c r="AB855" s="239"/>
      <c r="AC855" s="239"/>
      <c r="AD855" s="239"/>
      <c r="AE855" s="239"/>
      <c r="AF855" s="239"/>
      <c r="AG855" s="239"/>
      <c r="AH855" s="239"/>
      <c r="AI855" s="239"/>
    </row>
    <row r="856" spans="9:35">
      <c r="I856" s="239"/>
      <c r="J856" s="239"/>
      <c r="K856" s="239"/>
      <c r="L856" s="239"/>
      <c r="M856" s="239"/>
      <c r="N856" s="239"/>
      <c r="O856" s="239"/>
      <c r="P856" s="239"/>
      <c r="Q856" s="239"/>
      <c r="R856" s="239"/>
      <c r="S856" s="239"/>
      <c r="T856" s="239"/>
      <c r="U856" s="239"/>
      <c r="V856" s="239"/>
      <c r="W856" s="239"/>
      <c r="X856" s="239"/>
      <c r="Y856" s="239"/>
      <c r="Z856" s="239"/>
      <c r="AA856" s="239"/>
      <c r="AB856" s="239"/>
      <c r="AC856" s="239"/>
      <c r="AD856" s="239"/>
      <c r="AE856" s="239"/>
      <c r="AF856" s="239"/>
      <c r="AG856" s="239"/>
      <c r="AH856" s="239"/>
      <c r="AI856" s="239"/>
    </row>
    <row r="857" spans="9:35">
      <c r="I857" s="239"/>
      <c r="J857" s="239"/>
      <c r="K857" s="239"/>
      <c r="L857" s="239"/>
      <c r="M857" s="239"/>
      <c r="N857" s="239"/>
      <c r="O857" s="239"/>
      <c r="P857" s="239"/>
      <c r="Q857" s="239"/>
      <c r="R857" s="239"/>
      <c r="S857" s="239"/>
      <c r="T857" s="239"/>
      <c r="U857" s="239"/>
      <c r="V857" s="239"/>
      <c r="W857" s="239"/>
      <c r="X857" s="239"/>
      <c r="Y857" s="239"/>
      <c r="Z857" s="239"/>
      <c r="AA857" s="239"/>
      <c r="AB857" s="239"/>
      <c r="AC857" s="239"/>
      <c r="AD857" s="239"/>
      <c r="AE857" s="239"/>
      <c r="AF857" s="239"/>
      <c r="AG857" s="239"/>
      <c r="AH857" s="239"/>
      <c r="AI857" s="239"/>
    </row>
    <row r="858" spans="9:35">
      <c r="I858" s="239"/>
      <c r="J858" s="239"/>
      <c r="K858" s="239"/>
      <c r="L858" s="239"/>
      <c r="M858" s="239"/>
      <c r="N858" s="239"/>
      <c r="O858" s="239"/>
      <c r="P858" s="239"/>
      <c r="Q858" s="239"/>
      <c r="R858" s="239"/>
      <c r="S858" s="239"/>
      <c r="T858" s="239"/>
      <c r="U858" s="239"/>
      <c r="V858" s="239"/>
      <c r="W858" s="239"/>
      <c r="X858" s="239"/>
      <c r="Y858" s="239"/>
      <c r="Z858" s="239"/>
      <c r="AA858" s="239"/>
      <c r="AB858" s="239"/>
      <c r="AC858" s="239"/>
      <c r="AD858" s="239"/>
      <c r="AE858" s="239"/>
      <c r="AF858" s="239"/>
      <c r="AG858" s="239"/>
      <c r="AH858" s="239"/>
      <c r="AI858" s="239"/>
    </row>
    <row r="859" spans="9:35">
      <c r="I859" s="239"/>
      <c r="J859" s="239"/>
      <c r="K859" s="239"/>
      <c r="L859" s="239"/>
      <c r="M859" s="239"/>
      <c r="N859" s="239"/>
      <c r="O859" s="239"/>
      <c r="P859" s="239"/>
      <c r="Q859" s="239"/>
      <c r="R859" s="239"/>
      <c r="S859" s="239"/>
      <c r="T859" s="239"/>
      <c r="U859" s="239"/>
      <c r="V859" s="239"/>
      <c r="W859" s="239"/>
      <c r="X859" s="239"/>
      <c r="Y859" s="239"/>
      <c r="Z859" s="239"/>
      <c r="AA859" s="239"/>
      <c r="AB859" s="239"/>
      <c r="AC859" s="239"/>
      <c r="AD859" s="239"/>
      <c r="AE859" s="239"/>
      <c r="AF859" s="239"/>
      <c r="AG859" s="239"/>
      <c r="AH859" s="239"/>
      <c r="AI859" s="239"/>
    </row>
    <row r="860" spans="9:35">
      <c r="I860" s="239"/>
      <c r="J860" s="239"/>
      <c r="K860" s="239"/>
      <c r="L860" s="239"/>
      <c r="M860" s="239"/>
      <c r="N860" s="239"/>
      <c r="O860" s="239"/>
      <c r="P860" s="239"/>
      <c r="Q860" s="239"/>
      <c r="R860" s="239"/>
      <c r="S860" s="239"/>
      <c r="T860" s="239"/>
      <c r="U860" s="239"/>
      <c r="V860" s="239"/>
      <c r="W860" s="239"/>
      <c r="X860" s="239"/>
      <c r="Y860" s="239"/>
      <c r="Z860" s="239"/>
      <c r="AA860" s="239"/>
      <c r="AB860" s="239"/>
      <c r="AC860" s="239"/>
      <c r="AD860" s="239"/>
      <c r="AE860" s="239"/>
      <c r="AF860" s="239"/>
      <c r="AG860" s="239"/>
      <c r="AH860" s="239"/>
      <c r="AI860" s="239"/>
    </row>
    <row r="861" spans="9:35">
      <c r="I861" s="239"/>
      <c r="J861" s="239"/>
      <c r="K861" s="239"/>
      <c r="L861" s="239"/>
      <c r="M861" s="239"/>
      <c r="N861" s="239"/>
      <c r="O861" s="239"/>
      <c r="P861" s="239"/>
      <c r="Q861" s="239"/>
      <c r="R861" s="239"/>
      <c r="S861" s="239"/>
      <c r="T861" s="239"/>
      <c r="U861" s="239"/>
      <c r="V861" s="239"/>
      <c r="W861" s="239"/>
      <c r="X861" s="239"/>
      <c r="Y861" s="239"/>
      <c r="Z861" s="239"/>
      <c r="AA861" s="239"/>
      <c r="AB861" s="239"/>
      <c r="AC861" s="239"/>
      <c r="AD861" s="239"/>
      <c r="AE861" s="239"/>
      <c r="AF861" s="239"/>
      <c r="AG861" s="239"/>
      <c r="AH861" s="239"/>
      <c r="AI861" s="239"/>
    </row>
    <row r="862" spans="9:35">
      <c r="I862" s="239"/>
      <c r="J862" s="239"/>
      <c r="K862" s="239"/>
      <c r="L862" s="239"/>
      <c r="M862" s="239"/>
      <c r="N862" s="239"/>
      <c r="O862" s="239"/>
      <c r="P862" s="239"/>
      <c r="Q862" s="239"/>
      <c r="R862" s="239"/>
      <c r="S862" s="239"/>
      <c r="T862" s="239"/>
      <c r="U862" s="239"/>
      <c r="V862" s="239"/>
      <c r="W862" s="239"/>
      <c r="X862" s="239"/>
      <c r="Y862" s="239"/>
      <c r="Z862" s="239"/>
      <c r="AA862" s="239"/>
      <c r="AB862" s="239"/>
      <c r="AC862" s="239"/>
      <c r="AD862" s="239"/>
      <c r="AE862" s="239"/>
      <c r="AF862" s="239"/>
      <c r="AG862" s="239"/>
      <c r="AH862" s="239"/>
      <c r="AI862" s="239"/>
    </row>
    <row r="863" spans="9:35">
      <c r="I863" s="239"/>
      <c r="J863" s="239"/>
      <c r="K863" s="239"/>
      <c r="L863" s="239"/>
      <c r="M863" s="239"/>
      <c r="N863" s="239"/>
      <c r="O863" s="239"/>
      <c r="P863" s="239"/>
      <c r="Q863" s="239"/>
      <c r="R863" s="239"/>
      <c r="S863" s="239"/>
      <c r="T863" s="239"/>
      <c r="U863" s="239"/>
      <c r="V863" s="239"/>
      <c r="W863" s="239"/>
      <c r="X863" s="239"/>
      <c r="Y863" s="239"/>
      <c r="Z863" s="239"/>
      <c r="AA863" s="239"/>
      <c r="AB863" s="239"/>
      <c r="AC863" s="239"/>
      <c r="AD863" s="239"/>
      <c r="AE863" s="239"/>
      <c r="AF863" s="239"/>
      <c r="AG863" s="239"/>
      <c r="AH863" s="239"/>
      <c r="AI863" s="239"/>
    </row>
    <row r="864" spans="9:35">
      <c r="I864" s="239"/>
      <c r="J864" s="239"/>
      <c r="K864" s="239"/>
      <c r="L864" s="239"/>
      <c r="M864" s="239"/>
      <c r="N864" s="239"/>
      <c r="O864" s="239"/>
      <c r="P864" s="239"/>
      <c r="Q864" s="239"/>
      <c r="R864" s="239"/>
      <c r="S864" s="239"/>
      <c r="T864" s="239"/>
      <c r="U864" s="239"/>
      <c r="V864" s="239"/>
      <c r="W864" s="239"/>
      <c r="X864" s="239"/>
      <c r="Y864" s="239"/>
      <c r="Z864" s="239"/>
      <c r="AA864" s="239"/>
      <c r="AB864" s="239"/>
      <c r="AC864" s="239"/>
      <c r="AD864" s="239"/>
      <c r="AE864" s="239"/>
      <c r="AF864" s="239"/>
      <c r="AG864" s="239"/>
      <c r="AH864" s="239"/>
      <c r="AI864" s="239"/>
    </row>
    <row r="865" spans="9:35">
      <c r="I865" s="239"/>
      <c r="J865" s="239"/>
      <c r="K865" s="239"/>
      <c r="L865" s="239"/>
      <c r="M865" s="239"/>
      <c r="N865" s="239"/>
      <c r="O865" s="239"/>
      <c r="P865" s="239"/>
      <c r="Q865" s="239"/>
      <c r="R865" s="239"/>
      <c r="S865" s="239"/>
      <c r="T865" s="239"/>
      <c r="U865" s="239"/>
      <c r="V865" s="239"/>
      <c r="W865" s="239"/>
      <c r="X865" s="239"/>
      <c r="Y865" s="239"/>
      <c r="Z865" s="239"/>
      <c r="AA865" s="239"/>
      <c r="AB865" s="239"/>
      <c r="AC865" s="239"/>
      <c r="AD865" s="239"/>
      <c r="AE865" s="239"/>
      <c r="AF865" s="239"/>
      <c r="AG865" s="239"/>
      <c r="AH865" s="239"/>
      <c r="AI865" s="239"/>
    </row>
    <row r="866" spans="9:35">
      <c r="I866" s="239"/>
      <c r="J866" s="239"/>
      <c r="K866" s="239"/>
      <c r="L866" s="239"/>
      <c r="M866" s="239"/>
      <c r="N866" s="239"/>
      <c r="O866" s="239"/>
      <c r="P866" s="239"/>
      <c r="Q866" s="239"/>
      <c r="R866" s="239"/>
      <c r="S866" s="239"/>
      <c r="T866" s="239"/>
      <c r="U866" s="239"/>
      <c r="V866" s="239"/>
      <c r="W866" s="239"/>
      <c r="X866" s="239"/>
      <c r="Y866" s="239"/>
      <c r="Z866" s="239"/>
      <c r="AA866" s="239"/>
      <c r="AB866" s="239"/>
      <c r="AC866" s="239"/>
      <c r="AD866" s="239"/>
      <c r="AE866" s="239"/>
      <c r="AF866" s="239"/>
      <c r="AG866" s="239"/>
      <c r="AH866" s="239"/>
      <c r="AI866" s="239"/>
    </row>
    <row r="867" spans="9:35">
      <c r="I867" s="239"/>
      <c r="J867" s="239"/>
      <c r="K867" s="239"/>
      <c r="L867" s="239"/>
      <c r="M867" s="239"/>
      <c r="N867" s="239"/>
      <c r="O867" s="239"/>
      <c r="P867" s="239"/>
      <c r="Q867" s="239"/>
      <c r="R867" s="239"/>
      <c r="S867" s="239"/>
      <c r="T867" s="239"/>
      <c r="U867" s="239"/>
      <c r="V867" s="239"/>
      <c r="W867" s="239"/>
      <c r="X867" s="239"/>
      <c r="Y867" s="239"/>
      <c r="Z867" s="239"/>
      <c r="AA867" s="239"/>
      <c r="AB867" s="239"/>
      <c r="AC867" s="239"/>
      <c r="AD867" s="239"/>
      <c r="AE867" s="239"/>
      <c r="AF867" s="239"/>
      <c r="AG867" s="239"/>
      <c r="AH867" s="239"/>
      <c r="AI867" s="239"/>
    </row>
    <row r="868" spans="9:35">
      <c r="I868" s="239"/>
      <c r="J868" s="239"/>
      <c r="K868" s="239"/>
      <c r="L868" s="239"/>
      <c r="M868" s="239"/>
      <c r="N868" s="239"/>
      <c r="O868" s="239"/>
      <c r="P868" s="239"/>
      <c r="Q868" s="239"/>
      <c r="R868" s="239"/>
      <c r="S868" s="239"/>
      <c r="T868" s="239"/>
      <c r="U868" s="239"/>
      <c r="V868" s="239"/>
      <c r="W868" s="239"/>
      <c r="X868" s="239"/>
      <c r="Y868" s="239"/>
      <c r="Z868" s="239"/>
      <c r="AA868" s="239"/>
      <c r="AB868" s="239"/>
      <c r="AC868" s="239"/>
      <c r="AD868" s="239"/>
      <c r="AE868" s="239"/>
      <c r="AF868" s="239"/>
      <c r="AG868" s="239"/>
      <c r="AH868" s="239"/>
      <c r="AI868" s="239"/>
    </row>
    <row r="869" spans="9:35">
      <c r="I869" s="239"/>
      <c r="J869" s="239"/>
      <c r="K869" s="239"/>
      <c r="L869" s="239"/>
      <c r="M869" s="239"/>
      <c r="N869" s="239"/>
      <c r="O869" s="239"/>
      <c r="P869" s="239"/>
      <c r="Q869" s="239"/>
      <c r="R869" s="239"/>
      <c r="S869" s="239"/>
      <c r="T869" s="239"/>
      <c r="U869" s="239"/>
      <c r="V869" s="239"/>
      <c r="W869" s="239"/>
      <c r="X869" s="239"/>
      <c r="Y869" s="239"/>
      <c r="Z869" s="239"/>
      <c r="AA869" s="239"/>
      <c r="AB869" s="239"/>
      <c r="AC869" s="239"/>
      <c r="AD869" s="239"/>
      <c r="AE869" s="239"/>
      <c r="AF869" s="239"/>
      <c r="AG869" s="239"/>
      <c r="AH869" s="239"/>
      <c r="AI869" s="239"/>
    </row>
    <row r="870" spans="9:35">
      <c r="I870" s="239"/>
      <c r="J870" s="239"/>
      <c r="K870" s="239"/>
      <c r="L870" s="239"/>
      <c r="M870" s="239"/>
      <c r="N870" s="239"/>
      <c r="O870" s="239"/>
      <c r="P870" s="239"/>
      <c r="Q870" s="239"/>
      <c r="R870" s="239"/>
      <c r="S870" s="239"/>
      <c r="T870" s="239"/>
      <c r="U870" s="239"/>
      <c r="V870" s="239"/>
      <c r="W870" s="239"/>
      <c r="X870" s="239"/>
      <c r="Y870" s="239"/>
      <c r="Z870" s="239"/>
      <c r="AA870" s="239"/>
      <c r="AB870" s="239"/>
      <c r="AC870" s="239"/>
      <c r="AD870" s="239"/>
      <c r="AE870" s="239"/>
      <c r="AF870" s="239"/>
      <c r="AG870" s="239"/>
      <c r="AH870" s="239"/>
      <c r="AI870" s="239"/>
    </row>
    <row r="871" spans="9:35">
      <c r="I871" s="239"/>
      <c r="J871" s="239"/>
      <c r="K871" s="239"/>
      <c r="L871" s="239"/>
      <c r="M871" s="239"/>
      <c r="N871" s="239"/>
      <c r="O871" s="239"/>
      <c r="P871" s="239"/>
      <c r="Q871" s="239"/>
      <c r="R871" s="239"/>
      <c r="S871" s="239"/>
      <c r="T871" s="239"/>
      <c r="U871" s="239"/>
      <c r="V871" s="239"/>
      <c r="W871" s="239"/>
      <c r="X871" s="239"/>
      <c r="Y871" s="239"/>
      <c r="Z871" s="239"/>
      <c r="AA871" s="239"/>
      <c r="AB871" s="239"/>
      <c r="AC871" s="239"/>
      <c r="AD871" s="239"/>
      <c r="AE871" s="239"/>
      <c r="AF871" s="239"/>
      <c r="AG871" s="239"/>
      <c r="AH871" s="239"/>
      <c r="AI871" s="239"/>
    </row>
    <row r="872" spans="9:35">
      <c r="I872" s="239"/>
      <c r="J872" s="239"/>
      <c r="K872" s="239"/>
      <c r="L872" s="239"/>
      <c r="M872" s="239"/>
      <c r="N872" s="239"/>
      <c r="O872" s="239"/>
      <c r="P872" s="239"/>
      <c r="Q872" s="239"/>
      <c r="R872" s="239"/>
      <c r="S872" s="239"/>
      <c r="T872" s="239"/>
      <c r="U872" s="239"/>
      <c r="V872" s="239"/>
      <c r="W872" s="239"/>
      <c r="X872" s="239"/>
      <c r="Y872" s="239"/>
      <c r="Z872" s="239"/>
      <c r="AA872" s="239"/>
      <c r="AB872" s="239"/>
      <c r="AC872" s="239"/>
      <c r="AD872" s="239"/>
      <c r="AE872" s="239"/>
      <c r="AF872" s="239"/>
      <c r="AG872" s="239"/>
      <c r="AH872" s="239"/>
      <c r="AI872" s="239"/>
    </row>
    <row r="873" spans="9:35">
      <c r="I873" s="239"/>
      <c r="J873" s="239"/>
      <c r="K873" s="239"/>
      <c r="L873" s="239"/>
      <c r="M873" s="239"/>
      <c r="N873" s="239"/>
      <c r="O873" s="239"/>
      <c r="P873" s="239"/>
      <c r="Q873" s="239"/>
      <c r="R873" s="239"/>
      <c r="S873" s="239"/>
      <c r="T873" s="239"/>
      <c r="U873" s="239"/>
      <c r="V873" s="239"/>
      <c r="W873" s="239"/>
      <c r="X873" s="239"/>
      <c r="Y873" s="239"/>
      <c r="Z873" s="239"/>
      <c r="AA873" s="239"/>
      <c r="AB873" s="239"/>
      <c r="AC873" s="239"/>
      <c r="AD873" s="239"/>
      <c r="AE873" s="239"/>
      <c r="AF873" s="239"/>
      <c r="AG873" s="239"/>
      <c r="AH873" s="239"/>
      <c r="AI873" s="239"/>
    </row>
    <row r="874" spans="9:35">
      <c r="I874" s="239"/>
      <c r="J874" s="239"/>
      <c r="K874" s="239"/>
      <c r="L874" s="239"/>
      <c r="M874" s="239"/>
      <c r="N874" s="239"/>
      <c r="O874" s="239"/>
      <c r="P874" s="239"/>
      <c r="Q874" s="239"/>
      <c r="R874" s="239"/>
      <c r="S874" s="239"/>
      <c r="T874" s="239"/>
      <c r="U874" s="239"/>
      <c r="V874" s="239"/>
      <c r="W874" s="239"/>
      <c r="X874" s="239"/>
      <c r="Y874" s="239"/>
      <c r="Z874" s="239"/>
      <c r="AA874" s="239"/>
      <c r="AB874" s="239"/>
      <c r="AC874" s="239"/>
      <c r="AD874" s="239"/>
      <c r="AE874" s="239"/>
      <c r="AF874" s="239"/>
      <c r="AG874" s="239"/>
      <c r="AH874" s="239"/>
      <c r="AI874" s="239"/>
    </row>
    <row r="875" spans="9:35">
      <c r="I875" s="239"/>
      <c r="J875" s="239"/>
      <c r="K875" s="239"/>
      <c r="L875" s="239"/>
      <c r="M875" s="239"/>
      <c r="N875" s="239"/>
      <c r="O875" s="239"/>
      <c r="P875" s="239"/>
      <c r="Q875" s="239"/>
      <c r="R875" s="239"/>
      <c r="S875" s="239"/>
      <c r="T875" s="239"/>
      <c r="U875" s="239"/>
      <c r="V875" s="239"/>
      <c r="W875" s="239"/>
      <c r="X875" s="239"/>
      <c r="Y875" s="239"/>
      <c r="Z875" s="239"/>
      <c r="AA875" s="239"/>
      <c r="AB875" s="239"/>
      <c r="AC875" s="239"/>
      <c r="AD875" s="239"/>
      <c r="AE875" s="239"/>
      <c r="AF875" s="239"/>
      <c r="AG875" s="239"/>
      <c r="AH875" s="239"/>
      <c r="AI875" s="239"/>
    </row>
    <row r="876" spans="9:35">
      <c r="I876" s="239"/>
      <c r="J876" s="239"/>
      <c r="K876" s="239"/>
      <c r="L876" s="239"/>
      <c r="M876" s="239"/>
      <c r="N876" s="239"/>
      <c r="O876" s="239"/>
      <c r="P876" s="239"/>
      <c r="Q876" s="239"/>
      <c r="R876" s="239"/>
      <c r="S876" s="239"/>
      <c r="T876" s="239"/>
      <c r="U876" s="239"/>
      <c r="V876" s="239"/>
      <c r="W876" s="239"/>
      <c r="X876" s="239"/>
      <c r="Y876" s="239"/>
      <c r="Z876" s="239"/>
      <c r="AA876" s="239"/>
      <c r="AB876" s="239"/>
      <c r="AC876" s="239"/>
      <c r="AD876" s="239"/>
      <c r="AE876" s="239"/>
      <c r="AF876" s="239"/>
      <c r="AG876" s="239"/>
      <c r="AH876" s="239"/>
      <c r="AI876" s="239"/>
    </row>
    <row r="877" spans="9:35">
      <c r="I877" s="239"/>
      <c r="J877" s="239"/>
      <c r="K877" s="239"/>
      <c r="L877" s="239"/>
      <c r="M877" s="239"/>
      <c r="N877" s="239"/>
      <c r="O877" s="239"/>
      <c r="P877" s="239"/>
      <c r="Q877" s="239"/>
      <c r="R877" s="239"/>
      <c r="S877" s="239"/>
      <c r="T877" s="239"/>
      <c r="U877" s="239"/>
      <c r="V877" s="239"/>
      <c r="W877" s="239"/>
      <c r="X877" s="239"/>
      <c r="Y877" s="239"/>
      <c r="Z877" s="239"/>
      <c r="AA877" s="239"/>
      <c r="AB877" s="239"/>
      <c r="AC877" s="239"/>
      <c r="AD877" s="239"/>
      <c r="AE877" s="239"/>
      <c r="AF877" s="239"/>
      <c r="AG877" s="239"/>
      <c r="AH877" s="239"/>
      <c r="AI877" s="239"/>
    </row>
    <row r="878" spans="9:35">
      <c r="I878" s="239"/>
      <c r="J878" s="239"/>
      <c r="K878" s="239"/>
      <c r="L878" s="239"/>
      <c r="M878" s="239"/>
      <c r="N878" s="239"/>
      <c r="O878" s="239"/>
      <c r="P878" s="239"/>
      <c r="Q878" s="239"/>
      <c r="R878" s="239"/>
      <c r="S878" s="239"/>
      <c r="T878" s="239"/>
      <c r="U878" s="239"/>
      <c r="V878" s="239"/>
      <c r="W878" s="239"/>
      <c r="X878" s="239"/>
      <c r="Y878" s="239"/>
      <c r="Z878" s="239"/>
      <c r="AA878" s="239"/>
      <c r="AB878" s="239"/>
      <c r="AC878" s="239"/>
      <c r="AD878" s="239"/>
      <c r="AE878" s="239"/>
      <c r="AF878" s="239"/>
      <c r="AG878" s="239"/>
      <c r="AH878" s="239"/>
      <c r="AI878" s="239"/>
    </row>
    <row r="879" spans="9:35">
      <c r="I879" s="239"/>
      <c r="J879" s="239"/>
      <c r="K879" s="239"/>
      <c r="L879" s="239"/>
      <c r="M879" s="239"/>
      <c r="N879" s="239"/>
      <c r="O879" s="239"/>
      <c r="P879" s="239"/>
      <c r="Q879" s="239"/>
      <c r="R879" s="239"/>
      <c r="S879" s="239"/>
      <c r="T879" s="239"/>
      <c r="U879" s="239"/>
      <c r="V879" s="239"/>
      <c r="W879" s="239"/>
      <c r="X879" s="239"/>
      <c r="Y879" s="239"/>
      <c r="Z879" s="239"/>
      <c r="AA879" s="239"/>
      <c r="AB879" s="239"/>
      <c r="AC879" s="239"/>
      <c r="AD879" s="239"/>
      <c r="AE879" s="239"/>
      <c r="AF879" s="239"/>
      <c r="AG879" s="239"/>
      <c r="AH879" s="239"/>
      <c r="AI879" s="239"/>
    </row>
    <row r="880" spans="9:35">
      <c r="I880" s="239"/>
      <c r="J880" s="239"/>
      <c r="K880" s="239"/>
      <c r="L880" s="239"/>
      <c r="M880" s="239"/>
      <c r="N880" s="239"/>
      <c r="O880" s="239"/>
      <c r="P880" s="239"/>
      <c r="Q880" s="239"/>
      <c r="R880" s="239"/>
      <c r="S880" s="239"/>
      <c r="T880" s="239"/>
      <c r="U880" s="239"/>
      <c r="V880" s="239"/>
      <c r="W880" s="239"/>
      <c r="X880" s="239"/>
      <c r="Y880" s="239"/>
      <c r="Z880" s="239"/>
      <c r="AA880" s="239"/>
      <c r="AB880" s="239"/>
      <c r="AC880" s="239"/>
      <c r="AD880" s="239"/>
      <c r="AE880" s="239"/>
      <c r="AF880" s="239"/>
      <c r="AG880" s="239"/>
      <c r="AH880" s="239"/>
      <c r="AI880" s="239"/>
    </row>
    <row r="881" spans="9:35">
      <c r="I881" s="239"/>
      <c r="J881" s="239"/>
      <c r="K881" s="239"/>
      <c r="L881" s="239"/>
      <c r="M881" s="239"/>
      <c r="N881" s="239"/>
      <c r="O881" s="239"/>
      <c r="P881" s="239"/>
      <c r="Q881" s="239"/>
      <c r="R881" s="239"/>
      <c r="S881" s="239"/>
      <c r="T881" s="239"/>
      <c r="U881" s="239"/>
      <c r="V881" s="239"/>
      <c r="W881" s="239"/>
      <c r="X881" s="239"/>
      <c r="Y881" s="239"/>
      <c r="Z881" s="239"/>
      <c r="AA881" s="239"/>
      <c r="AB881" s="239"/>
      <c r="AC881" s="239"/>
      <c r="AD881" s="239"/>
      <c r="AE881" s="239"/>
      <c r="AF881" s="239"/>
      <c r="AG881" s="239"/>
      <c r="AH881" s="239"/>
      <c r="AI881" s="239"/>
    </row>
    <row r="882" spans="9:35">
      <c r="I882" s="239"/>
      <c r="J882" s="239"/>
      <c r="K882" s="239"/>
      <c r="L882" s="239"/>
      <c r="M882" s="239"/>
      <c r="N882" s="239"/>
      <c r="O882" s="239"/>
      <c r="P882" s="239"/>
      <c r="Q882" s="239"/>
      <c r="R882" s="239"/>
      <c r="S882" s="239"/>
      <c r="T882" s="239"/>
      <c r="U882" s="239"/>
      <c r="V882" s="239"/>
      <c r="W882" s="239"/>
      <c r="X882" s="239"/>
      <c r="Y882" s="239"/>
      <c r="Z882" s="239"/>
      <c r="AA882" s="239"/>
      <c r="AB882" s="239"/>
      <c r="AC882" s="239"/>
      <c r="AD882" s="239"/>
      <c r="AE882" s="239"/>
      <c r="AF882" s="239"/>
      <c r="AG882" s="239"/>
      <c r="AH882" s="239"/>
      <c r="AI882" s="239"/>
    </row>
    <row r="883" spans="9:35">
      <c r="I883" s="239"/>
      <c r="J883" s="239"/>
      <c r="K883" s="239"/>
      <c r="L883" s="239"/>
      <c r="M883" s="239"/>
      <c r="N883" s="239"/>
      <c r="O883" s="239"/>
      <c r="P883" s="239"/>
      <c r="Q883" s="239"/>
      <c r="R883" s="239"/>
      <c r="S883" s="239"/>
      <c r="T883" s="239"/>
      <c r="U883" s="239"/>
      <c r="V883" s="239"/>
      <c r="W883" s="239"/>
      <c r="X883" s="239"/>
      <c r="Y883" s="239"/>
      <c r="Z883" s="239"/>
      <c r="AA883" s="239"/>
      <c r="AB883" s="239"/>
      <c r="AC883" s="239"/>
      <c r="AD883" s="239"/>
      <c r="AE883" s="239"/>
      <c r="AF883" s="239"/>
      <c r="AG883" s="239"/>
      <c r="AH883" s="239"/>
      <c r="AI883" s="239"/>
    </row>
    <row r="884" spans="9:35">
      <c r="I884" s="239"/>
      <c r="J884" s="239"/>
      <c r="K884" s="239"/>
      <c r="L884" s="239"/>
      <c r="M884" s="239"/>
      <c r="N884" s="239"/>
      <c r="O884" s="239"/>
      <c r="P884" s="239"/>
      <c r="Q884" s="239"/>
      <c r="R884" s="239"/>
      <c r="S884" s="239"/>
      <c r="T884" s="239"/>
      <c r="U884" s="239"/>
      <c r="V884" s="239"/>
      <c r="W884" s="239"/>
      <c r="X884" s="239"/>
      <c r="Y884" s="239"/>
      <c r="Z884" s="239"/>
      <c r="AA884" s="239"/>
      <c r="AB884" s="239"/>
      <c r="AC884" s="239"/>
      <c r="AD884" s="239"/>
      <c r="AE884" s="239"/>
      <c r="AF884" s="239"/>
      <c r="AG884" s="239"/>
      <c r="AH884" s="239"/>
      <c r="AI884" s="239"/>
    </row>
    <row r="885" spans="9:35">
      <c r="I885" s="239"/>
      <c r="J885" s="239"/>
      <c r="K885" s="239"/>
      <c r="L885" s="239"/>
      <c r="M885" s="239"/>
      <c r="N885" s="239"/>
      <c r="O885" s="239"/>
      <c r="P885" s="239"/>
      <c r="Q885" s="239"/>
      <c r="R885" s="239"/>
      <c r="S885" s="239"/>
      <c r="T885" s="239"/>
      <c r="U885" s="239"/>
      <c r="V885" s="239"/>
      <c r="W885" s="239"/>
      <c r="X885" s="239"/>
      <c r="Y885" s="239"/>
      <c r="Z885" s="239"/>
      <c r="AA885" s="239"/>
      <c r="AB885" s="239"/>
      <c r="AC885" s="239"/>
      <c r="AD885" s="239"/>
      <c r="AE885" s="239"/>
      <c r="AF885" s="239"/>
      <c r="AG885" s="239"/>
      <c r="AH885" s="239"/>
      <c r="AI885" s="239"/>
    </row>
    <row r="886" spans="9:35">
      <c r="I886" s="239"/>
      <c r="J886" s="239"/>
      <c r="K886" s="239"/>
      <c r="L886" s="239"/>
      <c r="M886" s="239"/>
      <c r="N886" s="239"/>
      <c r="O886" s="239"/>
      <c r="P886" s="239"/>
      <c r="Q886" s="239"/>
      <c r="R886" s="239"/>
      <c r="S886" s="239"/>
      <c r="T886" s="239"/>
      <c r="U886" s="239"/>
      <c r="V886" s="239"/>
      <c r="W886" s="239"/>
      <c r="X886" s="239"/>
      <c r="Y886" s="239"/>
      <c r="Z886" s="239"/>
      <c r="AA886" s="239"/>
      <c r="AB886" s="239"/>
      <c r="AC886" s="239"/>
      <c r="AD886" s="239"/>
      <c r="AE886" s="239"/>
      <c r="AF886" s="239"/>
      <c r="AG886" s="239"/>
      <c r="AH886" s="239"/>
      <c r="AI886" s="239"/>
    </row>
    <row r="887" spans="9:35">
      <c r="I887" s="239"/>
      <c r="J887" s="239"/>
      <c r="K887" s="239"/>
      <c r="L887" s="239"/>
      <c r="M887" s="239"/>
      <c r="N887" s="239"/>
      <c r="O887" s="239"/>
      <c r="P887" s="239"/>
      <c r="Q887" s="239"/>
      <c r="R887" s="239"/>
      <c r="S887" s="239"/>
      <c r="T887" s="239"/>
      <c r="U887" s="239"/>
      <c r="V887" s="239"/>
      <c r="W887" s="239"/>
      <c r="X887" s="239"/>
      <c r="Y887" s="239"/>
      <c r="Z887" s="239"/>
      <c r="AA887" s="239"/>
      <c r="AB887" s="239"/>
      <c r="AC887" s="239"/>
      <c r="AD887" s="239"/>
      <c r="AE887" s="239"/>
      <c r="AF887" s="239"/>
      <c r="AG887" s="239"/>
      <c r="AH887" s="239"/>
      <c r="AI887" s="239"/>
    </row>
    <row r="888" spans="9:35">
      <c r="I888" s="239"/>
      <c r="J888" s="239"/>
      <c r="K888" s="239"/>
      <c r="L888" s="239"/>
      <c r="M888" s="239"/>
      <c r="N888" s="239"/>
      <c r="O888" s="239"/>
      <c r="P888" s="239"/>
      <c r="Q888" s="239"/>
      <c r="R888" s="239"/>
      <c r="S888" s="239"/>
      <c r="T888" s="239"/>
      <c r="U888" s="239"/>
      <c r="V888" s="239"/>
      <c r="W888" s="239"/>
      <c r="X888" s="239"/>
      <c r="Y888" s="239"/>
      <c r="Z888" s="239"/>
      <c r="AA888" s="239"/>
      <c r="AB888" s="239"/>
      <c r="AC888" s="239"/>
      <c r="AD888" s="239"/>
      <c r="AE888" s="239"/>
      <c r="AF888" s="239"/>
      <c r="AG888" s="239"/>
      <c r="AH888" s="239"/>
      <c r="AI888" s="239"/>
    </row>
    <row r="889" spans="9:35">
      <c r="I889" s="239"/>
      <c r="J889" s="239"/>
      <c r="K889" s="239"/>
      <c r="L889" s="239"/>
      <c r="M889" s="239"/>
      <c r="N889" s="239"/>
      <c r="O889" s="239"/>
      <c r="P889" s="239"/>
      <c r="Q889" s="239"/>
      <c r="R889" s="239"/>
      <c r="S889" s="239"/>
      <c r="T889" s="239"/>
      <c r="U889" s="239"/>
      <c r="V889" s="239"/>
      <c r="W889" s="239"/>
      <c r="X889" s="239"/>
      <c r="Y889" s="239"/>
      <c r="Z889" s="239"/>
      <c r="AA889" s="239"/>
      <c r="AB889" s="239"/>
      <c r="AC889" s="239"/>
      <c r="AD889" s="239"/>
      <c r="AE889" s="239"/>
      <c r="AF889" s="239"/>
      <c r="AG889" s="239"/>
      <c r="AH889" s="239"/>
      <c r="AI889" s="239"/>
    </row>
    <row r="890" spans="9:35">
      <c r="I890" s="239"/>
      <c r="J890" s="239"/>
      <c r="K890" s="239"/>
      <c r="L890" s="239"/>
      <c r="M890" s="239"/>
      <c r="N890" s="239"/>
      <c r="O890" s="239"/>
      <c r="P890" s="239"/>
      <c r="Q890" s="239"/>
      <c r="R890" s="239"/>
      <c r="S890" s="239"/>
      <c r="T890" s="239"/>
      <c r="U890" s="239"/>
      <c r="V890" s="239"/>
      <c r="W890" s="239"/>
      <c r="X890" s="239"/>
      <c r="Y890" s="239"/>
      <c r="Z890" s="239"/>
      <c r="AA890" s="239"/>
      <c r="AB890" s="239"/>
      <c r="AC890" s="239"/>
      <c r="AD890" s="239"/>
      <c r="AE890" s="239"/>
      <c r="AF890" s="239"/>
      <c r="AG890" s="239"/>
      <c r="AH890" s="239"/>
      <c r="AI890" s="239"/>
    </row>
    <row r="891" spans="9:35">
      <c r="I891" s="239"/>
      <c r="J891" s="239"/>
      <c r="K891" s="239"/>
      <c r="L891" s="239"/>
      <c r="M891" s="239"/>
      <c r="N891" s="239"/>
      <c r="O891" s="239"/>
      <c r="P891" s="239"/>
      <c r="Q891" s="239"/>
      <c r="R891" s="239"/>
      <c r="S891" s="239"/>
      <c r="T891" s="239"/>
      <c r="U891" s="239"/>
      <c r="V891" s="239"/>
      <c r="W891" s="239"/>
      <c r="X891" s="239"/>
      <c r="Y891" s="239"/>
      <c r="Z891" s="239"/>
      <c r="AA891" s="239"/>
      <c r="AB891" s="239"/>
      <c r="AC891" s="239"/>
      <c r="AD891" s="239"/>
      <c r="AE891" s="239"/>
      <c r="AF891" s="239"/>
      <c r="AG891" s="239"/>
      <c r="AH891" s="239"/>
      <c r="AI891" s="239"/>
    </row>
    <row r="892" spans="9:35">
      <c r="I892" s="239"/>
      <c r="J892" s="239"/>
      <c r="K892" s="239"/>
      <c r="L892" s="239"/>
      <c r="M892" s="239"/>
      <c r="N892" s="239"/>
      <c r="O892" s="239"/>
      <c r="P892" s="239"/>
      <c r="Q892" s="239"/>
      <c r="R892" s="239"/>
      <c r="S892" s="239"/>
      <c r="T892" s="239"/>
      <c r="U892" s="239"/>
      <c r="V892" s="239"/>
      <c r="W892" s="239"/>
      <c r="X892" s="239"/>
      <c r="Y892" s="239"/>
      <c r="Z892" s="239"/>
      <c r="AA892" s="239"/>
      <c r="AB892" s="239"/>
      <c r="AC892" s="239"/>
      <c r="AD892" s="239"/>
      <c r="AE892" s="239"/>
      <c r="AF892" s="239"/>
      <c r="AG892" s="239"/>
      <c r="AH892" s="239"/>
      <c r="AI892" s="239"/>
    </row>
    <row r="893" spans="9:35">
      <c r="I893" s="239"/>
      <c r="J893" s="239"/>
      <c r="K893" s="239"/>
      <c r="L893" s="239"/>
      <c r="M893" s="239"/>
      <c r="N893" s="239"/>
      <c r="O893" s="239"/>
      <c r="P893" s="239"/>
      <c r="Q893" s="239"/>
      <c r="R893" s="239"/>
      <c r="S893" s="239"/>
      <c r="T893" s="239"/>
      <c r="U893" s="239"/>
      <c r="V893" s="239"/>
      <c r="W893" s="239"/>
      <c r="X893" s="239"/>
      <c r="Y893" s="239"/>
      <c r="Z893" s="239"/>
      <c r="AA893" s="239"/>
      <c r="AB893" s="239"/>
      <c r="AC893" s="239"/>
      <c r="AD893" s="239"/>
      <c r="AE893" s="239"/>
      <c r="AF893" s="239"/>
      <c r="AG893" s="239"/>
      <c r="AH893" s="239"/>
      <c r="AI893" s="239"/>
    </row>
    <row r="894" spans="9:35">
      <c r="I894" s="239"/>
      <c r="J894" s="239"/>
      <c r="K894" s="239"/>
      <c r="L894" s="239"/>
      <c r="M894" s="239"/>
      <c r="N894" s="239"/>
      <c r="O894" s="239"/>
      <c r="P894" s="239"/>
      <c r="Q894" s="239"/>
      <c r="R894" s="239"/>
      <c r="S894" s="239"/>
      <c r="T894" s="239"/>
      <c r="U894" s="239"/>
      <c r="V894" s="239"/>
      <c r="W894" s="239"/>
      <c r="X894" s="239"/>
      <c r="Y894" s="239"/>
      <c r="Z894" s="239"/>
      <c r="AA894" s="239"/>
      <c r="AB894" s="239"/>
      <c r="AC894" s="239"/>
      <c r="AD894" s="239"/>
      <c r="AE894" s="239"/>
      <c r="AF894" s="239"/>
      <c r="AG894" s="239"/>
      <c r="AH894" s="239"/>
      <c r="AI894" s="239"/>
    </row>
    <row r="895" spans="9:35">
      <c r="I895" s="239"/>
      <c r="J895" s="239"/>
      <c r="K895" s="239"/>
      <c r="L895" s="239"/>
      <c r="M895" s="239"/>
      <c r="N895" s="239"/>
      <c r="O895" s="239"/>
      <c r="P895" s="239"/>
      <c r="Q895" s="239"/>
      <c r="R895" s="239"/>
      <c r="S895" s="239"/>
      <c r="T895" s="239"/>
      <c r="U895" s="239"/>
      <c r="V895" s="239"/>
      <c r="W895" s="239"/>
      <c r="X895" s="239"/>
      <c r="Y895" s="239"/>
      <c r="Z895" s="239"/>
      <c r="AA895" s="239"/>
      <c r="AB895" s="239"/>
      <c r="AC895" s="239"/>
      <c r="AD895" s="239"/>
      <c r="AE895" s="239"/>
      <c r="AF895" s="239"/>
      <c r="AG895" s="239"/>
      <c r="AH895" s="239"/>
      <c r="AI895" s="239"/>
    </row>
    <row r="896" spans="9:35">
      <c r="I896" s="239"/>
      <c r="J896" s="239"/>
      <c r="K896" s="239"/>
      <c r="L896" s="239"/>
      <c r="M896" s="239"/>
      <c r="N896" s="239"/>
      <c r="O896" s="239"/>
      <c r="P896" s="239"/>
      <c r="Q896" s="239"/>
      <c r="R896" s="239"/>
      <c r="S896" s="239"/>
      <c r="T896" s="239"/>
      <c r="U896" s="239"/>
      <c r="V896" s="239"/>
      <c r="W896" s="239"/>
      <c r="X896" s="239"/>
      <c r="Y896" s="239"/>
      <c r="Z896" s="239"/>
      <c r="AA896" s="239"/>
      <c r="AB896" s="239"/>
      <c r="AC896" s="239"/>
      <c r="AD896" s="239"/>
      <c r="AE896" s="239"/>
      <c r="AF896" s="239"/>
      <c r="AG896" s="239"/>
      <c r="AH896" s="239"/>
      <c r="AI896" s="239"/>
    </row>
    <row r="897" spans="9:35">
      <c r="I897" s="239"/>
      <c r="J897" s="239"/>
      <c r="K897" s="239"/>
      <c r="L897" s="239"/>
      <c r="M897" s="239"/>
      <c r="N897" s="239"/>
      <c r="O897" s="239"/>
      <c r="P897" s="239"/>
      <c r="Q897" s="239"/>
      <c r="R897" s="239"/>
      <c r="S897" s="239"/>
      <c r="T897" s="239"/>
      <c r="U897" s="239"/>
      <c r="V897" s="239"/>
      <c r="W897" s="239"/>
      <c r="X897" s="239"/>
      <c r="Y897" s="239"/>
      <c r="Z897" s="239"/>
      <c r="AA897" s="239"/>
      <c r="AB897" s="239"/>
      <c r="AC897" s="239"/>
      <c r="AD897" s="239"/>
      <c r="AE897" s="239"/>
      <c r="AF897" s="239"/>
      <c r="AG897" s="239"/>
      <c r="AH897" s="239"/>
      <c r="AI897" s="239"/>
    </row>
    <row r="898" spans="9:35">
      <c r="I898" s="239"/>
      <c r="J898" s="239"/>
      <c r="K898" s="239"/>
      <c r="L898" s="239"/>
      <c r="M898" s="239"/>
      <c r="N898" s="239"/>
      <c r="O898" s="239"/>
      <c r="P898" s="239"/>
      <c r="Q898" s="239"/>
      <c r="R898" s="239"/>
      <c r="S898" s="239"/>
      <c r="T898" s="239"/>
      <c r="U898" s="239"/>
      <c r="V898" s="239"/>
      <c r="W898" s="239"/>
      <c r="X898" s="239"/>
      <c r="Y898" s="239"/>
      <c r="Z898" s="239"/>
      <c r="AA898" s="239"/>
      <c r="AB898" s="239"/>
      <c r="AC898" s="239"/>
      <c r="AD898" s="239"/>
      <c r="AE898" s="239"/>
      <c r="AF898" s="239"/>
      <c r="AG898" s="239"/>
      <c r="AH898" s="239"/>
      <c r="AI898" s="239"/>
    </row>
    <row r="899" spans="9:35">
      <c r="I899" s="239"/>
      <c r="J899" s="239"/>
      <c r="K899" s="239"/>
      <c r="L899" s="239"/>
      <c r="M899" s="239"/>
      <c r="N899" s="239"/>
      <c r="O899" s="239"/>
      <c r="P899" s="239"/>
      <c r="Q899" s="239"/>
      <c r="R899" s="239"/>
      <c r="S899" s="239"/>
      <c r="T899" s="239"/>
      <c r="U899" s="239"/>
      <c r="V899" s="239"/>
      <c r="W899" s="239"/>
      <c r="X899" s="239"/>
      <c r="Y899" s="239"/>
      <c r="Z899" s="239"/>
      <c r="AA899" s="239"/>
      <c r="AB899" s="239"/>
      <c r="AC899" s="239"/>
      <c r="AD899" s="239"/>
      <c r="AE899" s="239"/>
      <c r="AF899" s="239"/>
      <c r="AG899" s="239"/>
      <c r="AH899" s="239"/>
      <c r="AI899" s="239"/>
    </row>
    <row r="900" spans="9:35">
      <c r="I900" s="239"/>
      <c r="J900" s="239"/>
      <c r="K900" s="239"/>
      <c r="L900" s="239"/>
      <c r="M900" s="239"/>
      <c r="N900" s="239"/>
      <c r="O900" s="239"/>
      <c r="P900" s="239"/>
      <c r="Q900" s="239"/>
      <c r="R900" s="239"/>
      <c r="S900" s="239"/>
      <c r="T900" s="239"/>
      <c r="U900" s="239"/>
      <c r="V900" s="239"/>
      <c r="W900" s="239"/>
      <c r="X900" s="239"/>
      <c r="Y900" s="239"/>
      <c r="Z900" s="239"/>
      <c r="AA900" s="239"/>
      <c r="AB900" s="239"/>
      <c r="AC900" s="239"/>
      <c r="AD900" s="239"/>
      <c r="AE900" s="239"/>
      <c r="AF900" s="239"/>
      <c r="AG900" s="239"/>
      <c r="AH900" s="239"/>
      <c r="AI900" s="239"/>
    </row>
    <row r="901" spans="9:35">
      <c r="I901" s="239"/>
      <c r="J901" s="239"/>
      <c r="K901" s="239"/>
      <c r="L901" s="239"/>
      <c r="M901" s="239"/>
      <c r="N901" s="239"/>
      <c r="O901" s="239"/>
      <c r="P901" s="239"/>
      <c r="Q901" s="239"/>
      <c r="R901" s="239"/>
      <c r="S901" s="239"/>
      <c r="T901" s="239"/>
      <c r="U901" s="239"/>
      <c r="V901" s="239"/>
      <c r="W901" s="239"/>
      <c r="X901" s="239"/>
      <c r="Y901" s="239"/>
      <c r="Z901" s="239"/>
      <c r="AA901" s="239"/>
      <c r="AB901" s="239"/>
      <c r="AC901" s="239"/>
      <c r="AD901" s="239"/>
      <c r="AE901" s="239"/>
      <c r="AF901" s="239"/>
      <c r="AG901" s="239"/>
      <c r="AH901" s="239"/>
      <c r="AI901" s="239"/>
    </row>
    <row r="902" spans="9:35">
      <c r="I902" s="239"/>
      <c r="J902" s="239"/>
      <c r="K902" s="239"/>
      <c r="L902" s="239"/>
      <c r="M902" s="239"/>
      <c r="N902" s="239"/>
      <c r="O902" s="239"/>
      <c r="P902" s="239"/>
      <c r="Q902" s="239"/>
      <c r="R902" s="239"/>
      <c r="S902" s="239"/>
      <c r="T902" s="239"/>
      <c r="U902" s="239"/>
      <c r="V902" s="239"/>
      <c r="W902" s="239"/>
      <c r="X902" s="239"/>
      <c r="Y902" s="239"/>
      <c r="Z902" s="239"/>
      <c r="AA902" s="239"/>
      <c r="AB902" s="239"/>
      <c r="AC902" s="239"/>
      <c r="AD902" s="239"/>
      <c r="AE902" s="239"/>
      <c r="AF902" s="239"/>
      <c r="AG902" s="239"/>
      <c r="AH902" s="239"/>
      <c r="AI902" s="239"/>
    </row>
    <row r="903" spans="9:35">
      <c r="I903" s="239"/>
      <c r="J903" s="239"/>
      <c r="K903" s="239"/>
      <c r="L903" s="239"/>
      <c r="M903" s="239"/>
      <c r="N903" s="239"/>
      <c r="O903" s="239"/>
      <c r="P903" s="239"/>
      <c r="Q903" s="239"/>
      <c r="R903" s="239"/>
      <c r="S903" s="239"/>
      <c r="T903" s="239"/>
      <c r="U903" s="239"/>
      <c r="V903" s="239"/>
      <c r="W903" s="239"/>
      <c r="X903" s="239"/>
      <c r="Y903" s="239"/>
      <c r="Z903" s="239"/>
      <c r="AA903" s="239"/>
      <c r="AB903" s="239"/>
      <c r="AC903" s="239"/>
      <c r="AD903" s="239"/>
      <c r="AE903" s="239"/>
      <c r="AF903" s="239"/>
      <c r="AG903" s="239"/>
      <c r="AH903" s="239"/>
      <c r="AI903" s="239"/>
    </row>
    <row r="904" spans="9:35">
      <c r="I904" s="239"/>
      <c r="J904" s="239"/>
      <c r="K904" s="239"/>
      <c r="L904" s="239"/>
      <c r="M904" s="239"/>
      <c r="N904" s="239"/>
      <c r="O904" s="239"/>
      <c r="P904" s="239"/>
      <c r="Q904" s="239"/>
      <c r="R904" s="239"/>
      <c r="S904" s="239"/>
      <c r="T904" s="239"/>
      <c r="U904" s="239"/>
      <c r="V904" s="239"/>
      <c r="W904" s="239"/>
      <c r="X904" s="239"/>
      <c r="Y904" s="239"/>
      <c r="Z904" s="239"/>
      <c r="AA904" s="239"/>
      <c r="AB904" s="239"/>
      <c r="AC904" s="239"/>
      <c r="AD904" s="239"/>
      <c r="AE904" s="239"/>
      <c r="AF904" s="239"/>
      <c r="AG904" s="239"/>
      <c r="AH904" s="239"/>
      <c r="AI904" s="239"/>
    </row>
    <row r="905" spans="9:35">
      <c r="I905" s="239"/>
      <c r="J905" s="239"/>
      <c r="K905" s="239"/>
      <c r="L905" s="239"/>
      <c r="M905" s="239"/>
      <c r="N905" s="239"/>
      <c r="O905" s="239"/>
      <c r="P905" s="239"/>
      <c r="Q905" s="239"/>
      <c r="R905" s="239"/>
      <c r="S905" s="239"/>
      <c r="T905" s="239"/>
      <c r="U905" s="239"/>
      <c r="V905" s="239"/>
      <c r="W905" s="239"/>
      <c r="X905" s="239"/>
      <c r="Y905" s="239"/>
      <c r="Z905" s="239"/>
      <c r="AA905" s="239"/>
      <c r="AB905" s="239"/>
      <c r="AC905" s="239"/>
      <c r="AD905" s="239"/>
      <c r="AE905" s="239"/>
      <c r="AF905" s="239"/>
      <c r="AG905" s="239"/>
      <c r="AH905" s="239"/>
      <c r="AI905" s="239"/>
    </row>
    <row r="906" spans="9:35">
      <c r="I906" s="239"/>
      <c r="J906" s="239"/>
      <c r="K906" s="239"/>
      <c r="L906" s="239"/>
      <c r="M906" s="239"/>
      <c r="N906" s="239"/>
      <c r="O906" s="239"/>
      <c r="P906" s="239"/>
      <c r="Q906" s="239"/>
      <c r="R906" s="239"/>
      <c r="S906" s="239"/>
      <c r="T906" s="239"/>
      <c r="U906" s="239"/>
      <c r="V906" s="239"/>
      <c r="W906" s="239"/>
      <c r="X906" s="239"/>
      <c r="Y906" s="239"/>
      <c r="Z906" s="239"/>
      <c r="AA906" s="239"/>
      <c r="AB906" s="239"/>
      <c r="AC906" s="239"/>
      <c r="AD906" s="239"/>
      <c r="AE906" s="239"/>
      <c r="AF906" s="239"/>
      <c r="AG906" s="239"/>
      <c r="AH906" s="239"/>
      <c r="AI906" s="239"/>
    </row>
    <row r="907" spans="9:35">
      <c r="I907" s="239"/>
      <c r="J907" s="239"/>
      <c r="K907" s="239"/>
      <c r="L907" s="239"/>
      <c r="M907" s="239"/>
      <c r="N907" s="239"/>
      <c r="O907" s="239"/>
      <c r="P907" s="239"/>
      <c r="Q907" s="239"/>
      <c r="R907" s="239"/>
      <c r="S907" s="239"/>
      <c r="T907" s="239"/>
      <c r="U907" s="239"/>
      <c r="V907" s="239"/>
      <c r="W907" s="239"/>
      <c r="X907" s="239"/>
      <c r="Y907" s="239"/>
      <c r="Z907" s="239"/>
      <c r="AA907" s="239"/>
      <c r="AB907" s="239"/>
      <c r="AC907" s="239"/>
      <c r="AD907" s="239"/>
      <c r="AE907" s="239"/>
      <c r="AF907" s="239"/>
      <c r="AG907" s="239"/>
      <c r="AH907" s="239"/>
      <c r="AI907" s="239"/>
    </row>
    <row r="908" spans="9:35">
      <c r="I908" s="239"/>
      <c r="J908" s="239"/>
      <c r="K908" s="239"/>
      <c r="L908" s="239"/>
      <c r="M908" s="239"/>
      <c r="N908" s="239"/>
      <c r="O908" s="239"/>
      <c r="P908" s="239"/>
      <c r="Q908" s="239"/>
      <c r="R908" s="239"/>
      <c r="S908" s="239"/>
      <c r="T908" s="239"/>
      <c r="U908" s="239"/>
      <c r="V908" s="239"/>
      <c r="W908" s="239"/>
      <c r="X908" s="239"/>
      <c r="Y908" s="239"/>
      <c r="Z908" s="239"/>
      <c r="AA908" s="239"/>
      <c r="AB908" s="239"/>
      <c r="AC908" s="239"/>
      <c r="AD908" s="239"/>
      <c r="AE908" s="239"/>
      <c r="AF908" s="239"/>
      <c r="AG908" s="239"/>
      <c r="AH908" s="239"/>
      <c r="AI908" s="239"/>
    </row>
    <row r="909" spans="9:35">
      <c r="I909" s="239"/>
      <c r="J909" s="239"/>
      <c r="K909" s="239"/>
      <c r="L909" s="239"/>
      <c r="M909" s="239"/>
      <c r="N909" s="239"/>
      <c r="O909" s="239"/>
      <c r="P909" s="239"/>
      <c r="Q909" s="239"/>
      <c r="R909" s="239"/>
      <c r="S909" s="239"/>
      <c r="T909" s="239"/>
      <c r="U909" s="239"/>
      <c r="V909" s="239"/>
      <c r="W909" s="239"/>
      <c r="X909" s="239"/>
      <c r="Y909" s="239"/>
      <c r="Z909" s="239"/>
      <c r="AA909" s="239"/>
      <c r="AB909" s="239"/>
      <c r="AC909" s="239"/>
      <c r="AD909" s="239"/>
      <c r="AE909" s="239"/>
      <c r="AF909" s="239"/>
      <c r="AG909" s="239"/>
      <c r="AH909" s="239"/>
      <c r="AI909" s="239"/>
    </row>
    <row r="910" spans="9:35">
      <c r="I910" s="239"/>
      <c r="J910" s="239"/>
      <c r="K910" s="239"/>
      <c r="L910" s="239"/>
      <c r="M910" s="239"/>
      <c r="N910" s="239"/>
      <c r="O910" s="239"/>
      <c r="P910" s="239"/>
      <c r="Q910" s="239"/>
      <c r="R910" s="239"/>
      <c r="S910" s="239"/>
      <c r="T910" s="239"/>
      <c r="U910" s="239"/>
      <c r="V910" s="239"/>
      <c r="W910" s="239"/>
      <c r="X910" s="239"/>
      <c r="Y910" s="239"/>
      <c r="Z910" s="239"/>
      <c r="AA910" s="239"/>
      <c r="AB910" s="239"/>
      <c r="AC910" s="239"/>
      <c r="AD910" s="239"/>
      <c r="AE910" s="239"/>
      <c r="AF910" s="239"/>
      <c r="AG910" s="239"/>
      <c r="AH910" s="239"/>
      <c r="AI910" s="239"/>
    </row>
    <row r="911" spans="9:35">
      <c r="I911" s="239"/>
      <c r="J911" s="239"/>
      <c r="K911" s="239"/>
      <c r="L911" s="239"/>
      <c r="M911" s="239"/>
      <c r="N911" s="239"/>
      <c r="O911" s="239"/>
      <c r="P911" s="239"/>
      <c r="Q911" s="239"/>
      <c r="R911" s="239"/>
      <c r="S911" s="239"/>
      <c r="T911" s="239"/>
      <c r="U911" s="239"/>
      <c r="V911" s="239"/>
      <c r="W911" s="239"/>
      <c r="X911" s="239"/>
      <c r="Y911" s="239"/>
      <c r="Z911" s="239"/>
      <c r="AA911" s="239"/>
      <c r="AB911" s="239"/>
      <c r="AC911" s="239"/>
      <c r="AD911" s="239"/>
      <c r="AE911" s="239"/>
      <c r="AF911" s="239"/>
      <c r="AG911" s="239"/>
      <c r="AH911" s="239"/>
      <c r="AI911" s="239"/>
    </row>
    <row r="912" spans="9:35">
      <c r="I912" s="239"/>
      <c r="J912" s="239"/>
      <c r="K912" s="239"/>
      <c r="L912" s="239"/>
      <c r="M912" s="239"/>
      <c r="N912" s="239"/>
      <c r="O912" s="239"/>
      <c r="P912" s="239"/>
      <c r="Q912" s="239"/>
      <c r="R912" s="239"/>
      <c r="S912" s="239"/>
      <c r="T912" s="239"/>
      <c r="U912" s="239"/>
      <c r="V912" s="239"/>
      <c r="W912" s="239"/>
      <c r="X912" s="239"/>
      <c r="Y912" s="239"/>
      <c r="Z912" s="239"/>
      <c r="AA912" s="239"/>
      <c r="AB912" s="239"/>
      <c r="AC912" s="239"/>
      <c r="AD912" s="239"/>
      <c r="AE912" s="239"/>
      <c r="AF912" s="239"/>
      <c r="AG912" s="239"/>
      <c r="AH912" s="239"/>
      <c r="AI912" s="239"/>
    </row>
    <row r="913" spans="9:35">
      <c r="I913" s="239"/>
      <c r="J913" s="239"/>
      <c r="K913" s="239"/>
      <c r="L913" s="239"/>
      <c r="M913" s="239"/>
      <c r="N913" s="239"/>
      <c r="O913" s="239"/>
      <c r="P913" s="239"/>
      <c r="Q913" s="239"/>
      <c r="R913" s="239"/>
      <c r="S913" s="239"/>
      <c r="T913" s="239"/>
      <c r="U913" s="239"/>
      <c r="V913" s="239"/>
      <c r="W913" s="239"/>
      <c r="X913" s="239"/>
      <c r="Y913" s="239"/>
      <c r="Z913" s="239"/>
      <c r="AA913" s="239"/>
      <c r="AB913" s="239"/>
      <c r="AC913" s="239"/>
      <c r="AD913" s="239"/>
      <c r="AE913" s="239"/>
      <c r="AF913" s="239"/>
      <c r="AG913" s="239"/>
      <c r="AH913" s="239"/>
      <c r="AI913" s="239"/>
    </row>
    <row r="914" spans="9:35">
      <c r="I914" s="239"/>
      <c r="J914" s="239"/>
      <c r="K914" s="239"/>
      <c r="L914" s="239"/>
      <c r="M914" s="239"/>
      <c r="N914" s="239"/>
      <c r="O914" s="239"/>
      <c r="P914" s="239"/>
      <c r="Q914" s="239"/>
      <c r="R914" s="239"/>
      <c r="S914" s="239"/>
      <c r="T914" s="239"/>
      <c r="U914" s="239"/>
      <c r="V914" s="239"/>
      <c r="W914" s="239"/>
      <c r="X914" s="239"/>
      <c r="Y914" s="239"/>
      <c r="Z914" s="239"/>
      <c r="AA914" s="239"/>
      <c r="AB914" s="239"/>
      <c r="AC914" s="239"/>
      <c r="AD914" s="239"/>
      <c r="AE914" s="239"/>
      <c r="AF914" s="239"/>
      <c r="AG914" s="239"/>
      <c r="AH914" s="239"/>
      <c r="AI914" s="239"/>
    </row>
    <row r="915" spans="9:35">
      <c r="I915" s="239"/>
      <c r="J915" s="239"/>
      <c r="K915" s="239"/>
      <c r="L915" s="239"/>
      <c r="M915" s="239"/>
      <c r="N915" s="239"/>
      <c r="O915" s="239"/>
      <c r="P915" s="239"/>
      <c r="Q915" s="239"/>
      <c r="R915" s="239"/>
      <c r="S915" s="239"/>
      <c r="T915" s="239"/>
      <c r="U915" s="239"/>
      <c r="V915" s="239"/>
      <c r="W915" s="239"/>
      <c r="X915" s="239"/>
      <c r="Y915" s="239"/>
      <c r="Z915" s="239"/>
      <c r="AA915" s="239"/>
      <c r="AB915" s="239"/>
      <c r="AC915" s="239"/>
      <c r="AD915" s="239"/>
      <c r="AE915" s="239"/>
      <c r="AF915" s="239"/>
      <c r="AG915" s="239"/>
      <c r="AH915" s="239"/>
      <c r="AI915" s="239"/>
    </row>
    <row r="916" spans="9:35">
      <c r="I916" s="239"/>
      <c r="J916" s="239"/>
      <c r="K916" s="239"/>
      <c r="L916" s="239"/>
      <c r="M916" s="239"/>
      <c r="N916" s="239"/>
      <c r="O916" s="239"/>
      <c r="P916" s="239"/>
      <c r="Q916" s="239"/>
      <c r="R916" s="239"/>
      <c r="S916" s="239"/>
      <c r="T916" s="239"/>
      <c r="U916" s="239"/>
      <c r="V916" s="239"/>
      <c r="W916" s="239"/>
      <c r="X916" s="239"/>
      <c r="Y916" s="239"/>
      <c r="Z916" s="239"/>
      <c r="AA916" s="239"/>
      <c r="AB916" s="239"/>
      <c r="AC916" s="239"/>
      <c r="AD916" s="239"/>
      <c r="AE916" s="239"/>
      <c r="AF916" s="239"/>
      <c r="AG916" s="239"/>
      <c r="AH916" s="239"/>
      <c r="AI916" s="239"/>
    </row>
    <row r="917" spans="9:35">
      <c r="I917" s="239"/>
      <c r="J917" s="239"/>
      <c r="K917" s="239"/>
      <c r="L917" s="239"/>
      <c r="M917" s="239"/>
      <c r="N917" s="239"/>
      <c r="O917" s="239"/>
      <c r="P917" s="239"/>
      <c r="Q917" s="239"/>
      <c r="R917" s="239"/>
      <c r="S917" s="239"/>
      <c r="T917" s="239"/>
      <c r="U917" s="239"/>
      <c r="V917" s="239"/>
      <c r="W917" s="239"/>
      <c r="X917" s="239"/>
      <c r="Y917" s="239"/>
      <c r="Z917" s="239"/>
      <c r="AA917" s="239"/>
      <c r="AB917" s="239"/>
      <c r="AC917" s="239"/>
      <c r="AD917" s="239"/>
      <c r="AE917" s="239"/>
      <c r="AF917" s="239"/>
      <c r="AG917" s="239"/>
      <c r="AH917" s="239"/>
      <c r="AI917" s="239"/>
    </row>
    <row r="918" spans="9:35">
      <c r="I918" s="239"/>
      <c r="J918" s="239"/>
      <c r="K918" s="239"/>
      <c r="L918" s="239"/>
      <c r="M918" s="239"/>
      <c r="N918" s="239"/>
      <c r="O918" s="239"/>
      <c r="P918" s="239"/>
      <c r="Q918" s="239"/>
      <c r="R918" s="239"/>
      <c r="S918" s="239"/>
      <c r="T918" s="239"/>
      <c r="U918" s="239"/>
      <c r="V918" s="239"/>
      <c r="W918" s="239"/>
      <c r="X918" s="239"/>
      <c r="Y918" s="239"/>
      <c r="Z918" s="239"/>
      <c r="AA918" s="239"/>
      <c r="AB918" s="239"/>
      <c r="AC918" s="239"/>
      <c r="AD918" s="239"/>
      <c r="AE918" s="239"/>
      <c r="AF918" s="239"/>
      <c r="AG918" s="239"/>
      <c r="AH918" s="239"/>
      <c r="AI918" s="239"/>
    </row>
    <row r="919" spans="9:35">
      <c r="I919" s="239"/>
      <c r="J919" s="239"/>
      <c r="K919" s="239"/>
      <c r="L919" s="239"/>
      <c r="M919" s="239"/>
      <c r="N919" s="239"/>
      <c r="O919" s="239"/>
      <c r="P919" s="239"/>
      <c r="Q919" s="239"/>
      <c r="R919" s="239"/>
      <c r="S919" s="239"/>
      <c r="T919" s="239"/>
      <c r="U919" s="239"/>
      <c r="V919" s="239"/>
      <c r="W919" s="239"/>
      <c r="X919" s="239"/>
      <c r="Y919" s="239"/>
      <c r="Z919" s="239"/>
      <c r="AA919" s="239"/>
      <c r="AB919" s="239"/>
      <c r="AC919" s="239"/>
      <c r="AD919" s="239"/>
      <c r="AE919" s="239"/>
      <c r="AF919" s="239"/>
      <c r="AG919" s="239"/>
      <c r="AH919" s="239"/>
      <c r="AI919" s="239"/>
    </row>
    <row r="920" spans="9:35">
      <c r="I920" s="239"/>
      <c r="J920" s="239"/>
      <c r="K920" s="239"/>
      <c r="L920" s="239"/>
      <c r="M920" s="239"/>
      <c r="N920" s="239"/>
      <c r="O920" s="239"/>
      <c r="P920" s="239"/>
      <c r="Q920" s="239"/>
      <c r="R920" s="239"/>
      <c r="S920" s="239"/>
      <c r="T920" s="239"/>
      <c r="U920" s="239"/>
      <c r="V920" s="239"/>
      <c r="W920" s="239"/>
      <c r="X920" s="239"/>
      <c r="Y920" s="239"/>
      <c r="Z920" s="239"/>
      <c r="AA920" s="239"/>
      <c r="AB920" s="239"/>
      <c r="AC920" s="239"/>
      <c r="AD920" s="239"/>
      <c r="AE920" s="239"/>
      <c r="AF920" s="239"/>
      <c r="AG920" s="239"/>
      <c r="AH920" s="239"/>
      <c r="AI920" s="239"/>
    </row>
    <row r="921" spans="9:35">
      <c r="I921" s="239"/>
      <c r="J921" s="239"/>
      <c r="K921" s="239"/>
      <c r="L921" s="239"/>
      <c r="M921" s="239"/>
      <c r="N921" s="239"/>
      <c r="O921" s="239"/>
      <c r="P921" s="239"/>
      <c r="Q921" s="239"/>
      <c r="R921" s="239"/>
      <c r="S921" s="239"/>
      <c r="T921" s="239"/>
      <c r="U921" s="239"/>
      <c r="V921" s="239"/>
      <c r="W921" s="239"/>
      <c r="X921" s="239"/>
      <c r="Y921" s="239"/>
      <c r="Z921" s="239"/>
      <c r="AA921" s="239"/>
      <c r="AB921" s="239"/>
      <c r="AC921" s="239"/>
      <c r="AD921" s="239"/>
      <c r="AE921" s="239"/>
      <c r="AF921" s="239"/>
      <c r="AG921" s="239"/>
      <c r="AH921" s="239"/>
      <c r="AI921" s="239"/>
    </row>
    <row r="922" spans="9:35">
      <c r="I922" s="239"/>
      <c r="J922" s="239"/>
      <c r="K922" s="239"/>
      <c r="L922" s="239"/>
      <c r="M922" s="239"/>
      <c r="N922" s="239"/>
      <c r="O922" s="239"/>
      <c r="P922" s="239"/>
      <c r="Q922" s="239"/>
      <c r="R922" s="239"/>
      <c r="S922" s="239"/>
      <c r="T922" s="239"/>
      <c r="U922" s="239"/>
      <c r="V922" s="239"/>
      <c r="W922" s="239"/>
      <c r="X922" s="239"/>
      <c r="Y922" s="239"/>
      <c r="Z922" s="239"/>
      <c r="AA922" s="239"/>
      <c r="AB922" s="239"/>
      <c r="AC922" s="239"/>
      <c r="AD922" s="239"/>
      <c r="AE922" s="239"/>
      <c r="AF922" s="239"/>
      <c r="AG922" s="239"/>
      <c r="AH922" s="239"/>
      <c r="AI922" s="239"/>
    </row>
    <row r="923" spans="9:35">
      <c r="I923" s="239"/>
      <c r="J923" s="239"/>
      <c r="K923" s="239"/>
      <c r="L923" s="239"/>
      <c r="M923" s="239"/>
      <c r="N923" s="239"/>
      <c r="O923" s="239"/>
      <c r="P923" s="239"/>
      <c r="Q923" s="239"/>
      <c r="R923" s="239"/>
      <c r="S923" s="239"/>
      <c r="T923" s="239"/>
      <c r="U923" s="239"/>
      <c r="V923" s="239"/>
      <c r="W923" s="239"/>
      <c r="X923" s="239"/>
      <c r="Y923" s="239"/>
      <c r="Z923" s="239"/>
      <c r="AA923" s="239"/>
      <c r="AB923" s="239"/>
      <c r="AC923" s="239"/>
      <c r="AD923" s="239"/>
      <c r="AE923" s="239"/>
      <c r="AF923" s="239"/>
      <c r="AG923" s="239"/>
      <c r="AH923" s="239"/>
      <c r="AI923" s="239"/>
    </row>
    <row r="924" spans="9:35">
      <c r="I924" s="239"/>
      <c r="J924" s="239"/>
      <c r="K924" s="239"/>
      <c r="L924" s="239"/>
      <c r="M924" s="239"/>
      <c r="N924" s="239"/>
      <c r="O924" s="239"/>
      <c r="P924" s="239"/>
      <c r="Q924" s="239"/>
      <c r="R924" s="239"/>
      <c r="S924" s="239"/>
      <c r="T924" s="239"/>
      <c r="U924" s="239"/>
      <c r="V924" s="239"/>
      <c r="W924" s="239"/>
      <c r="X924" s="239"/>
      <c r="Y924" s="239"/>
      <c r="Z924" s="239"/>
      <c r="AA924" s="239"/>
      <c r="AB924" s="239"/>
      <c r="AC924" s="239"/>
      <c r="AD924" s="239"/>
      <c r="AE924" s="239"/>
      <c r="AF924" s="239"/>
      <c r="AG924" s="239"/>
      <c r="AH924" s="239"/>
      <c r="AI924" s="239"/>
    </row>
    <row r="925" spans="9:35">
      <c r="I925" s="239"/>
      <c r="J925" s="239"/>
      <c r="K925" s="239"/>
      <c r="L925" s="239"/>
      <c r="M925" s="239"/>
      <c r="N925" s="239"/>
      <c r="O925" s="239"/>
      <c r="P925" s="239"/>
      <c r="Q925" s="239"/>
      <c r="R925" s="239"/>
      <c r="S925" s="239"/>
      <c r="T925" s="239"/>
      <c r="U925" s="239"/>
      <c r="V925" s="239"/>
      <c r="W925" s="239"/>
      <c r="X925" s="239"/>
      <c r="Y925" s="239"/>
      <c r="Z925" s="239"/>
      <c r="AA925" s="239"/>
      <c r="AB925" s="239"/>
      <c r="AC925" s="239"/>
      <c r="AD925" s="239"/>
      <c r="AE925" s="239"/>
      <c r="AF925" s="239"/>
      <c r="AG925" s="239"/>
      <c r="AH925" s="239"/>
      <c r="AI925" s="239"/>
    </row>
    <row r="926" spans="9:35">
      <c r="I926" s="239"/>
      <c r="J926" s="239"/>
      <c r="K926" s="239"/>
      <c r="L926" s="239"/>
      <c r="M926" s="239"/>
      <c r="N926" s="239"/>
      <c r="O926" s="239"/>
      <c r="P926" s="239"/>
      <c r="Q926" s="239"/>
      <c r="R926" s="239"/>
      <c r="S926" s="239"/>
      <c r="T926" s="239"/>
      <c r="U926" s="239"/>
      <c r="V926" s="239"/>
      <c r="W926" s="239"/>
      <c r="X926" s="239"/>
      <c r="Y926" s="239"/>
      <c r="Z926" s="239"/>
      <c r="AA926" s="239"/>
      <c r="AB926" s="239"/>
      <c r="AC926" s="239"/>
      <c r="AD926" s="239"/>
      <c r="AE926" s="239"/>
      <c r="AF926" s="239"/>
      <c r="AG926" s="239"/>
      <c r="AH926" s="239"/>
      <c r="AI926" s="239"/>
    </row>
    <row r="927" spans="9:35">
      <c r="I927" s="239"/>
      <c r="J927" s="239"/>
      <c r="K927" s="239"/>
      <c r="L927" s="239"/>
      <c r="M927" s="239"/>
      <c r="N927" s="239"/>
      <c r="O927" s="239"/>
      <c r="P927" s="239"/>
      <c r="Q927" s="239"/>
      <c r="R927" s="239"/>
      <c r="S927" s="239"/>
      <c r="T927" s="239"/>
      <c r="U927" s="239"/>
      <c r="V927" s="239"/>
      <c r="W927" s="239"/>
      <c r="X927" s="239"/>
      <c r="Y927" s="239"/>
      <c r="Z927" s="239"/>
      <c r="AA927" s="239"/>
      <c r="AB927" s="239"/>
      <c r="AC927" s="239"/>
      <c r="AD927" s="239"/>
      <c r="AE927" s="239"/>
      <c r="AF927" s="239"/>
      <c r="AG927" s="239"/>
      <c r="AH927" s="239"/>
      <c r="AI927" s="239"/>
    </row>
    <row r="928" spans="9:35">
      <c r="I928" s="239"/>
      <c r="J928" s="239"/>
      <c r="K928" s="239"/>
      <c r="L928" s="239"/>
      <c r="M928" s="239"/>
      <c r="N928" s="239"/>
      <c r="O928" s="239"/>
      <c r="P928" s="239"/>
      <c r="Q928" s="239"/>
      <c r="R928" s="239"/>
      <c r="S928" s="239"/>
      <c r="T928" s="239"/>
      <c r="U928" s="239"/>
      <c r="V928" s="239"/>
      <c r="W928" s="239"/>
      <c r="X928" s="239"/>
      <c r="Y928" s="239"/>
      <c r="Z928" s="239"/>
      <c r="AA928" s="239"/>
      <c r="AB928" s="239"/>
      <c r="AC928" s="239"/>
      <c r="AD928" s="239"/>
      <c r="AE928" s="239"/>
      <c r="AF928" s="239"/>
      <c r="AG928" s="239"/>
      <c r="AH928" s="239"/>
      <c r="AI928" s="239"/>
    </row>
    <row r="929" spans="9:35">
      <c r="I929" s="239"/>
      <c r="J929" s="239"/>
      <c r="K929" s="239"/>
      <c r="L929" s="239"/>
      <c r="M929" s="239"/>
      <c r="N929" s="239"/>
      <c r="O929" s="239"/>
      <c r="P929" s="239"/>
      <c r="Q929" s="239"/>
      <c r="R929" s="239"/>
      <c r="S929" s="239"/>
      <c r="T929" s="239"/>
      <c r="U929" s="239"/>
      <c r="V929" s="239"/>
      <c r="W929" s="239"/>
      <c r="X929" s="239"/>
      <c r="Y929" s="239"/>
      <c r="Z929" s="239"/>
      <c r="AA929" s="239"/>
      <c r="AB929" s="239"/>
      <c r="AC929" s="239"/>
      <c r="AD929" s="239"/>
      <c r="AE929" s="239"/>
      <c r="AF929" s="239"/>
      <c r="AG929" s="239"/>
      <c r="AH929" s="239"/>
      <c r="AI929" s="239"/>
    </row>
    <row r="930" spans="9:35">
      <c r="I930" s="239"/>
      <c r="J930" s="239"/>
      <c r="K930" s="239"/>
      <c r="L930" s="239"/>
      <c r="M930" s="239"/>
      <c r="N930" s="239"/>
      <c r="O930" s="239"/>
      <c r="P930" s="239"/>
      <c r="Q930" s="239"/>
      <c r="R930" s="239"/>
      <c r="S930" s="239"/>
      <c r="T930" s="239"/>
      <c r="U930" s="239"/>
      <c r="V930" s="239"/>
      <c r="W930" s="239"/>
      <c r="X930" s="239"/>
      <c r="Y930" s="239"/>
      <c r="Z930" s="239"/>
      <c r="AA930" s="239"/>
      <c r="AB930" s="239"/>
      <c r="AC930" s="239"/>
      <c r="AD930" s="239"/>
      <c r="AE930" s="239"/>
      <c r="AF930" s="239"/>
      <c r="AG930" s="239"/>
      <c r="AH930" s="239"/>
      <c r="AI930" s="239"/>
    </row>
    <row r="931" spans="9:35">
      <c r="I931" s="239"/>
      <c r="J931" s="239"/>
      <c r="K931" s="239"/>
      <c r="L931" s="239"/>
      <c r="M931" s="239"/>
      <c r="N931" s="239"/>
      <c r="O931" s="239"/>
      <c r="P931" s="239"/>
      <c r="Q931" s="239"/>
      <c r="R931" s="239"/>
      <c r="S931" s="239"/>
      <c r="T931" s="239"/>
      <c r="U931" s="239"/>
      <c r="V931" s="239"/>
      <c r="W931" s="239"/>
      <c r="X931" s="239"/>
      <c r="Y931" s="239"/>
      <c r="Z931" s="239"/>
      <c r="AA931" s="239"/>
      <c r="AB931" s="239"/>
      <c r="AC931" s="239"/>
      <c r="AD931" s="239"/>
      <c r="AE931" s="239"/>
      <c r="AF931" s="239"/>
      <c r="AG931" s="239"/>
      <c r="AH931" s="239"/>
      <c r="AI931" s="239"/>
    </row>
    <row r="932" spans="9:35">
      <c r="I932" s="239"/>
      <c r="J932" s="239"/>
      <c r="K932" s="239"/>
      <c r="L932" s="239"/>
      <c r="M932" s="239"/>
      <c r="N932" s="239"/>
      <c r="O932" s="239"/>
      <c r="P932" s="239"/>
      <c r="Q932" s="239"/>
      <c r="R932" s="239"/>
      <c r="S932" s="239"/>
      <c r="T932" s="239"/>
      <c r="U932" s="239"/>
      <c r="V932" s="239"/>
      <c r="W932" s="239"/>
      <c r="X932" s="239"/>
      <c r="Y932" s="239"/>
      <c r="Z932" s="239"/>
      <c r="AA932" s="239"/>
      <c r="AB932" s="239"/>
      <c r="AC932" s="239"/>
      <c r="AD932" s="239"/>
      <c r="AE932" s="239"/>
      <c r="AF932" s="239"/>
      <c r="AG932" s="239"/>
      <c r="AH932" s="239"/>
      <c r="AI932" s="239"/>
    </row>
    <row r="933" spans="9:35">
      <c r="I933" s="239"/>
      <c r="J933" s="239"/>
      <c r="K933" s="239"/>
      <c r="L933" s="239"/>
      <c r="M933" s="239"/>
      <c r="N933" s="239"/>
      <c r="O933" s="239"/>
      <c r="P933" s="239"/>
      <c r="Q933" s="239"/>
      <c r="R933" s="239"/>
      <c r="S933" s="239"/>
      <c r="T933" s="239"/>
      <c r="U933" s="239"/>
      <c r="V933" s="239"/>
      <c r="W933" s="239"/>
      <c r="X933" s="239"/>
      <c r="Y933" s="239"/>
      <c r="Z933" s="239"/>
      <c r="AA933" s="239"/>
      <c r="AB933" s="239"/>
      <c r="AC933" s="239"/>
      <c r="AD933" s="239"/>
      <c r="AE933" s="239"/>
      <c r="AF933" s="239"/>
      <c r="AG933" s="239"/>
      <c r="AH933" s="239"/>
      <c r="AI933" s="239"/>
    </row>
    <row r="934" spans="9:35">
      <c r="I934" s="239"/>
      <c r="J934" s="239"/>
      <c r="K934" s="239"/>
      <c r="L934" s="239"/>
      <c r="M934" s="239"/>
      <c r="N934" s="239"/>
      <c r="O934" s="239"/>
      <c r="P934" s="239"/>
      <c r="Q934" s="239"/>
      <c r="R934" s="239"/>
      <c r="S934" s="239"/>
      <c r="T934" s="239"/>
      <c r="U934" s="239"/>
      <c r="V934" s="239"/>
      <c r="W934" s="239"/>
      <c r="X934" s="239"/>
      <c r="Y934" s="239"/>
      <c r="Z934" s="239"/>
      <c r="AA934" s="239"/>
      <c r="AB934" s="239"/>
      <c r="AC934" s="239"/>
      <c r="AD934" s="239"/>
      <c r="AE934" s="239"/>
      <c r="AF934" s="239"/>
      <c r="AG934" s="239"/>
      <c r="AH934" s="239"/>
      <c r="AI934" s="239"/>
    </row>
    <row r="935" spans="9:35">
      <c r="I935" s="239"/>
      <c r="J935" s="239"/>
      <c r="K935" s="239"/>
      <c r="L935" s="239"/>
      <c r="M935" s="239"/>
      <c r="N935" s="239"/>
      <c r="O935" s="239"/>
      <c r="P935" s="239"/>
      <c r="Q935" s="239"/>
      <c r="R935" s="239"/>
      <c r="S935" s="239"/>
      <c r="T935" s="239"/>
      <c r="U935" s="239"/>
      <c r="V935" s="239"/>
      <c r="W935" s="239"/>
      <c r="X935" s="239"/>
      <c r="Y935" s="239"/>
      <c r="Z935" s="239"/>
      <c r="AA935" s="239"/>
      <c r="AB935" s="239"/>
      <c r="AC935" s="239"/>
      <c r="AD935" s="239"/>
      <c r="AE935" s="239"/>
      <c r="AF935" s="239"/>
      <c r="AG935" s="239"/>
      <c r="AH935" s="239"/>
      <c r="AI935" s="239"/>
    </row>
    <row r="936" spans="9:35">
      <c r="I936" s="239"/>
      <c r="J936" s="239"/>
      <c r="K936" s="239"/>
      <c r="L936" s="239"/>
      <c r="M936" s="239"/>
      <c r="N936" s="239"/>
      <c r="O936" s="239"/>
      <c r="P936" s="239"/>
      <c r="Q936" s="239"/>
      <c r="R936" s="239"/>
      <c r="S936" s="239"/>
      <c r="T936" s="239"/>
      <c r="U936" s="239"/>
      <c r="V936" s="239"/>
      <c r="W936" s="239"/>
      <c r="X936" s="239"/>
      <c r="Y936" s="239"/>
      <c r="Z936" s="239"/>
      <c r="AA936" s="239"/>
      <c r="AB936" s="239"/>
      <c r="AC936" s="239"/>
      <c r="AD936" s="239"/>
      <c r="AE936" s="239"/>
      <c r="AF936" s="239"/>
      <c r="AG936" s="239"/>
      <c r="AH936" s="239"/>
      <c r="AI936" s="239"/>
    </row>
    <row r="937" spans="9:35">
      <c r="I937" s="239"/>
      <c r="J937" s="239"/>
      <c r="K937" s="239"/>
      <c r="L937" s="239"/>
      <c r="M937" s="239"/>
      <c r="N937" s="239"/>
      <c r="O937" s="239"/>
      <c r="P937" s="239"/>
      <c r="Q937" s="239"/>
      <c r="R937" s="239"/>
      <c r="S937" s="239"/>
      <c r="T937" s="239"/>
      <c r="U937" s="239"/>
      <c r="V937" s="239"/>
      <c r="W937" s="239"/>
      <c r="X937" s="239"/>
      <c r="Y937" s="239"/>
      <c r="Z937" s="239"/>
      <c r="AA937" s="239"/>
      <c r="AB937" s="239"/>
      <c r="AC937" s="239"/>
      <c r="AD937" s="239"/>
      <c r="AE937" s="239"/>
      <c r="AF937" s="239"/>
      <c r="AG937" s="239"/>
      <c r="AH937" s="239"/>
      <c r="AI937" s="239"/>
    </row>
    <row r="938" spans="9:35">
      <c r="I938" s="239"/>
      <c r="J938" s="239"/>
      <c r="K938" s="239"/>
      <c r="L938" s="239"/>
      <c r="M938" s="239"/>
      <c r="N938" s="239"/>
      <c r="O938" s="239"/>
      <c r="P938" s="239"/>
      <c r="Q938" s="239"/>
      <c r="R938" s="239"/>
      <c r="S938" s="239"/>
      <c r="T938" s="239"/>
      <c r="U938" s="239"/>
      <c r="V938" s="239"/>
      <c r="W938" s="239"/>
      <c r="X938" s="239"/>
      <c r="Y938" s="239"/>
      <c r="Z938" s="239"/>
      <c r="AA938" s="239"/>
      <c r="AB938" s="239"/>
      <c r="AC938" s="239"/>
      <c r="AD938" s="239"/>
      <c r="AE938" s="239"/>
      <c r="AF938" s="239"/>
      <c r="AG938" s="239"/>
      <c r="AH938" s="239"/>
      <c r="AI938" s="23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0"/>
  <sheetViews>
    <sheetView zoomScale="83" zoomScaleNormal="70" workbookViewId="0">
      <selection activeCell="J24" sqref="J2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855468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8" hidden="1" customWidth="1"/>
    <col min="18" max="18" width="5.85546875" style="7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2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2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2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2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283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28" ht="20.25">
      <c r="A6" s="15" t="s">
        <v>859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2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44224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28" ht="15">
      <c r="B8" s="16" t="s">
        <v>545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28" ht="38.25">
      <c r="A9" s="17" t="s">
        <v>16</v>
      </c>
      <c r="B9" s="18" t="s">
        <v>535</v>
      </c>
      <c r="C9" s="18"/>
      <c r="D9" s="19" t="s">
        <v>546</v>
      </c>
      <c r="E9" s="18" t="s">
        <v>547</v>
      </c>
      <c r="F9" s="18" t="s">
        <v>548</v>
      </c>
      <c r="G9" s="18" t="s">
        <v>549</v>
      </c>
      <c r="H9" s="18" t="s">
        <v>550</v>
      </c>
      <c r="I9" s="18" t="s">
        <v>551</v>
      </c>
      <c r="J9" s="58" t="s">
        <v>552</v>
      </c>
      <c r="K9" s="59" t="s">
        <v>553</v>
      </c>
      <c r="L9" s="60" t="s">
        <v>824</v>
      </c>
      <c r="M9" s="60" t="s">
        <v>823</v>
      </c>
      <c r="N9" s="18" t="s">
        <v>555</v>
      </c>
      <c r="O9" s="19" t="s">
        <v>556</v>
      </c>
      <c r="Q9" s="13"/>
      <c r="R9" s="14"/>
      <c r="S9" s="13"/>
      <c r="T9" s="13"/>
      <c r="U9" s="13"/>
      <c r="V9" s="13"/>
      <c r="W9" s="13"/>
      <c r="X9" s="13"/>
    </row>
    <row r="10" spans="1:28" s="2" customFormat="1" ht="14.25">
      <c r="A10" s="487">
        <v>1</v>
      </c>
      <c r="B10" s="488">
        <v>44175</v>
      </c>
      <c r="C10" s="489"/>
      <c r="D10" s="490" t="s">
        <v>774</v>
      </c>
      <c r="E10" s="491" t="s">
        <v>558</v>
      </c>
      <c r="F10" s="500">
        <v>1427.5</v>
      </c>
      <c r="G10" s="492">
        <v>1330</v>
      </c>
      <c r="H10" s="500">
        <v>1500</v>
      </c>
      <c r="I10" s="493" t="s">
        <v>833</v>
      </c>
      <c r="J10" s="494" t="s">
        <v>834</v>
      </c>
      <c r="K10" s="494">
        <f t="shared" ref="K10:K11" si="0">H10-F10</f>
        <v>72.5</v>
      </c>
      <c r="L10" s="495">
        <f>(F10*-0.07)/100</f>
        <v>-0.99925000000000008</v>
      </c>
      <c r="M10" s="496">
        <f t="shared" ref="M10:M11" si="1">(K10+L10)/F10</f>
        <v>5.008809106830122E-2</v>
      </c>
      <c r="N10" s="497" t="s">
        <v>557</v>
      </c>
      <c r="O10" s="498">
        <v>44175</v>
      </c>
      <c r="P10" s="402"/>
      <c r="Q10" s="61"/>
      <c r="R10" s="337" t="s">
        <v>560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2" customFormat="1" ht="14.25">
      <c r="A11" s="532">
        <v>2</v>
      </c>
      <c r="B11" s="533">
        <v>44175</v>
      </c>
      <c r="C11" s="534"/>
      <c r="D11" s="535" t="s">
        <v>126</v>
      </c>
      <c r="E11" s="536" t="s">
        <v>558</v>
      </c>
      <c r="F11" s="471">
        <v>210</v>
      </c>
      <c r="G11" s="537">
        <v>197</v>
      </c>
      <c r="H11" s="471">
        <v>218.5</v>
      </c>
      <c r="I11" s="538" t="s">
        <v>835</v>
      </c>
      <c r="J11" s="516" t="s">
        <v>950</v>
      </c>
      <c r="K11" s="516">
        <f t="shared" si="0"/>
        <v>8.5</v>
      </c>
      <c r="L11" s="464">
        <f t="shared" ref="L11" si="2">(F11*-0.8)/100</f>
        <v>-1.68</v>
      </c>
      <c r="M11" s="465">
        <f t="shared" si="1"/>
        <v>3.2476190476190478E-2</v>
      </c>
      <c r="N11" s="473" t="s">
        <v>557</v>
      </c>
      <c r="O11" s="466">
        <v>44211</v>
      </c>
      <c r="P11" s="402"/>
      <c r="Q11" s="61"/>
      <c r="R11" s="337" t="s">
        <v>560</v>
      </c>
      <c r="S11" s="61"/>
      <c r="T11" s="61"/>
      <c r="U11" s="61"/>
      <c r="V11" s="61"/>
      <c r="W11" s="61"/>
      <c r="X11" s="61"/>
      <c r="Y11" s="61"/>
      <c r="Z11" s="61"/>
      <c r="AA11" s="61"/>
      <c r="AB11" s="61"/>
    </row>
    <row r="12" spans="1:28" s="2" customFormat="1" ht="14.25">
      <c r="A12" s="532">
        <v>3</v>
      </c>
      <c r="B12" s="533">
        <v>44188</v>
      </c>
      <c r="C12" s="534"/>
      <c r="D12" s="535" t="s">
        <v>188</v>
      </c>
      <c r="E12" s="536" t="s">
        <v>558</v>
      </c>
      <c r="F12" s="471">
        <v>316</v>
      </c>
      <c r="G12" s="537">
        <v>295</v>
      </c>
      <c r="H12" s="471">
        <v>334.5</v>
      </c>
      <c r="I12" s="538" t="s">
        <v>841</v>
      </c>
      <c r="J12" s="516" t="s">
        <v>893</v>
      </c>
      <c r="K12" s="516">
        <f t="shared" ref="K12" si="3">H12-F12</f>
        <v>18.5</v>
      </c>
      <c r="L12" s="464">
        <f t="shared" ref="L12" si="4">(F12*-0.8)/100</f>
        <v>-2.528</v>
      </c>
      <c r="M12" s="465">
        <f t="shared" ref="M12" si="5">(K12+L12)/F12</f>
        <v>5.0544303797468354E-2</v>
      </c>
      <c r="N12" s="473" t="s">
        <v>557</v>
      </c>
      <c r="O12" s="466">
        <v>44203</v>
      </c>
      <c r="P12" s="402"/>
      <c r="Q12" s="61"/>
      <c r="R12" s="337" t="s">
        <v>796</v>
      </c>
      <c r="S12" s="61"/>
      <c r="T12" s="61"/>
      <c r="U12" s="61"/>
      <c r="V12" s="61"/>
      <c r="W12" s="61"/>
      <c r="X12" s="61"/>
      <c r="Y12" s="61"/>
      <c r="Z12" s="61"/>
      <c r="AA12" s="61"/>
      <c r="AB12" s="61"/>
    </row>
    <row r="13" spans="1:28" s="37" customFormat="1" ht="14.25">
      <c r="A13" s="532">
        <v>4</v>
      </c>
      <c r="B13" s="533">
        <v>44188</v>
      </c>
      <c r="C13" s="534"/>
      <c r="D13" s="535" t="s">
        <v>85</v>
      </c>
      <c r="E13" s="536" t="s">
        <v>558</v>
      </c>
      <c r="F13" s="471">
        <v>387</v>
      </c>
      <c r="G13" s="537">
        <v>360</v>
      </c>
      <c r="H13" s="471">
        <v>411</v>
      </c>
      <c r="I13" s="538" t="s">
        <v>842</v>
      </c>
      <c r="J13" s="516" t="s">
        <v>870</v>
      </c>
      <c r="K13" s="516">
        <f t="shared" ref="K13" si="6">H13-F13</f>
        <v>24</v>
      </c>
      <c r="L13" s="464">
        <f t="shared" ref="L13" si="7">(F13*-0.8)/100</f>
        <v>-3.0960000000000001</v>
      </c>
      <c r="M13" s="465">
        <f t="shared" ref="M13" si="8">(K13+L13)/F13</f>
        <v>5.4015503875968991E-2</v>
      </c>
      <c r="N13" s="473" t="s">
        <v>557</v>
      </c>
      <c r="O13" s="466">
        <v>43834</v>
      </c>
      <c r="P13" s="501"/>
      <c r="Q13" s="4"/>
      <c r="R13" s="502" t="s">
        <v>796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7" customFormat="1" ht="14.25">
      <c r="A14" s="532">
        <v>5</v>
      </c>
      <c r="B14" s="533">
        <v>44189</v>
      </c>
      <c r="C14" s="534"/>
      <c r="D14" s="535" t="s">
        <v>267</v>
      </c>
      <c r="E14" s="536" t="s">
        <v>558</v>
      </c>
      <c r="F14" s="471">
        <v>3215</v>
      </c>
      <c r="G14" s="537">
        <v>2990</v>
      </c>
      <c r="H14" s="471">
        <v>3405</v>
      </c>
      <c r="I14" s="538" t="s">
        <v>844</v>
      </c>
      <c r="J14" s="516" t="s">
        <v>871</v>
      </c>
      <c r="K14" s="516">
        <f t="shared" ref="K14:K16" si="9">H14-F14</f>
        <v>190</v>
      </c>
      <c r="L14" s="464">
        <f t="shared" ref="L14:L16" si="10">(F14*-0.8)/100</f>
        <v>-25.72</v>
      </c>
      <c r="M14" s="465">
        <f t="shared" ref="M14:M16" si="11">(K14+L14)/F14</f>
        <v>5.109797822706065E-2</v>
      </c>
      <c r="N14" s="473" t="s">
        <v>557</v>
      </c>
      <c r="O14" s="466">
        <v>43835</v>
      </c>
      <c r="P14" s="501"/>
      <c r="Q14" s="4"/>
      <c r="R14" s="502" t="s">
        <v>560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37" customFormat="1" ht="14.25">
      <c r="A15" s="532">
        <v>6</v>
      </c>
      <c r="B15" s="533">
        <v>44200</v>
      </c>
      <c r="C15" s="534"/>
      <c r="D15" s="535" t="s">
        <v>249</v>
      </c>
      <c r="E15" s="536" t="s">
        <v>558</v>
      </c>
      <c r="F15" s="471">
        <v>3010</v>
      </c>
      <c r="G15" s="537">
        <v>2770</v>
      </c>
      <c r="H15" s="471">
        <v>3195</v>
      </c>
      <c r="I15" s="538">
        <v>3500</v>
      </c>
      <c r="J15" s="516" t="s">
        <v>900</v>
      </c>
      <c r="K15" s="516">
        <f t="shared" si="9"/>
        <v>185</v>
      </c>
      <c r="L15" s="464">
        <f t="shared" si="10"/>
        <v>-24.08</v>
      </c>
      <c r="M15" s="465">
        <f t="shared" si="11"/>
        <v>5.3461794019933562E-2</v>
      </c>
      <c r="N15" s="473" t="s">
        <v>557</v>
      </c>
      <c r="O15" s="466">
        <v>43841</v>
      </c>
      <c r="P15" s="501"/>
      <c r="Q15" s="4"/>
      <c r="R15" s="502" t="s">
        <v>796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37" customFormat="1" ht="14.25">
      <c r="A16" s="487">
        <v>7</v>
      </c>
      <c r="B16" s="488">
        <v>44201</v>
      </c>
      <c r="C16" s="489"/>
      <c r="D16" s="490" t="s">
        <v>74</v>
      </c>
      <c r="E16" s="491" t="s">
        <v>558</v>
      </c>
      <c r="F16" s="500">
        <v>3540</v>
      </c>
      <c r="G16" s="492">
        <v>3295</v>
      </c>
      <c r="H16" s="500">
        <v>3682.5</v>
      </c>
      <c r="I16" s="493" t="s">
        <v>873</v>
      </c>
      <c r="J16" s="494" t="s">
        <v>939</v>
      </c>
      <c r="K16" s="494">
        <f t="shared" si="9"/>
        <v>142.5</v>
      </c>
      <c r="L16" s="495">
        <f t="shared" si="10"/>
        <v>-28.32</v>
      </c>
      <c r="M16" s="496">
        <f t="shared" si="11"/>
        <v>3.2254237288135597E-2</v>
      </c>
      <c r="N16" s="497" t="s">
        <v>557</v>
      </c>
      <c r="O16" s="499">
        <v>43844</v>
      </c>
      <c r="P16" s="501"/>
      <c r="Q16" s="4"/>
      <c r="R16" s="502" t="s">
        <v>560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379">
        <v>8</v>
      </c>
      <c r="B17" s="394">
        <v>44207</v>
      </c>
      <c r="C17" s="395"/>
      <c r="D17" s="406" t="s">
        <v>735</v>
      </c>
      <c r="E17" s="399" t="s">
        <v>558</v>
      </c>
      <c r="F17" s="399" t="s">
        <v>906</v>
      </c>
      <c r="G17" s="404">
        <v>680</v>
      </c>
      <c r="H17" s="399"/>
      <c r="I17" s="396">
        <v>800</v>
      </c>
      <c r="J17" s="401" t="s">
        <v>559</v>
      </c>
      <c r="K17" s="401"/>
      <c r="L17" s="410"/>
      <c r="M17" s="372"/>
      <c r="N17" s="382"/>
      <c r="O17" s="378"/>
      <c r="P17" s="501"/>
      <c r="Q17" s="4"/>
      <c r="R17" s="502" t="s">
        <v>796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569">
        <v>9</v>
      </c>
      <c r="B18" s="570">
        <v>44208</v>
      </c>
      <c r="C18" s="571"/>
      <c r="D18" s="572" t="s">
        <v>360</v>
      </c>
      <c r="E18" s="559" t="s">
        <v>558</v>
      </c>
      <c r="F18" s="559">
        <v>174.5</v>
      </c>
      <c r="G18" s="573">
        <v>159</v>
      </c>
      <c r="H18" s="573">
        <v>175.5</v>
      </c>
      <c r="I18" s="559" t="s">
        <v>914</v>
      </c>
      <c r="J18" s="563" t="s">
        <v>1004</v>
      </c>
      <c r="K18" s="563">
        <f t="shared" ref="K18:K19" si="12">H18-F18</f>
        <v>1</v>
      </c>
      <c r="L18" s="564">
        <f>(F18*-0.7)/100</f>
        <v>-1.2214999999999998</v>
      </c>
      <c r="M18" s="574">
        <f t="shared" ref="M18:M19" si="13">(K18+L18)/F18</f>
        <v>-1.2693409742120332E-3</v>
      </c>
      <c r="N18" s="575" t="s">
        <v>666</v>
      </c>
      <c r="O18" s="567">
        <v>44221</v>
      </c>
      <c r="P18" s="501"/>
      <c r="Q18" s="4"/>
      <c r="R18" s="502" t="s">
        <v>560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90" customFormat="1" ht="15" customHeight="1">
      <c r="A19" s="548">
        <v>10</v>
      </c>
      <c r="B19" s="549">
        <v>44208</v>
      </c>
      <c r="C19" s="550"/>
      <c r="D19" s="551" t="s">
        <v>268</v>
      </c>
      <c r="E19" s="524" t="s">
        <v>558</v>
      </c>
      <c r="F19" s="524">
        <v>2290</v>
      </c>
      <c r="G19" s="552">
        <v>2135</v>
      </c>
      <c r="H19" s="552">
        <v>2110</v>
      </c>
      <c r="I19" s="524" t="s">
        <v>918</v>
      </c>
      <c r="J19" s="526" t="s">
        <v>1023</v>
      </c>
      <c r="K19" s="526">
        <f t="shared" si="12"/>
        <v>-180</v>
      </c>
      <c r="L19" s="527">
        <f t="shared" ref="L19" si="14">(F19*-0.7)/100</f>
        <v>-16.03</v>
      </c>
      <c r="M19" s="553">
        <f t="shared" si="13"/>
        <v>-8.560262008733624E-2</v>
      </c>
      <c r="N19" s="529" t="s">
        <v>621</v>
      </c>
      <c r="O19" s="530">
        <v>44223</v>
      </c>
      <c r="P19" s="4"/>
      <c r="Q19" s="4"/>
      <c r="R19" s="340" t="s">
        <v>560</v>
      </c>
      <c r="S19" s="37"/>
      <c r="T19" s="37"/>
      <c r="U19" s="37"/>
      <c r="V19" s="37"/>
      <c r="W19" s="37"/>
      <c r="X19" s="37"/>
      <c r="Y19" s="37"/>
      <c r="Z19" s="37"/>
      <c r="AA19" s="37"/>
    </row>
    <row r="20" spans="1:38" s="2" customFormat="1" ht="14.25">
      <c r="A20" s="379"/>
      <c r="B20" s="394"/>
      <c r="C20" s="395"/>
      <c r="D20" s="406"/>
      <c r="E20" s="399"/>
      <c r="F20" s="399"/>
      <c r="G20" s="404"/>
      <c r="H20" s="399"/>
      <c r="I20" s="396"/>
      <c r="J20" s="401"/>
      <c r="K20" s="401"/>
      <c r="L20" s="410"/>
      <c r="M20" s="372"/>
      <c r="N20" s="382"/>
      <c r="O20" s="378"/>
      <c r="P20" s="402"/>
      <c r="Q20" s="61"/>
      <c r="R20" s="337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455"/>
      <c r="B21" s="456"/>
      <c r="C21" s="457"/>
      <c r="D21" s="458"/>
      <c r="E21" s="459"/>
      <c r="F21" s="459"/>
      <c r="G21" s="422"/>
      <c r="H21" s="459"/>
      <c r="I21" s="460"/>
      <c r="J21" s="423"/>
      <c r="K21" s="423"/>
      <c r="L21" s="461"/>
      <c r="M21" s="76"/>
      <c r="N21" s="462"/>
      <c r="O21" s="463"/>
      <c r="P21" s="402"/>
      <c r="Q21" s="61"/>
      <c r="R21" s="337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4.25">
      <c r="A22" s="455"/>
      <c r="B22" s="456"/>
      <c r="C22" s="457"/>
      <c r="D22" s="458"/>
      <c r="E22" s="459"/>
      <c r="F22" s="459"/>
      <c r="G22" s="422"/>
      <c r="H22" s="459"/>
      <c r="I22" s="460"/>
      <c r="J22" s="423"/>
      <c r="K22" s="423"/>
      <c r="L22" s="461"/>
      <c r="M22" s="76"/>
      <c r="N22" s="462"/>
      <c r="O22" s="463"/>
      <c r="P22" s="402"/>
      <c r="Q22" s="61"/>
      <c r="R22" s="337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38" s="2" customFormat="1" ht="12" customHeight="1">
      <c r="A23" s="20" t="s">
        <v>561</v>
      </c>
      <c r="B23" s="21"/>
      <c r="C23" s="22"/>
      <c r="D23" s="23"/>
      <c r="E23" s="24"/>
      <c r="F23" s="25"/>
      <c r="G23" s="25"/>
      <c r="H23" s="25"/>
      <c r="I23" s="25"/>
      <c r="J23" s="62"/>
      <c r="K23" s="25"/>
      <c r="L23" s="411"/>
      <c r="M23" s="35"/>
      <c r="N23" s="62"/>
      <c r="O23" s="63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6" t="s">
        <v>562</v>
      </c>
      <c r="B24" s="20"/>
      <c r="C24" s="20"/>
      <c r="D24" s="20"/>
      <c r="F24" s="27" t="s">
        <v>563</v>
      </c>
      <c r="G24" s="14"/>
      <c r="H24" s="28"/>
      <c r="I24" s="33"/>
      <c r="J24" s="64"/>
      <c r="K24" s="65"/>
      <c r="L24" s="412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 t="s">
        <v>564</v>
      </c>
      <c r="B25" s="20"/>
      <c r="C25" s="20"/>
      <c r="D25" s="20"/>
      <c r="E25" s="29"/>
      <c r="F25" s="27" t="s">
        <v>565</v>
      </c>
      <c r="G25" s="14"/>
      <c r="H25" s="28"/>
      <c r="I25" s="33"/>
      <c r="J25" s="64"/>
      <c r="K25" s="65"/>
      <c r="L25" s="412"/>
      <c r="M25" s="66"/>
      <c r="N25" s="13"/>
      <c r="O25" s="67"/>
      <c r="P25" s="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2" customFormat="1" ht="12" customHeight="1">
      <c r="A26" s="20"/>
      <c r="B26" s="20"/>
      <c r="C26" s="20"/>
      <c r="D26" s="20"/>
      <c r="E26" s="29"/>
      <c r="F26" s="14"/>
      <c r="G26" s="14"/>
      <c r="H26" s="28"/>
      <c r="I26" s="33"/>
      <c r="J26" s="68"/>
      <c r="K26" s="65"/>
      <c r="L26" s="412"/>
      <c r="M26" s="14"/>
      <c r="N26" s="69"/>
      <c r="O26" s="54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ht="15">
      <c r="A27" s="8"/>
      <c r="B27" s="30" t="s">
        <v>566</v>
      </c>
      <c r="C27" s="30"/>
      <c r="D27" s="30"/>
      <c r="E27" s="30"/>
      <c r="F27" s="31"/>
      <c r="G27" s="29"/>
      <c r="H27" s="29"/>
      <c r="I27" s="70"/>
      <c r="J27" s="71"/>
      <c r="K27" s="72"/>
      <c r="L27" s="413"/>
      <c r="M27" s="9"/>
      <c r="N27" s="8"/>
      <c r="O27" s="50"/>
      <c r="P27" s="4"/>
      <c r="R27" s="79"/>
      <c r="S27" s="13"/>
      <c r="T27" s="13"/>
      <c r="U27" s="13"/>
      <c r="V27" s="13"/>
      <c r="W27" s="13"/>
      <c r="X27" s="13"/>
      <c r="Y27" s="13"/>
      <c r="Z27" s="13"/>
    </row>
    <row r="28" spans="1:38" s="3" customFormat="1" ht="38.25">
      <c r="A28" s="17" t="s">
        <v>16</v>
      </c>
      <c r="B28" s="18" t="s">
        <v>535</v>
      </c>
      <c r="C28" s="18"/>
      <c r="D28" s="19" t="s">
        <v>546</v>
      </c>
      <c r="E28" s="18" t="s">
        <v>547</v>
      </c>
      <c r="F28" s="18" t="s">
        <v>548</v>
      </c>
      <c r="G28" s="18" t="s">
        <v>567</v>
      </c>
      <c r="H28" s="18" t="s">
        <v>550</v>
      </c>
      <c r="I28" s="18" t="s">
        <v>551</v>
      </c>
      <c r="J28" s="18" t="s">
        <v>552</v>
      </c>
      <c r="K28" s="59" t="s">
        <v>568</v>
      </c>
      <c r="L28" s="414" t="s">
        <v>824</v>
      </c>
      <c r="M28" s="60" t="s">
        <v>823</v>
      </c>
      <c r="N28" s="18" t="s">
        <v>555</v>
      </c>
      <c r="O28" s="75" t="s">
        <v>556</v>
      </c>
      <c r="P28" s="4"/>
      <c r="Q28" s="37"/>
      <c r="R28" s="35"/>
      <c r="S28" s="35"/>
      <c r="T28" s="35"/>
    </row>
    <row r="29" spans="1:38" s="390" customFormat="1" ht="15" customHeight="1">
      <c r="A29" s="467">
        <v>1</v>
      </c>
      <c r="B29" s="468">
        <v>44186</v>
      </c>
      <c r="C29" s="469"/>
      <c r="D29" s="470" t="s">
        <v>323</v>
      </c>
      <c r="E29" s="471" t="s">
        <v>558</v>
      </c>
      <c r="F29" s="471">
        <v>1898</v>
      </c>
      <c r="G29" s="472">
        <v>1845</v>
      </c>
      <c r="H29" s="472">
        <v>1950</v>
      </c>
      <c r="I29" s="471">
        <v>2000</v>
      </c>
      <c r="J29" s="516" t="s">
        <v>854</v>
      </c>
      <c r="K29" s="516">
        <f t="shared" ref="K29" si="15">H29-F29</f>
        <v>52</v>
      </c>
      <c r="L29" s="464">
        <f t="shared" ref="L29:L38" si="16">(F29*-0.7)/100</f>
        <v>-13.286</v>
      </c>
      <c r="M29" s="465">
        <f t="shared" ref="M29" si="17">(K29+L29)/F29</f>
        <v>2.0397260273972602E-2</v>
      </c>
      <c r="N29" s="473" t="s">
        <v>557</v>
      </c>
      <c r="O29" s="466">
        <v>43831</v>
      </c>
      <c r="P29" s="4"/>
      <c r="Q29" s="4"/>
      <c r="R29" s="340" t="s">
        <v>560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90" customFormat="1" ht="15" customHeight="1">
      <c r="A30" s="467">
        <v>2</v>
      </c>
      <c r="B30" s="468">
        <v>44189</v>
      </c>
      <c r="C30" s="469"/>
      <c r="D30" s="470" t="s">
        <v>139</v>
      </c>
      <c r="E30" s="471" t="s">
        <v>558</v>
      </c>
      <c r="F30" s="471">
        <v>401</v>
      </c>
      <c r="G30" s="472">
        <v>388</v>
      </c>
      <c r="H30" s="472">
        <v>412.5</v>
      </c>
      <c r="I30" s="471" t="s">
        <v>843</v>
      </c>
      <c r="J30" s="516" t="s">
        <v>860</v>
      </c>
      <c r="K30" s="516">
        <f t="shared" ref="K30" si="18">H30-F30</f>
        <v>11.5</v>
      </c>
      <c r="L30" s="464">
        <f t="shared" si="16"/>
        <v>-2.8069999999999999</v>
      </c>
      <c r="M30" s="465">
        <f t="shared" ref="M30" si="19">(K30+L30)/F30</f>
        <v>2.1678304239401494E-2</v>
      </c>
      <c r="N30" s="473" t="s">
        <v>557</v>
      </c>
      <c r="O30" s="466">
        <v>43834</v>
      </c>
      <c r="P30" s="4"/>
      <c r="Q30" s="4"/>
      <c r="R30" s="340" t="s">
        <v>560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90" customFormat="1" ht="15" customHeight="1">
      <c r="A31" s="467">
        <v>3</v>
      </c>
      <c r="B31" s="468">
        <v>44193</v>
      </c>
      <c r="C31" s="469"/>
      <c r="D31" s="470" t="s">
        <v>467</v>
      </c>
      <c r="E31" s="471" t="s">
        <v>558</v>
      </c>
      <c r="F31" s="471">
        <v>451</v>
      </c>
      <c r="G31" s="472">
        <v>437</v>
      </c>
      <c r="H31" s="472">
        <v>463.5</v>
      </c>
      <c r="I31" s="471" t="s">
        <v>845</v>
      </c>
      <c r="J31" s="516" t="s">
        <v>879</v>
      </c>
      <c r="K31" s="516">
        <f t="shared" ref="K31" si="20">H31-F31</f>
        <v>12.5</v>
      </c>
      <c r="L31" s="464">
        <f t="shared" si="16"/>
        <v>-3.157</v>
      </c>
      <c r="M31" s="465">
        <f t="shared" ref="M31" si="21">(K31+L31)/F31</f>
        <v>2.0716186252771617E-2</v>
      </c>
      <c r="N31" s="473" t="s">
        <v>557</v>
      </c>
      <c r="O31" s="466">
        <v>43834</v>
      </c>
      <c r="P31" s="4"/>
      <c r="Q31" s="4"/>
      <c r="R31" s="340" t="s">
        <v>560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90" customFormat="1" ht="15" customHeight="1">
      <c r="A32" s="467">
        <v>4</v>
      </c>
      <c r="B32" s="468">
        <v>44193</v>
      </c>
      <c r="C32" s="469"/>
      <c r="D32" s="470" t="s">
        <v>75</v>
      </c>
      <c r="E32" s="471" t="s">
        <v>558</v>
      </c>
      <c r="F32" s="471">
        <v>485</v>
      </c>
      <c r="G32" s="472">
        <v>477</v>
      </c>
      <c r="H32" s="472">
        <v>495.5</v>
      </c>
      <c r="I32" s="471">
        <v>505</v>
      </c>
      <c r="J32" s="516" t="s">
        <v>905</v>
      </c>
      <c r="K32" s="516">
        <f t="shared" ref="K32" si="22">H32-F32</f>
        <v>10.5</v>
      </c>
      <c r="L32" s="464">
        <f t="shared" si="16"/>
        <v>-3.395</v>
      </c>
      <c r="M32" s="465">
        <f t="shared" ref="M32" si="23">(K32+L32)/F32</f>
        <v>1.4649484536082474E-2</v>
      </c>
      <c r="N32" s="473" t="s">
        <v>557</v>
      </c>
      <c r="O32" s="466">
        <v>43842</v>
      </c>
      <c r="P32" s="4"/>
      <c r="Q32" s="4"/>
      <c r="R32" s="340" t="s">
        <v>560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90" customFormat="1" ht="15" customHeight="1">
      <c r="A33" s="467">
        <v>5</v>
      </c>
      <c r="B33" s="468">
        <v>44194</v>
      </c>
      <c r="C33" s="469"/>
      <c r="D33" s="470" t="s">
        <v>82</v>
      </c>
      <c r="E33" s="471" t="s">
        <v>558</v>
      </c>
      <c r="F33" s="471">
        <v>822.5</v>
      </c>
      <c r="G33" s="472">
        <v>799</v>
      </c>
      <c r="H33" s="472">
        <v>845</v>
      </c>
      <c r="I33" s="471" t="s">
        <v>848</v>
      </c>
      <c r="J33" s="516" t="s">
        <v>895</v>
      </c>
      <c r="K33" s="516">
        <f t="shared" ref="K33" si="24">H33-F33</f>
        <v>22.5</v>
      </c>
      <c r="L33" s="464">
        <f t="shared" si="16"/>
        <v>-5.7575000000000003</v>
      </c>
      <c r="M33" s="465">
        <f t="shared" ref="M33" si="25">(K33+L33)/F33</f>
        <v>2.0355623100303952E-2</v>
      </c>
      <c r="N33" s="473" t="s">
        <v>557</v>
      </c>
      <c r="O33" s="466">
        <v>43838</v>
      </c>
      <c r="P33" s="4"/>
      <c r="Q33" s="4"/>
      <c r="R33" s="340" t="s">
        <v>560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90" customFormat="1" ht="15" customHeight="1">
      <c r="A34" s="467">
        <v>6</v>
      </c>
      <c r="B34" s="468">
        <v>44194</v>
      </c>
      <c r="C34" s="469"/>
      <c r="D34" s="470" t="s">
        <v>736</v>
      </c>
      <c r="E34" s="471" t="s">
        <v>558</v>
      </c>
      <c r="F34" s="471">
        <v>1232.5</v>
      </c>
      <c r="G34" s="472">
        <v>1195</v>
      </c>
      <c r="H34" s="472">
        <v>1272.5</v>
      </c>
      <c r="I34" s="471">
        <v>1290</v>
      </c>
      <c r="J34" s="516" t="s">
        <v>594</v>
      </c>
      <c r="K34" s="516">
        <f t="shared" ref="K34" si="26">H34-F34</f>
        <v>40</v>
      </c>
      <c r="L34" s="464">
        <f t="shared" si="16"/>
        <v>-8.6274999999999995</v>
      </c>
      <c r="M34" s="465">
        <f t="shared" ref="M34" si="27">(K34+L34)/F34</f>
        <v>2.5454361054766735E-2</v>
      </c>
      <c r="N34" s="473" t="s">
        <v>557</v>
      </c>
      <c r="O34" s="466">
        <v>43831</v>
      </c>
      <c r="P34" s="4"/>
      <c r="Q34" s="4"/>
      <c r="R34" s="340" t="s">
        <v>796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90" customFormat="1" ht="15" customHeight="1">
      <c r="A35" s="467">
        <v>7</v>
      </c>
      <c r="B35" s="468">
        <v>44195</v>
      </c>
      <c r="C35" s="469"/>
      <c r="D35" s="470" t="s">
        <v>233</v>
      </c>
      <c r="E35" s="471" t="s">
        <v>558</v>
      </c>
      <c r="F35" s="471">
        <v>804.5</v>
      </c>
      <c r="G35" s="472">
        <v>788</v>
      </c>
      <c r="H35" s="472">
        <v>825</v>
      </c>
      <c r="I35" s="471">
        <v>840</v>
      </c>
      <c r="J35" s="516" t="s">
        <v>840</v>
      </c>
      <c r="K35" s="516">
        <f t="shared" ref="K35:K36" si="28">H35-F35</f>
        <v>20.5</v>
      </c>
      <c r="L35" s="464">
        <f t="shared" si="16"/>
        <v>-5.6315</v>
      </c>
      <c r="M35" s="465">
        <f t="shared" ref="M35:M36" si="29">(K35+L35)/F35</f>
        <v>1.8481665630826601E-2</v>
      </c>
      <c r="N35" s="473" t="s">
        <v>557</v>
      </c>
      <c r="O35" s="466">
        <v>43831</v>
      </c>
      <c r="P35" s="4"/>
      <c r="Q35" s="4"/>
      <c r="R35" s="340" t="s">
        <v>560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90" customFormat="1" ht="15" customHeight="1">
      <c r="A36" s="467">
        <v>8</v>
      </c>
      <c r="B36" s="468">
        <v>44197</v>
      </c>
      <c r="C36" s="469"/>
      <c r="D36" s="470" t="s">
        <v>741</v>
      </c>
      <c r="E36" s="471" t="s">
        <v>558</v>
      </c>
      <c r="F36" s="471">
        <v>792</v>
      </c>
      <c r="G36" s="472">
        <v>768</v>
      </c>
      <c r="H36" s="472">
        <v>811.5</v>
      </c>
      <c r="I36" s="471" t="s">
        <v>857</v>
      </c>
      <c r="J36" s="516" t="s">
        <v>884</v>
      </c>
      <c r="K36" s="516">
        <f t="shared" si="28"/>
        <v>19.5</v>
      </c>
      <c r="L36" s="464">
        <f t="shared" si="16"/>
        <v>-5.5439999999999996</v>
      </c>
      <c r="M36" s="465">
        <f t="shared" si="29"/>
        <v>1.7621212121212121E-2</v>
      </c>
      <c r="N36" s="473" t="s">
        <v>557</v>
      </c>
      <c r="O36" s="466">
        <v>43836</v>
      </c>
      <c r="P36" s="4"/>
      <c r="Q36" s="4"/>
      <c r="R36" s="340" t="s">
        <v>796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90" customFormat="1" ht="15" customHeight="1">
      <c r="A37" s="467">
        <v>9</v>
      </c>
      <c r="B37" s="468">
        <v>44197</v>
      </c>
      <c r="C37" s="469"/>
      <c r="D37" s="470" t="s">
        <v>492</v>
      </c>
      <c r="E37" s="471" t="s">
        <v>558</v>
      </c>
      <c r="F37" s="471">
        <v>196</v>
      </c>
      <c r="G37" s="472">
        <v>190</v>
      </c>
      <c r="H37" s="472">
        <v>203</v>
      </c>
      <c r="I37" s="471">
        <v>205</v>
      </c>
      <c r="J37" s="516" t="s">
        <v>861</v>
      </c>
      <c r="K37" s="516">
        <f t="shared" ref="K37:K38" si="30">H37-F37</f>
        <v>7</v>
      </c>
      <c r="L37" s="464">
        <f t="shared" si="16"/>
        <v>-1.3719999999999999</v>
      </c>
      <c r="M37" s="465">
        <f t="shared" ref="M37:M38" si="31">(K37+L37)/F37</f>
        <v>2.8714285714285716E-2</v>
      </c>
      <c r="N37" s="473" t="s">
        <v>557</v>
      </c>
      <c r="O37" s="466">
        <v>43834</v>
      </c>
      <c r="P37" s="4"/>
      <c r="Q37" s="4"/>
      <c r="R37" s="340" t="s">
        <v>560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90" customFormat="1" ht="15" customHeight="1">
      <c r="A38" s="548">
        <v>10</v>
      </c>
      <c r="B38" s="549">
        <v>44200</v>
      </c>
      <c r="C38" s="550"/>
      <c r="D38" s="551" t="s">
        <v>292</v>
      </c>
      <c r="E38" s="524" t="s">
        <v>558</v>
      </c>
      <c r="F38" s="524">
        <v>330</v>
      </c>
      <c r="G38" s="552">
        <v>320</v>
      </c>
      <c r="H38" s="552">
        <v>319</v>
      </c>
      <c r="I38" s="524">
        <v>345</v>
      </c>
      <c r="J38" s="526" t="s">
        <v>977</v>
      </c>
      <c r="K38" s="526">
        <f t="shared" si="30"/>
        <v>-11</v>
      </c>
      <c r="L38" s="527">
        <f t="shared" si="16"/>
        <v>-2.3099999999999996</v>
      </c>
      <c r="M38" s="553">
        <f t="shared" si="31"/>
        <v>-4.0333333333333332E-2</v>
      </c>
      <c r="N38" s="529" t="s">
        <v>621</v>
      </c>
      <c r="O38" s="530">
        <v>43845</v>
      </c>
      <c r="P38" s="4"/>
      <c r="Q38" s="4"/>
      <c r="R38" s="340" t="s">
        <v>796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90" customFormat="1" ht="15" customHeight="1">
      <c r="A39" s="467">
        <v>11</v>
      </c>
      <c r="B39" s="468">
        <v>44204</v>
      </c>
      <c r="C39" s="469"/>
      <c r="D39" s="470" t="s">
        <v>141</v>
      </c>
      <c r="E39" s="471" t="s">
        <v>558</v>
      </c>
      <c r="F39" s="471">
        <v>614.5</v>
      </c>
      <c r="G39" s="472">
        <v>595</v>
      </c>
      <c r="H39" s="472">
        <v>628</v>
      </c>
      <c r="I39" s="471">
        <v>650</v>
      </c>
      <c r="J39" s="516" t="s">
        <v>867</v>
      </c>
      <c r="K39" s="516">
        <f t="shared" ref="K39:K40" si="32">H39-F39</f>
        <v>13.5</v>
      </c>
      <c r="L39" s="464">
        <f>(F39*-0.07)/100</f>
        <v>-0.43015000000000003</v>
      </c>
      <c r="M39" s="465">
        <f t="shared" ref="M39:M40" si="33">(K39+L39)/F39</f>
        <v>2.1269080553295364E-2</v>
      </c>
      <c r="N39" s="473" t="s">
        <v>557</v>
      </c>
      <c r="O39" s="531">
        <v>43838</v>
      </c>
      <c r="P39" s="4"/>
      <c r="Q39" s="4"/>
      <c r="R39" s="340" t="s">
        <v>560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90" customFormat="1" ht="15" customHeight="1">
      <c r="A40" s="467">
        <v>12</v>
      </c>
      <c r="B40" s="468">
        <v>44204</v>
      </c>
      <c r="C40" s="469"/>
      <c r="D40" s="470" t="s">
        <v>396</v>
      </c>
      <c r="E40" s="471" t="s">
        <v>558</v>
      </c>
      <c r="F40" s="471">
        <v>128.25</v>
      </c>
      <c r="G40" s="472">
        <v>124</v>
      </c>
      <c r="H40" s="472">
        <v>131.5</v>
      </c>
      <c r="I40" s="471" t="s">
        <v>899</v>
      </c>
      <c r="J40" s="516" t="s">
        <v>927</v>
      </c>
      <c r="K40" s="516">
        <f t="shared" si="32"/>
        <v>3.25</v>
      </c>
      <c r="L40" s="464">
        <f t="shared" ref="L40" si="34">(F40*-0.7)/100</f>
        <v>-0.89774999999999994</v>
      </c>
      <c r="M40" s="465">
        <f t="shared" si="33"/>
        <v>1.8341130604288502E-2</v>
      </c>
      <c r="N40" s="473" t="s">
        <v>557</v>
      </c>
      <c r="O40" s="466">
        <v>43843</v>
      </c>
      <c r="P40" s="4"/>
      <c r="Q40" s="4"/>
      <c r="R40" s="340" t="s">
        <v>796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90" customFormat="1" ht="15" customHeight="1">
      <c r="A41" s="467">
        <v>13</v>
      </c>
      <c r="B41" s="468">
        <v>44207</v>
      </c>
      <c r="C41" s="469"/>
      <c r="D41" s="470" t="s">
        <v>176</v>
      </c>
      <c r="E41" s="471" t="s">
        <v>558</v>
      </c>
      <c r="F41" s="471">
        <v>524.5</v>
      </c>
      <c r="G41" s="472">
        <v>509</v>
      </c>
      <c r="H41" s="472">
        <v>539</v>
      </c>
      <c r="I41" s="471" t="s">
        <v>901</v>
      </c>
      <c r="J41" s="516" t="s">
        <v>926</v>
      </c>
      <c r="K41" s="516">
        <f t="shared" ref="K41:K42" si="35">H41-F41</f>
        <v>14.5</v>
      </c>
      <c r="L41" s="464">
        <f t="shared" ref="L41:L42" si="36">(F41*-0.7)/100</f>
        <v>-3.6715</v>
      </c>
      <c r="M41" s="465">
        <f t="shared" ref="M41:M42" si="37">(K41+L41)/F41</f>
        <v>2.0645376549094374E-2</v>
      </c>
      <c r="N41" s="473" t="s">
        <v>557</v>
      </c>
      <c r="O41" s="466">
        <v>43843</v>
      </c>
      <c r="P41" s="4"/>
      <c r="Q41" s="4"/>
      <c r="R41" s="340" t="s">
        <v>560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90" customFormat="1" ht="15" customHeight="1">
      <c r="A42" s="467">
        <v>14</v>
      </c>
      <c r="B42" s="468">
        <v>44207</v>
      </c>
      <c r="C42" s="469"/>
      <c r="D42" s="470" t="s">
        <v>109</v>
      </c>
      <c r="E42" s="471" t="s">
        <v>558</v>
      </c>
      <c r="F42" s="471">
        <v>1445</v>
      </c>
      <c r="G42" s="472">
        <v>1395</v>
      </c>
      <c r="H42" s="472">
        <v>1497.5</v>
      </c>
      <c r="I42" s="471" t="s">
        <v>907</v>
      </c>
      <c r="J42" s="516" t="s">
        <v>961</v>
      </c>
      <c r="K42" s="516">
        <f t="shared" si="35"/>
        <v>52.5</v>
      </c>
      <c r="L42" s="464">
        <f t="shared" si="36"/>
        <v>-10.114999999999998</v>
      </c>
      <c r="M42" s="465">
        <f t="shared" si="37"/>
        <v>2.933217993079585E-2</v>
      </c>
      <c r="N42" s="473" t="s">
        <v>557</v>
      </c>
      <c r="O42" s="466">
        <v>43848</v>
      </c>
      <c r="P42" s="4"/>
      <c r="Q42" s="4"/>
      <c r="R42" s="340" t="s">
        <v>560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90" customFormat="1" ht="15" customHeight="1">
      <c r="A43" s="467">
        <v>15</v>
      </c>
      <c r="B43" s="468">
        <v>44208</v>
      </c>
      <c r="C43" s="469"/>
      <c r="D43" s="470" t="s">
        <v>293</v>
      </c>
      <c r="E43" s="471" t="s">
        <v>558</v>
      </c>
      <c r="F43" s="471">
        <v>261</v>
      </c>
      <c r="G43" s="472">
        <v>252</v>
      </c>
      <c r="H43" s="472">
        <v>267</v>
      </c>
      <c r="I43" s="471">
        <v>280</v>
      </c>
      <c r="J43" s="516" t="s">
        <v>902</v>
      </c>
      <c r="K43" s="516">
        <f t="shared" ref="K43:K45" si="38">H43-F43</f>
        <v>6</v>
      </c>
      <c r="L43" s="464">
        <f>(F43*-0.07)/100</f>
        <v>-0.18270000000000003</v>
      </c>
      <c r="M43" s="465">
        <f t="shared" ref="M43:M45" si="39">(K43+L43)/F43</f>
        <v>2.2288505747126437E-2</v>
      </c>
      <c r="N43" s="473" t="s">
        <v>557</v>
      </c>
      <c r="O43" s="531">
        <v>43842</v>
      </c>
      <c r="P43" s="4"/>
      <c r="Q43" s="4"/>
      <c r="R43" s="340" t="s">
        <v>560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90" customFormat="1" ht="15" customHeight="1">
      <c r="A44" s="548">
        <v>16</v>
      </c>
      <c r="B44" s="549">
        <v>44208</v>
      </c>
      <c r="C44" s="550"/>
      <c r="D44" s="551" t="s">
        <v>525</v>
      </c>
      <c r="E44" s="524" t="s">
        <v>558</v>
      </c>
      <c r="F44" s="524">
        <v>1305</v>
      </c>
      <c r="G44" s="552">
        <v>1270</v>
      </c>
      <c r="H44" s="552">
        <v>1270</v>
      </c>
      <c r="I44" s="524" t="s">
        <v>913</v>
      </c>
      <c r="J44" s="526" t="s">
        <v>940</v>
      </c>
      <c r="K44" s="526">
        <f t="shared" si="38"/>
        <v>-35</v>
      </c>
      <c r="L44" s="527">
        <f t="shared" ref="L44:L45" si="40">(F44*-0.7)/100</f>
        <v>-9.134999999999998</v>
      </c>
      <c r="M44" s="553">
        <f t="shared" si="39"/>
        <v>-3.3819923371647506E-2</v>
      </c>
      <c r="N44" s="529" t="s">
        <v>621</v>
      </c>
      <c r="O44" s="530">
        <v>43844</v>
      </c>
      <c r="P44" s="4"/>
      <c r="Q44" s="4"/>
      <c r="R44" s="340" t="s">
        <v>796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90" customFormat="1" ht="15" customHeight="1">
      <c r="A45" s="569">
        <v>17</v>
      </c>
      <c r="B45" s="570">
        <v>44208</v>
      </c>
      <c r="C45" s="571"/>
      <c r="D45" s="572" t="s">
        <v>323</v>
      </c>
      <c r="E45" s="559" t="s">
        <v>558</v>
      </c>
      <c r="F45" s="559">
        <v>1925</v>
      </c>
      <c r="G45" s="573">
        <v>1870</v>
      </c>
      <c r="H45" s="573">
        <v>1930</v>
      </c>
      <c r="I45" s="559" t="s">
        <v>917</v>
      </c>
      <c r="J45" s="563" t="s">
        <v>919</v>
      </c>
      <c r="K45" s="563">
        <f t="shared" si="38"/>
        <v>5</v>
      </c>
      <c r="L45" s="564">
        <f t="shared" si="40"/>
        <v>-13.475</v>
      </c>
      <c r="M45" s="574">
        <f t="shared" si="39"/>
        <v>-4.4025974025974027E-3</v>
      </c>
      <c r="N45" s="575" t="s">
        <v>666</v>
      </c>
      <c r="O45" s="567">
        <v>44221</v>
      </c>
      <c r="P45" s="4"/>
      <c r="Q45" s="4"/>
      <c r="R45" s="340" t="s">
        <v>560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90" customFormat="1" ht="15" customHeight="1">
      <c r="A46" s="467">
        <v>18</v>
      </c>
      <c r="B46" s="468">
        <v>44208</v>
      </c>
      <c r="C46" s="469"/>
      <c r="D46" s="470" t="s">
        <v>293</v>
      </c>
      <c r="E46" s="471" t="s">
        <v>558</v>
      </c>
      <c r="F46" s="471">
        <v>261</v>
      </c>
      <c r="G46" s="472">
        <v>252</v>
      </c>
      <c r="H46" s="472">
        <v>269</v>
      </c>
      <c r="I46" s="471">
        <v>280</v>
      </c>
      <c r="J46" s="516" t="s">
        <v>858</v>
      </c>
      <c r="K46" s="516">
        <f t="shared" ref="K46" si="41">H46-F46</f>
        <v>8</v>
      </c>
      <c r="L46" s="464">
        <f t="shared" ref="L46" si="42">(F46*-0.7)/100</f>
        <v>-1.827</v>
      </c>
      <c r="M46" s="465">
        <f t="shared" ref="M46" si="43">(K46+L46)/F46</f>
        <v>2.3651340996168582E-2</v>
      </c>
      <c r="N46" s="473" t="s">
        <v>557</v>
      </c>
      <c r="O46" s="466">
        <v>43843</v>
      </c>
      <c r="P46" s="4"/>
      <c r="Q46" s="4"/>
      <c r="R46" s="340" t="s">
        <v>560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90" customFormat="1" ht="15" customHeight="1">
      <c r="A47" s="467">
        <v>19</v>
      </c>
      <c r="B47" s="468">
        <v>44208</v>
      </c>
      <c r="C47" s="469"/>
      <c r="D47" s="470" t="s">
        <v>271</v>
      </c>
      <c r="E47" s="471" t="s">
        <v>558</v>
      </c>
      <c r="F47" s="471">
        <v>300</v>
      </c>
      <c r="G47" s="472">
        <v>290</v>
      </c>
      <c r="H47" s="472">
        <v>305</v>
      </c>
      <c r="I47" s="471">
        <v>320</v>
      </c>
      <c r="J47" s="516" t="s">
        <v>919</v>
      </c>
      <c r="K47" s="516">
        <f t="shared" ref="K47:K49" si="44">H47-F47</f>
        <v>5</v>
      </c>
      <c r="L47" s="464">
        <f>(F47*-0.07)/100</f>
        <v>-0.21000000000000005</v>
      </c>
      <c r="M47" s="465">
        <f t="shared" ref="M47:M49" si="45">(K47+L47)/F47</f>
        <v>1.5966666666666667E-2</v>
      </c>
      <c r="N47" s="473" t="s">
        <v>557</v>
      </c>
      <c r="O47" s="531">
        <v>43842</v>
      </c>
      <c r="P47" s="4"/>
      <c r="Q47" s="4"/>
      <c r="R47" s="340" t="s">
        <v>796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90" customFormat="1" ht="15" customHeight="1">
      <c r="A48" s="548">
        <v>20</v>
      </c>
      <c r="B48" s="549">
        <v>44208</v>
      </c>
      <c r="C48" s="550"/>
      <c r="D48" s="551" t="s">
        <v>271</v>
      </c>
      <c r="E48" s="524" t="s">
        <v>558</v>
      </c>
      <c r="F48" s="524">
        <v>297.5</v>
      </c>
      <c r="G48" s="552">
        <v>287</v>
      </c>
      <c r="H48" s="552">
        <v>287</v>
      </c>
      <c r="I48" s="524">
        <v>318</v>
      </c>
      <c r="J48" s="526" t="s">
        <v>881</v>
      </c>
      <c r="K48" s="526">
        <f t="shared" si="44"/>
        <v>-10.5</v>
      </c>
      <c r="L48" s="527">
        <f t="shared" ref="L48:L49" si="46">(F48*-0.7)/100</f>
        <v>-2.0825</v>
      </c>
      <c r="M48" s="553">
        <f t="shared" si="45"/>
        <v>-4.2294117647058822E-2</v>
      </c>
      <c r="N48" s="529" t="s">
        <v>621</v>
      </c>
      <c r="O48" s="530">
        <v>43848</v>
      </c>
      <c r="P48" s="4"/>
      <c r="Q48" s="4"/>
      <c r="R48" s="340" t="s">
        <v>796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90" customFormat="1" ht="15" customHeight="1">
      <c r="A49" s="548">
        <v>21</v>
      </c>
      <c r="B49" s="549">
        <v>44209</v>
      </c>
      <c r="C49" s="550"/>
      <c r="D49" s="551" t="s">
        <v>741</v>
      </c>
      <c r="E49" s="524" t="s">
        <v>558</v>
      </c>
      <c r="F49" s="524">
        <v>796</v>
      </c>
      <c r="G49" s="552">
        <v>768</v>
      </c>
      <c r="H49" s="552">
        <v>768</v>
      </c>
      <c r="I49" s="524">
        <v>840</v>
      </c>
      <c r="J49" s="526" t="s">
        <v>996</v>
      </c>
      <c r="K49" s="526">
        <f t="shared" si="44"/>
        <v>-28</v>
      </c>
      <c r="L49" s="527">
        <f t="shared" si="46"/>
        <v>-5.5719999999999992</v>
      </c>
      <c r="M49" s="553">
        <f t="shared" si="45"/>
        <v>-4.217587939698493E-2</v>
      </c>
      <c r="N49" s="529" t="s">
        <v>621</v>
      </c>
      <c r="O49" s="530">
        <v>43851</v>
      </c>
      <c r="P49" s="4"/>
      <c r="Q49" s="4"/>
      <c r="R49" s="340" t="s">
        <v>796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90" customFormat="1" ht="15" customHeight="1">
      <c r="A50" s="548">
        <v>22</v>
      </c>
      <c r="B50" s="549">
        <v>44209</v>
      </c>
      <c r="C50" s="550"/>
      <c r="D50" s="551" t="s">
        <v>426</v>
      </c>
      <c r="E50" s="524" t="s">
        <v>558</v>
      </c>
      <c r="F50" s="524">
        <v>551</v>
      </c>
      <c r="G50" s="552">
        <v>537</v>
      </c>
      <c r="H50" s="552">
        <v>535</v>
      </c>
      <c r="I50" s="524" t="s">
        <v>929</v>
      </c>
      <c r="J50" s="526" t="s">
        <v>960</v>
      </c>
      <c r="K50" s="526">
        <f t="shared" ref="K50" si="47">H50-F50</f>
        <v>-16</v>
      </c>
      <c r="L50" s="527">
        <f t="shared" ref="L50" si="48">(F50*-0.7)/100</f>
        <v>-3.8569999999999998</v>
      </c>
      <c r="M50" s="553">
        <f t="shared" ref="M50" si="49">(K50+L50)/F50</f>
        <v>-3.6038112522686024E-2</v>
      </c>
      <c r="N50" s="529" t="s">
        <v>621</v>
      </c>
      <c r="O50" s="530">
        <v>43848</v>
      </c>
      <c r="P50" s="4"/>
      <c r="Q50" s="4"/>
      <c r="R50" s="340" t="s">
        <v>560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90" customFormat="1" ht="15" customHeight="1">
      <c r="A51" s="548">
        <v>23</v>
      </c>
      <c r="B51" s="549">
        <v>44210</v>
      </c>
      <c r="C51" s="550"/>
      <c r="D51" s="551" t="s">
        <v>76</v>
      </c>
      <c r="E51" s="524" t="s">
        <v>558</v>
      </c>
      <c r="F51" s="524">
        <v>144.5</v>
      </c>
      <c r="G51" s="552">
        <v>140</v>
      </c>
      <c r="H51" s="552">
        <v>140</v>
      </c>
      <c r="I51" s="524">
        <v>155</v>
      </c>
      <c r="J51" s="526" t="s">
        <v>959</v>
      </c>
      <c r="K51" s="526">
        <f t="shared" ref="K51:K52" si="50">H51-F51</f>
        <v>-4.5</v>
      </c>
      <c r="L51" s="527">
        <f t="shared" ref="L51:L52" si="51">(F51*-0.7)/100</f>
        <v>-1.0114999999999998</v>
      </c>
      <c r="M51" s="553">
        <f t="shared" ref="M51:M52" si="52">(K51+L51)/F51</f>
        <v>-3.8141868512110724E-2</v>
      </c>
      <c r="N51" s="529" t="s">
        <v>621</v>
      </c>
      <c r="O51" s="530">
        <v>43845</v>
      </c>
      <c r="P51" s="4"/>
      <c r="Q51" s="4"/>
      <c r="R51" s="340" t="s">
        <v>796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90" customFormat="1" ht="15" customHeight="1">
      <c r="A52" s="569">
        <v>24</v>
      </c>
      <c r="B52" s="570">
        <v>44214</v>
      </c>
      <c r="C52" s="571"/>
      <c r="D52" s="572" t="s">
        <v>249</v>
      </c>
      <c r="E52" s="559" t="s">
        <v>558</v>
      </c>
      <c r="F52" s="559">
        <v>3205</v>
      </c>
      <c r="G52" s="573">
        <v>3100</v>
      </c>
      <c r="H52" s="573">
        <v>3235</v>
      </c>
      <c r="I52" s="559">
        <v>3400</v>
      </c>
      <c r="J52" s="563" t="s">
        <v>982</v>
      </c>
      <c r="K52" s="563">
        <f t="shared" si="50"/>
        <v>30</v>
      </c>
      <c r="L52" s="564">
        <f t="shared" si="51"/>
        <v>-22.434999999999999</v>
      </c>
      <c r="M52" s="574">
        <f t="shared" si="52"/>
        <v>2.3603744149765997E-3</v>
      </c>
      <c r="N52" s="575" t="s">
        <v>666</v>
      </c>
      <c r="O52" s="567">
        <v>44216</v>
      </c>
      <c r="P52" s="4"/>
      <c r="Q52" s="4"/>
      <c r="R52" s="340" t="s">
        <v>796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90" customFormat="1" ht="15" customHeight="1">
      <c r="A53" s="467">
        <v>25</v>
      </c>
      <c r="B53" s="468">
        <v>44214</v>
      </c>
      <c r="C53" s="469"/>
      <c r="D53" s="470" t="s">
        <v>965</v>
      </c>
      <c r="E53" s="471" t="s">
        <v>558</v>
      </c>
      <c r="F53" s="471">
        <v>2561</v>
      </c>
      <c r="G53" s="472">
        <v>2478</v>
      </c>
      <c r="H53" s="472">
        <v>2627.5</v>
      </c>
      <c r="I53" s="471">
        <v>2700</v>
      </c>
      <c r="J53" s="516" t="s">
        <v>973</v>
      </c>
      <c r="K53" s="516">
        <f t="shared" ref="K53" si="53">H53-F53</f>
        <v>66.5</v>
      </c>
      <c r="L53" s="464">
        <f t="shared" ref="L53" si="54">(F53*-0.7)/100</f>
        <v>-17.927</v>
      </c>
      <c r="M53" s="465">
        <f t="shared" ref="M53" si="55">(K53+L53)/F53</f>
        <v>1.8966419367434595E-2</v>
      </c>
      <c r="N53" s="473" t="s">
        <v>557</v>
      </c>
      <c r="O53" s="466">
        <v>43849</v>
      </c>
      <c r="P53" s="4"/>
      <c r="Q53" s="4"/>
      <c r="R53" s="340" t="s">
        <v>560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90" customFormat="1" ht="15" customHeight="1">
      <c r="A54" s="467">
        <v>26</v>
      </c>
      <c r="B54" s="468">
        <v>44214</v>
      </c>
      <c r="C54" s="469"/>
      <c r="D54" s="470" t="s">
        <v>167</v>
      </c>
      <c r="E54" s="471" t="s">
        <v>558</v>
      </c>
      <c r="F54" s="471">
        <v>1985</v>
      </c>
      <c r="G54" s="472">
        <v>1935</v>
      </c>
      <c r="H54" s="472">
        <v>2039</v>
      </c>
      <c r="I54" s="471">
        <v>2100</v>
      </c>
      <c r="J54" s="516" t="s">
        <v>981</v>
      </c>
      <c r="K54" s="516">
        <f t="shared" ref="K54:K55" si="56">H54-F54</f>
        <v>54</v>
      </c>
      <c r="L54" s="464">
        <f t="shared" ref="L54:L55" si="57">(F54*-0.7)/100</f>
        <v>-13.895</v>
      </c>
      <c r="M54" s="465">
        <f t="shared" ref="M54:M55" si="58">(K54+L54)/F54</f>
        <v>2.0204030226700254E-2</v>
      </c>
      <c r="N54" s="473" t="s">
        <v>557</v>
      </c>
      <c r="O54" s="466">
        <v>44216</v>
      </c>
      <c r="P54" s="4"/>
      <c r="Q54" s="4"/>
      <c r="R54" s="340" t="s">
        <v>560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90" customFormat="1" ht="15" customHeight="1">
      <c r="A55" s="548">
        <v>27</v>
      </c>
      <c r="B55" s="549">
        <v>44216</v>
      </c>
      <c r="C55" s="550"/>
      <c r="D55" s="551" t="s">
        <v>979</v>
      </c>
      <c r="E55" s="524" t="s">
        <v>558</v>
      </c>
      <c r="F55" s="524">
        <v>1302</v>
      </c>
      <c r="G55" s="552">
        <v>1265</v>
      </c>
      <c r="H55" s="552">
        <v>1260</v>
      </c>
      <c r="I55" s="524" t="s">
        <v>980</v>
      </c>
      <c r="J55" s="526" t="s">
        <v>1010</v>
      </c>
      <c r="K55" s="526">
        <f t="shared" si="56"/>
        <v>-42</v>
      </c>
      <c r="L55" s="527">
        <f t="shared" si="57"/>
        <v>-9.113999999999999</v>
      </c>
      <c r="M55" s="553">
        <f t="shared" si="58"/>
        <v>-3.9258064516129031E-2</v>
      </c>
      <c r="N55" s="529" t="s">
        <v>621</v>
      </c>
      <c r="O55" s="530">
        <v>43855</v>
      </c>
      <c r="P55" s="4"/>
      <c r="Q55" s="4"/>
      <c r="R55" s="340" t="s">
        <v>560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90" customFormat="1" ht="15" customHeight="1">
      <c r="A56" s="548">
        <v>28</v>
      </c>
      <c r="B56" s="549">
        <v>44217</v>
      </c>
      <c r="C56" s="550"/>
      <c r="D56" s="551" t="s">
        <v>90</v>
      </c>
      <c r="E56" s="524" t="s">
        <v>558</v>
      </c>
      <c r="F56" s="524">
        <v>3615</v>
      </c>
      <c r="G56" s="552">
        <v>3530</v>
      </c>
      <c r="H56" s="552">
        <v>3515</v>
      </c>
      <c r="I56" s="524" t="s">
        <v>984</v>
      </c>
      <c r="J56" s="526" t="s">
        <v>1011</v>
      </c>
      <c r="K56" s="526">
        <f t="shared" ref="K56" si="59">H56-F56</f>
        <v>-100</v>
      </c>
      <c r="L56" s="527">
        <f t="shared" ref="L56" si="60">(F56*-0.7)/100</f>
        <v>-25.305</v>
      </c>
      <c r="M56" s="553">
        <f t="shared" ref="M56:M57" si="61">(K56+L56)/F56</f>
        <v>-3.4662517289073311E-2</v>
      </c>
      <c r="N56" s="529" t="s">
        <v>621</v>
      </c>
      <c r="O56" s="530">
        <v>43855</v>
      </c>
      <c r="P56" s="4"/>
      <c r="Q56" s="4"/>
      <c r="R56" s="340" t="s">
        <v>560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34" s="390" customFormat="1" ht="15" customHeight="1">
      <c r="A57" s="467">
        <v>29</v>
      </c>
      <c r="B57" s="468">
        <v>44221</v>
      </c>
      <c r="C57" s="469"/>
      <c r="D57" s="470" t="s">
        <v>127</v>
      </c>
      <c r="E57" s="471" t="s">
        <v>821</v>
      </c>
      <c r="F57" s="471">
        <v>286</v>
      </c>
      <c r="G57" s="472">
        <v>294</v>
      </c>
      <c r="H57" s="472">
        <v>277.5</v>
      </c>
      <c r="I57" s="471">
        <v>270</v>
      </c>
      <c r="J57" s="516" t="s">
        <v>950</v>
      </c>
      <c r="K57" s="516">
        <f>F57-H57</f>
        <v>8.5</v>
      </c>
      <c r="L57" s="464">
        <f>(F57*-0.07)/100</f>
        <v>-0.20020000000000004</v>
      </c>
      <c r="M57" s="465">
        <f t="shared" si="61"/>
        <v>2.9020279720279717E-2</v>
      </c>
      <c r="N57" s="473" t="s">
        <v>557</v>
      </c>
      <c r="O57" s="531">
        <v>43855</v>
      </c>
      <c r="P57" s="4"/>
      <c r="Q57" s="4"/>
      <c r="R57" s="340" t="s">
        <v>560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34" s="390" customFormat="1" ht="15" customHeight="1">
      <c r="A58" s="467">
        <v>30</v>
      </c>
      <c r="B58" s="468">
        <v>44221</v>
      </c>
      <c r="C58" s="469"/>
      <c r="D58" s="470" t="s">
        <v>127</v>
      </c>
      <c r="E58" s="471" t="s">
        <v>821</v>
      </c>
      <c r="F58" s="471">
        <v>287</v>
      </c>
      <c r="G58" s="472">
        <v>295</v>
      </c>
      <c r="H58" s="472">
        <v>281.5</v>
      </c>
      <c r="I58" s="471">
        <v>270</v>
      </c>
      <c r="J58" s="516" t="s">
        <v>950</v>
      </c>
      <c r="K58" s="516">
        <f>F58-H58</f>
        <v>5.5</v>
      </c>
      <c r="L58" s="464">
        <f>(F58*-0.07)/100</f>
        <v>-0.20090000000000002</v>
      </c>
      <c r="M58" s="465">
        <f t="shared" ref="M58:M60" si="62">(K58+L58)/F58</f>
        <v>1.846376306620209E-2</v>
      </c>
      <c r="N58" s="473" t="s">
        <v>557</v>
      </c>
      <c r="O58" s="531">
        <v>43855</v>
      </c>
      <c r="P58" s="4"/>
      <c r="Q58" s="4"/>
      <c r="R58" s="340" t="s">
        <v>560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34" s="390" customFormat="1" ht="15" customHeight="1">
      <c r="A59" s="467">
        <v>31</v>
      </c>
      <c r="B59" s="468">
        <v>44221</v>
      </c>
      <c r="C59" s="469"/>
      <c r="D59" s="470" t="s">
        <v>93</v>
      </c>
      <c r="E59" s="471" t="s">
        <v>558</v>
      </c>
      <c r="F59" s="471">
        <v>4990</v>
      </c>
      <c r="G59" s="472">
        <v>4830</v>
      </c>
      <c r="H59" s="472">
        <v>5080</v>
      </c>
      <c r="I59" s="471">
        <v>5300</v>
      </c>
      <c r="J59" s="516" t="s">
        <v>1012</v>
      </c>
      <c r="K59" s="516">
        <f t="shared" ref="K59:K60" si="63">H59-F59</f>
        <v>90</v>
      </c>
      <c r="L59" s="464">
        <f>(F59*-0.07)/100</f>
        <v>-3.4930000000000003</v>
      </c>
      <c r="M59" s="465">
        <f t="shared" si="62"/>
        <v>1.7336072144288579E-2</v>
      </c>
      <c r="N59" s="473" t="s">
        <v>557</v>
      </c>
      <c r="O59" s="531">
        <v>44221</v>
      </c>
      <c r="P59" s="4"/>
      <c r="Q59" s="4"/>
      <c r="R59" s="340" t="s">
        <v>560</v>
      </c>
      <c r="S59" s="37"/>
      <c r="T59" s="37"/>
      <c r="U59" s="37"/>
      <c r="V59" s="37"/>
      <c r="W59" s="37"/>
      <c r="X59" s="37"/>
      <c r="Y59" s="37"/>
      <c r="Z59" s="37"/>
      <c r="AA59" s="37"/>
    </row>
    <row r="60" spans="1:34" s="390" customFormat="1" ht="15" customHeight="1">
      <c r="A60" s="569">
        <v>32</v>
      </c>
      <c r="B60" s="570">
        <v>44223</v>
      </c>
      <c r="C60" s="571"/>
      <c r="D60" s="572" t="s">
        <v>1024</v>
      </c>
      <c r="E60" s="559" t="s">
        <v>558</v>
      </c>
      <c r="F60" s="559">
        <v>719</v>
      </c>
      <c r="G60" s="573">
        <v>695</v>
      </c>
      <c r="H60" s="573">
        <v>719</v>
      </c>
      <c r="I60" s="559" t="s">
        <v>1025</v>
      </c>
      <c r="J60" s="563" t="s">
        <v>666</v>
      </c>
      <c r="K60" s="563">
        <f t="shared" si="63"/>
        <v>0</v>
      </c>
      <c r="L60" s="564">
        <f>(F60*-0.06)/100</f>
        <v>-0.43140000000000001</v>
      </c>
      <c r="M60" s="574">
        <f t="shared" si="62"/>
        <v>-6.0000000000000006E-4</v>
      </c>
      <c r="N60" s="575" t="s">
        <v>666</v>
      </c>
      <c r="O60" s="576">
        <v>44223</v>
      </c>
      <c r="P60" s="4"/>
      <c r="Q60" s="4"/>
      <c r="R60" s="340"/>
      <c r="S60" s="37"/>
      <c r="T60" s="37"/>
      <c r="U60" s="37"/>
      <c r="V60" s="37"/>
      <c r="W60" s="37"/>
      <c r="X60" s="37"/>
      <c r="Y60" s="37"/>
      <c r="Z60" s="37"/>
      <c r="AA60" s="37"/>
    </row>
    <row r="61" spans="1:34" s="390" customFormat="1" ht="15" customHeight="1">
      <c r="A61" s="416"/>
      <c r="B61" s="440"/>
      <c r="C61" s="443"/>
      <c r="D61" s="408"/>
      <c r="E61" s="409"/>
      <c r="F61" s="409"/>
      <c r="G61" s="444"/>
      <c r="H61" s="444"/>
      <c r="I61" s="409"/>
      <c r="J61" s="513"/>
      <c r="K61" s="513"/>
      <c r="L61" s="428"/>
      <c r="M61" s="424"/>
      <c r="N61" s="429"/>
      <c r="O61" s="415"/>
      <c r="P61" s="4"/>
      <c r="Q61" s="4"/>
      <c r="R61" s="340"/>
      <c r="S61" s="37"/>
      <c r="T61" s="37"/>
      <c r="U61" s="37"/>
      <c r="V61" s="37"/>
      <c r="W61" s="37"/>
      <c r="X61" s="37"/>
      <c r="Y61" s="37"/>
      <c r="Z61" s="37"/>
      <c r="AA61" s="37"/>
    </row>
    <row r="62" spans="1:34" s="390" customFormat="1" ht="15" customHeight="1">
      <c r="A62" s="416"/>
      <c r="B62" s="440"/>
      <c r="C62" s="443"/>
      <c r="D62" s="407"/>
      <c r="E62" s="409"/>
      <c r="F62" s="409"/>
      <c r="G62" s="444"/>
      <c r="H62" s="444"/>
      <c r="I62" s="409"/>
      <c r="J62" s="373"/>
      <c r="K62" s="373"/>
      <c r="L62" s="426"/>
      <c r="M62" s="424"/>
      <c r="N62" s="401"/>
      <c r="O62" s="415"/>
      <c r="P62" s="4"/>
      <c r="Q62" s="4"/>
      <c r="R62" s="340"/>
      <c r="S62" s="37"/>
      <c r="T62" s="37"/>
      <c r="U62" s="37"/>
      <c r="V62" s="37"/>
      <c r="W62" s="37"/>
      <c r="X62" s="37"/>
      <c r="Y62" s="37"/>
      <c r="Z62" s="37"/>
      <c r="AA62" s="37"/>
    </row>
    <row r="63" spans="1:34" ht="44.25" customHeight="1">
      <c r="A63" s="20" t="s">
        <v>561</v>
      </c>
      <c r="B63" s="36"/>
      <c r="C63" s="36"/>
      <c r="D63" s="37"/>
      <c r="E63" s="33"/>
      <c r="F63" s="33"/>
      <c r="G63" s="32"/>
      <c r="H63" s="32" t="s">
        <v>826</v>
      </c>
      <c r="I63" s="33"/>
      <c r="J63" s="14"/>
      <c r="K63" s="76"/>
      <c r="L63" s="77"/>
      <c r="M63" s="76"/>
      <c r="N63" s="78"/>
      <c r="O63" s="76"/>
      <c r="P63" s="4"/>
      <c r="Q63" s="432"/>
      <c r="R63" s="445"/>
      <c r="S63" s="432"/>
      <c r="T63" s="432"/>
      <c r="U63" s="432"/>
      <c r="V63" s="432"/>
      <c r="W63" s="432"/>
      <c r="X63" s="432"/>
      <c r="Y63" s="432"/>
      <c r="Z63" s="37"/>
      <c r="AA63" s="37"/>
      <c r="AB63" s="37"/>
    </row>
    <row r="64" spans="1:34" s="3" customFormat="1">
      <c r="A64" s="26" t="s">
        <v>562</v>
      </c>
      <c r="B64" s="20"/>
      <c r="C64" s="20"/>
      <c r="D64" s="20"/>
      <c r="E64" s="2"/>
      <c r="F64" s="27" t="s">
        <v>563</v>
      </c>
      <c r="G64" s="38"/>
      <c r="H64" s="39"/>
      <c r="I64" s="79"/>
      <c r="J64" s="14"/>
      <c r="K64" s="80"/>
      <c r="L64" s="81"/>
      <c r="M64" s="82"/>
      <c r="N64" s="83"/>
      <c r="O64" s="84"/>
      <c r="P64" s="2"/>
      <c r="Q64" s="1"/>
      <c r="R64" s="9"/>
      <c r="Z64" s="6"/>
      <c r="AA64" s="6"/>
      <c r="AB64" s="6"/>
      <c r="AC64" s="6"/>
      <c r="AD64" s="6"/>
      <c r="AE64" s="6"/>
      <c r="AF64" s="6"/>
      <c r="AG64" s="6"/>
      <c r="AH64" s="6"/>
    </row>
    <row r="65" spans="1:26" s="6" customFormat="1" ht="14.25" customHeight="1">
      <c r="A65" s="26"/>
      <c r="B65" s="20"/>
      <c r="C65" s="20"/>
      <c r="D65" s="20"/>
      <c r="E65" s="29"/>
      <c r="F65" s="27" t="s">
        <v>565</v>
      </c>
      <c r="G65" s="38"/>
      <c r="H65" s="39"/>
      <c r="I65" s="79"/>
      <c r="J65" s="14"/>
      <c r="K65" s="80"/>
      <c r="L65" s="81"/>
      <c r="M65" s="82"/>
      <c r="N65" s="83"/>
      <c r="O65" s="84"/>
      <c r="P65" s="2"/>
      <c r="Q65" s="1"/>
      <c r="R65" s="9"/>
      <c r="S65" s="3"/>
      <c r="Y65" s="3"/>
      <c r="Z65" s="3"/>
    </row>
    <row r="66" spans="1:26" s="6" customFormat="1" ht="14.25" customHeight="1">
      <c r="A66" s="20"/>
      <c r="B66" s="20"/>
      <c r="C66" s="20"/>
      <c r="D66" s="20"/>
      <c r="E66" s="29"/>
      <c r="F66" s="14"/>
      <c r="G66" s="14"/>
      <c r="H66" s="28"/>
      <c r="I66" s="33"/>
      <c r="J66" s="68"/>
      <c r="K66" s="65"/>
      <c r="L66" s="66"/>
      <c r="M66" s="14"/>
      <c r="N66" s="69"/>
      <c r="O66" s="54"/>
      <c r="P66" s="5"/>
      <c r="Q66" s="1"/>
      <c r="R66" s="9"/>
      <c r="S66" s="3"/>
      <c r="Y66" s="3"/>
      <c r="Z66" s="3"/>
    </row>
    <row r="67" spans="1:26" s="6" customFormat="1" ht="15">
      <c r="A67" s="40" t="s">
        <v>572</v>
      </c>
      <c r="B67" s="40"/>
      <c r="C67" s="40"/>
      <c r="D67" s="40"/>
      <c r="E67" s="29"/>
      <c r="F67" s="14"/>
      <c r="G67" s="9"/>
      <c r="H67" s="14"/>
      <c r="I67" s="9"/>
      <c r="J67" s="85"/>
      <c r="K67" s="9"/>
      <c r="L67" s="9"/>
      <c r="M67" s="9"/>
      <c r="N67" s="9"/>
      <c r="O67" s="86"/>
      <c r="P67"/>
      <c r="Q67" s="1"/>
      <c r="R67" s="9"/>
      <c r="S67" s="3"/>
      <c r="Y67" s="3"/>
      <c r="Z67" s="3"/>
    </row>
    <row r="68" spans="1:26" s="6" customFormat="1" ht="38.25">
      <c r="A68" s="18" t="s">
        <v>16</v>
      </c>
      <c r="B68" s="18" t="s">
        <v>535</v>
      </c>
      <c r="C68" s="18"/>
      <c r="D68" s="19" t="s">
        <v>546</v>
      </c>
      <c r="E68" s="18" t="s">
        <v>547</v>
      </c>
      <c r="F68" s="18" t="s">
        <v>548</v>
      </c>
      <c r="G68" s="18" t="s">
        <v>567</v>
      </c>
      <c r="H68" s="18" t="s">
        <v>550</v>
      </c>
      <c r="I68" s="18" t="s">
        <v>551</v>
      </c>
      <c r="J68" s="17" t="s">
        <v>552</v>
      </c>
      <c r="K68" s="74" t="s">
        <v>573</v>
      </c>
      <c r="L68" s="60" t="s">
        <v>824</v>
      </c>
      <c r="M68" s="74" t="s">
        <v>569</v>
      </c>
      <c r="N68" s="18" t="s">
        <v>570</v>
      </c>
      <c r="O68" s="17" t="s">
        <v>555</v>
      </c>
      <c r="P68" s="87" t="s">
        <v>556</v>
      </c>
      <c r="Q68" s="1"/>
      <c r="R68" s="14"/>
      <c r="S68" s="3"/>
      <c r="Y68" s="3"/>
      <c r="Z68" s="3"/>
    </row>
    <row r="69" spans="1:26" s="390" customFormat="1" ht="13.9" customHeight="1">
      <c r="A69" s="517">
        <v>1</v>
      </c>
      <c r="B69" s="514">
        <v>44196</v>
      </c>
      <c r="C69" s="478"/>
      <c r="D69" s="476" t="s">
        <v>849</v>
      </c>
      <c r="E69" s="477" t="s">
        <v>558</v>
      </c>
      <c r="F69" s="471">
        <v>739</v>
      </c>
      <c r="G69" s="518">
        <v>725</v>
      </c>
      <c r="H69" s="471">
        <v>747</v>
      </c>
      <c r="I69" s="515" t="s">
        <v>850</v>
      </c>
      <c r="J69" s="474" t="s">
        <v>858</v>
      </c>
      <c r="K69" s="516">
        <f t="shared" ref="K69" si="64">H69-F69</f>
        <v>8</v>
      </c>
      <c r="L69" s="464">
        <f t="shared" ref="L69" si="65">(H69*N69)*0.035%</f>
        <v>261.45000000000005</v>
      </c>
      <c r="M69" s="479">
        <f t="shared" ref="M69" si="66">(K69*N69)-L69</f>
        <v>7738.55</v>
      </c>
      <c r="N69" s="474">
        <v>1000</v>
      </c>
      <c r="O69" s="475" t="s">
        <v>557</v>
      </c>
      <c r="P69" s="466">
        <v>43831</v>
      </c>
      <c r="Q69" s="384"/>
      <c r="R69" s="340" t="s">
        <v>796</v>
      </c>
      <c r="S69" s="37"/>
      <c r="Y69" s="37"/>
      <c r="Z69" s="37"/>
    </row>
    <row r="70" spans="1:26" s="390" customFormat="1" ht="13.9" customHeight="1">
      <c r="A70" s="517">
        <v>2</v>
      </c>
      <c r="B70" s="514">
        <v>44196</v>
      </c>
      <c r="C70" s="478"/>
      <c r="D70" s="476" t="s">
        <v>851</v>
      </c>
      <c r="E70" s="477" t="s">
        <v>558</v>
      </c>
      <c r="F70" s="471">
        <v>597.5</v>
      </c>
      <c r="G70" s="518">
        <v>588</v>
      </c>
      <c r="H70" s="471">
        <v>607.5</v>
      </c>
      <c r="I70" s="515" t="s">
        <v>852</v>
      </c>
      <c r="J70" s="474" t="s">
        <v>836</v>
      </c>
      <c r="K70" s="516">
        <f t="shared" ref="K70" si="67">H70-F70</f>
        <v>10</v>
      </c>
      <c r="L70" s="464">
        <f t="shared" ref="L70" si="68">(H70*N70)*0.035%</f>
        <v>287.04375000000005</v>
      </c>
      <c r="M70" s="479">
        <f t="shared" ref="M70" si="69">(K70*N70)-L70</f>
        <v>13212.956249999999</v>
      </c>
      <c r="N70" s="474">
        <v>1350</v>
      </c>
      <c r="O70" s="475" t="s">
        <v>557</v>
      </c>
      <c r="P70" s="466">
        <v>43831</v>
      </c>
      <c r="Q70" s="384"/>
      <c r="R70" s="340" t="s">
        <v>560</v>
      </c>
      <c r="S70" s="37"/>
      <c r="Y70" s="37"/>
      <c r="Z70" s="37"/>
    </row>
    <row r="71" spans="1:26" s="390" customFormat="1" ht="13.9" customHeight="1">
      <c r="A71" s="517">
        <v>3</v>
      </c>
      <c r="B71" s="514">
        <v>44196</v>
      </c>
      <c r="C71" s="478"/>
      <c r="D71" s="476" t="s">
        <v>853</v>
      </c>
      <c r="E71" s="477" t="s">
        <v>558</v>
      </c>
      <c r="F71" s="471">
        <v>981</v>
      </c>
      <c r="G71" s="518">
        <v>966</v>
      </c>
      <c r="H71" s="471">
        <v>992</v>
      </c>
      <c r="I71" s="515">
        <v>1010</v>
      </c>
      <c r="J71" s="474" t="s">
        <v>837</v>
      </c>
      <c r="K71" s="516">
        <f t="shared" ref="K71" si="70">H71-F71</f>
        <v>11</v>
      </c>
      <c r="L71" s="464">
        <f t="shared" ref="L71" si="71">(H71*N71)*0.035%</f>
        <v>295.12000000000006</v>
      </c>
      <c r="M71" s="479">
        <f t="shared" ref="M71" si="72">(K71*N71)-L71</f>
        <v>9054.8799999999992</v>
      </c>
      <c r="N71" s="474">
        <v>850</v>
      </c>
      <c r="O71" s="475" t="s">
        <v>557</v>
      </c>
      <c r="P71" s="466">
        <v>43831</v>
      </c>
      <c r="Q71" s="384"/>
      <c r="R71" s="340" t="s">
        <v>796</v>
      </c>
      <c r="S71" s="37"/>
      <c r="Y71" s="37"/>
      <c r="Z71" s="37"/>
    </row>
    <row r="72" spans="1:26" s="390" customFormat="1" ht="13.9" customHeight="1">
      <c r="A72" s="519">
        <v>4</v>
      </c>
      <c r="B72" s="520">
        <v>44197</v>
      </c>
      <c r="C72" s="521"/>
      <c r="D72" s="522" t="s">
        <v>847</v>
      </c>
      <c r="E72" s="523" t="s">
        <v>821</v>
      </c>
      <c r="F72" s="524">
        <v>14035</v>
      </c>
      <c r="G72" s="524">
        <v>14160</v>
      </c>
      <c r="H72" s="524">
        <v>14160</v>
      </c>
      <c r="I72" s="525">
        <v>13800</v>
      </c>
      <c r="J72" s="525" t="s">
        <v>863</v>
      </c>
      <c r="K72" s="526">
        <f>F72-H72</f>
        <v>-125</v>
      </c>
      <c r="L72" s="527">
        <f t="shared" ref="L72" si="73">(H72*N72)*0.035%</f>
        <v>371.70000000000005</v>
      </c>
      <c r="M72" s="528">
        <f t="shared" ref="M72" si="74">(K72*N72)-L72</f>
        <v>-9746.7000000000007</v>
      </c>
      <c r="N72" s="525">
        <v>75</v>
      </c>
      <c r="O72" s="529" t="s">
        <v>621</v>
      </c>
      <c r="P72" s="530">
        <v>43834</v>
      </c>
      <c r="Q72" s="384"/>
      <c r="R72" s="340" t="s">
        <v>560</v>
      </c>
      <c r="S72" s="37"/>
      <c r="Y72" s="37"/>
      <c r="Z72" s="37"/>
    </row>
    <row r="73" spans="1:26" s="390" customFormat="1" ht="13.9" customHeight="1">
      <c r="A73" s="517">
        <v>5</v>
      </c>
      <c r="B73" s="514">
        <v>44197</v>
      </c>
      <c r="C73" s="478"/>
      <c r="D73" s="476" t="s">
        <v>846</v>
      </c>
      <c r="E73" s="477" t="s">
        <v>558</v>
      </c>
      <c r="F73" s="471">
        <v>575</v>
      </c>
      <c r="G73" s="518">
        <v>564</v>
      </c>
      <c r="H73" s="471">
        <v>584.5</v>
      </c>
      <c r="I73" s="515">
        <v>595</v>
      </c>
      <c r="J73" s="474" t="s">
        <v>832</v>
      </c>
      <c r="K73" s="516">
        <f t="shared" ref="K73" si="75">H73-F73</f>
        <v>9.5</v>
      </c>
      <c r="L73" s="464">
        <f t="shared" ref="L73" si="76">(H73*N73)*0.035%</f>
        <v>245.49000000000004</v>
      </c>
      <c r="M73" s="479">
        <f t="shared" ref="M73" si="77">(K73*N73)-L73</f>
        <v>11154.51</v>
      </c>
      <c r="N73" s="474">
        <v>1200</v>
      </c>
      <c r="O73" s="475" t="s">
        <v>557</v>
      </c>
      <c r="P73" s="531">
        <v>43831</v>
      </c>
      <c r="Q73" s="384"/>
      <c r="R73" s="340" t="s">
        <v>796</v>
      </c>
      <c r="S73" s="37"/>
      <c r="Y73" s="37"/>
      <c r="Z73" s="37"/>
    </row>
    <row r="74" spans="1:26" s="390" customFormat="1" ht="13.9" customHeight="1">
      <c r="A74" s="517">
        <v>6</v>
      </c>
      <c r="B74" s="514">
        <v>44197</v>
      </c>
      <c r="C74" s="478"/>
      <c r="D74" s="476" t="s">
        <v>855</v>
      </c>
      <c r="E74" s="477" t="s">
        <v>558</v>
      </c>
      <c r="F74" s="471">
        <v>2397.5</v>
      </c>
      <c r="G74" s="518">
        <v>2345</v>
      </c>
      <c r="H74" s="471">
        <v>2423.5</v>
      </c>
      <c r="I74" s="515" t="s">
        <v>856</v>
      </c>
      <c r="J74" s="474" t="s">
        <v>862</v>
      </c>
      <c r="K74" s="516">
        <f t="shared" ref="K74:K76" si="78">H74-F74</f>
        <v>26</v>
      </c>
      <c r="L74" s="464">
        <f t="shared" ref="L74:L75" si="79">(H74*N74)*0.035%</f>
        <v>254.46750000000003</v>
      </c>
      <c r="M74" s="479">
        <f t="shared" ref="M74:M75" si="80">(K74*N74)-L74</f>
        <v>7545.5325000000003</v>
      </c>
      <c r="N74" s="474">
        <v>300</v>
      </c>
      <c r="O74" s="475" t="s">
        <v>557</v>
      </c>
      <c r="P74" s="466">
        <v>43834</v>
      </c>
      <c r="Q74" s="384"/>
      <c r="R74" s="340" t="s">
        <v>560</v>
      </c>
      <c r="S74" s="37"/>
      <c r="Y74" s="37"/>
      <c r="Z74" s="37"/>
    </row>
    <row r="75" spans="1:26" s="390" customFormat="1" ht="13.9" customHeight="1">
      <c r="A75" s="517">
        <v>7</v>
      </c>
      <c r="B75" s="514">
        <v>44200</v>
      </c>
      <c r="C75" s="478"/>
      <c r="D75" s="476" t="s">
        <v>864</v>
      </c>
      <c r="E75" s="477" t="s">
        <v>558</v>
      </c>
      <c r="F75" s="471">
        <v>466.5</v>
      </c>
      <c r="G75" s="518">
        <v>460</v>
      </c>
      <c r="H75" s="471">
        <v>470.5</v>
      </c>
      <c r="I75" s="515">
        <v>480</v>
      </c>
      <c r="J75" s="474" t="s">
        <v>868</v>
      </c>
      <c r="K75" s="516">
        <f t="shared" ref="K75" si="81">H75-F75</f>
        <v>4</v>
      </c>
      <c r="L75" s="464">
        <f t="shared" si="79"/>
        <v>362.28500000000003</v>
      </c>
      <c r="M75" s="479">
        <f t="shared" si="80"/>
        <v>8437.7150000000001</v>
      </c>
      <c r="N75" s="474">
        <v>2200</v>
      </c>
      <c r="O75" s="475" t="s">
        <v>557</v>
      </c>
      <c r="P75" s="531">
        <v>43834</v>
      </c>
      <c r="Q75" s="384"/>
      <c r="R75" s="340" t="s">
        <v>796</v>
      </c>
      <c r="S75" s="37"/>
      <c r="Y75" s="37"/>
      <c r="Z75" s="37"/>
    </row>
    <row r="76" spans="1:26" s="390" customFormat="1" ht="13.9" customHeight="1">
      <c r="A76" s="517">
        <v>8</v>
      </c>
      <c r="B76" s="514">
        <v>44200</v>
      </c>
      <c r="C76" s="478"/>
      <c r="D76" s="476" t="s">
        <v>865</v>
      </c>
      <c r="E76" s="477" t="s">
        <v>558</v>
      </c>
      <c r="F76" s="471">
        <v>593.5</v>
      </c>
      <c r="G76" s="518">
        <v>583</v>
      </c>
      <c r="H76" s="471">
        <v>601.5</v>
      </c>
      <c r="I76" s="515">
        <v>615</v>
      </c>
      <c r="J76" s="474" t="s">
        <v>858</v>
      </c>
      <c r="K76" s="516">
        <f t="shared" si="78"/>
        <v>8</v>
      </c>
      <c r="L76" s="464">
        <f t="shared" ref="L76" si="82">(H76*N76)*0.035%</f>
        <v>252.63000000000002</v>
      </c>
      <c r="M76" s="479">
        <f t="shared" ref="M76" si="83">(K76*N76)-L76</f>
        <v>9347.3700000000008</v>
      </c>
      <c r="N76" s="474">
        <v>1200</v>
      </c>
      <c r="O76" s="475" t="s">
        <v>557</v>
      </c>
      <c r="P76" s="531">
        <v>43834</v>
      </c>
      <c r="Q76" s="384"/>
      <c r="R76" s="340" t="s">
        <v>796</v>
      </c>
      <c r="S76" s="37"/>
      <c r="Y76" s="37"/>
      <c r="Z76" s="37"/>
    </row>
    <row r="77" spans="1:26" s="390" customFormat="1" ht="13.9" customHeight="1">
      <c r="A77" s="517">
        <v>9</v>
      </c>
      <c r="B77" s="514">
        <v>44200</v>
      </c>
      <c r="C77" s="478"/>
      <c r="D77" s="476" t="s">
        <v>866</v>
      </c>
      <c r="E77" s="477" t="s">
        <v>558</v>
      </c>
      <c r="F77" s="471">
        <v>904</v>
      </c>
      <c r="G77" s="518">
        <v>885</v>
      </c>
      <c r="H77" s="471">
        <v>917.5</v>
      </c>
      <c r="I77" s="515">
        <v>930</v>
      </c>
      <c r="J77" s="474" t="s">
        <v>867</v>
      </c>
      <c r="K77" s="516">
        <f t="shared" ref="K77:K78" si="84">H77-F77</f>
        <v>13.5</v>
      </c>
      <c r="L77" s="464">
        <f t="shared" ref="L77:L78" si="85">(H77*N77)*0.035%</f>
        <v>240.84375000000003</v>
      </c>
      <c r="M77" s="479">
        <f t="shared" ref="M77:M78" si="86">(K77*N77)-L77</f>
        <v>9884.15625</v>
      </c>
      <c r="N77" s="474">
        <v>750</v>
      </c>
      <c r="O77" s="475" t="s">
        <v>557</v>
      </c>
      <c r="P77" s="531">
        <v>43834</v>
      </c>
      <c r="Q77" s="384"/>
      <c r="R77" s="340" t="s">
        <v>796</v>
      </c>
      <c r="S77" s="37"/>
      <c r="Y77" s="37"/>
      <c r="Z77" s="37"/>
    </row>
    <row r="78" spans="1:26" s="390" customFormat="1" ht="13.9" customHeight="1">
      <c r="A78" s="519">
        <v>10</v>
      </c>
      <c r="B78" s="520">
        <v>44200</v>
      </c>
      <c r="C78" s="521"/>
      <c r="D78" s="522" t="s">
        <v>869</v>
      </c>
      <c r="E78" s="523" t="s">
        <v>558</v>
      </c>
      <c r="F78" s="524">
        <v>544.5</v>
      </c>
      <c r="G78" s="524">
        <v>534</v>
      </c>
      <c r="H78" s="524">
        <v>534</v>
      </c>
      <c r="I78" s="525">
        <v>565</v>
      </c>
      <c r="J78" s="525" t="s">
        <v>881</v>
      </c>
      <c r="K78" s="526">
        <f t="shared" si="84"/>
        <v>-10.5</v>
      </c>
      <c r="L78" s="527">
        <f t="shared" si="85"/>
        <v>224.28000000000003</v>
      </c>
      <c r="M78" s="528">
        <f t="shared" si="86"/>
        <v>-12824.28</v>
      </c>
      <c r="N78" s="525">
        <v>1200</v>
      </c>
      <c r="O78" s="529" t="s">
        <v>621</v>
      </c>
      <c r="P78" s="530">
        <v>43836</v>
      </c>
      <c r="Q78" s="384"/>
      <c r="R78" s="340" t="s">
        <v>560</v>
      </c>
      <c r="S78" s="37"/>
      <c r="Y78" s="37"/>
      <c r="Z78" s="37"/>
    </row>
    <row r="79" spans="1:26" s="390" customFormat="1" ht="13.9" customHeight="1">
      <c r="A79" s="519">
        <v>11</v>
      </c>
      <c r="B79" s="520">
        <v>44201</v>
      </c>
      <c r="C79" s="521"/>
      <c r="D79" s="522" t="s">
        <v>847</v>
      </c>
      <c r="E79" s="523" t="s">
        <v>821</v>
      </c>
      <c r="F79" s="524">
        <v>14115</v>
      </c>
      <c r="G79" s="524">
        <v>14220</v>
      </c>
      <c r="H79" s="524">
        <v>14195</v>
      </c>
      <c r="I79" s="525">
        <v>13800</v>
      </c>
      <c r="J79" s="525" t="s">
        <v>872</v>
      </c>
      <c r="K79" s="526">
        <f>F79-H79</f>
        <v>-80</v>
      </c>
      <c r="L79" s="527">
        <f t="shared" ref="L79:L81" si="87">(H79*N79)*0.035%</f>
        <v>372.61875000000003</v>
      </c>
      <c r="M79" s="528">
        <f t="shared" ref="M79:M81" si="88">(K79*N79)-L79</f>
        <v>-6372.6187499999996</v>
      </c>
      <c r="N79" s="525">
        <v>75</v>
      </c>
      <c r="O79" s="529" t="s">
        <v>621</v>
      </c>
      <c r="P79" s="539">
        <v>43835</v>
      </c>
      <c r="Q79" s="384"/>
      <c r="R79" s="340" t="s">
        <v>560</v>
      </c>
      <c r="S79" s="37"/>
      <c r="Y79" s="37"/>
      <c r="Z79" s="37"/>
    </row>
    <row r="80" spans="1:26" s="390" customFormat="1" ht="13.9" customHeight="1">
      <c r="A80" s="517">
        <v>12</v>
      </c>
      <c r="B80" s="514">
        <v>44201</v>
      </c>
      <c r="C80" s="478"/>
      <c r="D80" s="476" t="s">
        <v>864</v>
      </c>
      <c r="E80" s="477" t="s">
        <v>558</v>
      </c>
      <c r="F80" s="471">
        <v>464.5</v>
      </c>
      <c r="G80" s="518">
        <v>458</v>
      </c>
      <c r="H80" s="471">
        <v>468.5</v>
      </c>
      <c r="I80" s="515">
        <v>480</v>
      </c>
      <c r="J80" s="474" t="s">
        <v>868</v>
      </c>
      <c r="K80" s="516">
        <f t="shared" ref="K80:K81" si="89">H80-F80</f>
        <v>4</v>
      </c>
      <c r="L80" s="464">
        <f t="shared" si="87"/>
        <v>360.74500000000006</v>
      </c>
      <c r="M80" s="479">
        <f t="shared" si="88"/>
        <v>8439.2549999999992</v>
      </c>
      <c r="N80" s="474">
        <v>2200</v>
      </c>
      <c r="O80" s="475" t="s">
        <v>557</v>
      </c>
      <c r="P80" s="531">
        <v>43835</v>
      </c>
      <c r="Q80" s="384"/>
      <c r="R80" s="340" t="s">
        <v>796</v>
      </c>
      <c r="S80" s="37"/>
      <c r="Y80" s="37"/>
      <c r="Z80" s="37"/>
    </row>
    <row r="81" spans="1:26" s="390" customFormat="1" ht="13.9" customHeight="1">
      <c r="A81" s="517">
        <v>13</v>
      </c>
      <c r="B81" s="514">
        <v>44201</v>
      </c>
      <c r="C81" s="478"/>
      <c r="D81" s="476" t="s">
        <v>866</v>
      </c>
      <c r="E81" s="477" t="s">
        <v>558</v>
      </c>
      <c r="F81" s="471">
        <v>906</v>
      </c>
      <c r="G81" s="518">
        <v>888</v>
      </c>
      <c r="H81" s="471">
        <v>916</v>
      </c>
      <c r="I81" s="515" t="s">
        <v>874</v>
      </c>
      <c r="J81" s="474" t="s">
        <v>836</v>
      </c>
      <c r="K81" s="516">
        <f t="shared" si="89"/>
        <v>10</v>
      </c>
      <c r="L81" s="464">
        <f t="shared" si="87"/>
        <v>240.45000000000005</v>
      </c>
      <c r="M81" s="479">
        <f t="shared" si="88"/>
        <v>7259.55</v>
      </c>
      <c r="N81" s="474">
        <v>750</v>
      </c>
      <c r="O81" s="475" t="s">
        <v>557</v>
      </c>
      <c r="P81" s="466">
        <v>43836</v>
      </c>
      <c r="Q81" s="384"/>
      <c r="R81" s="340" t="s">
        <v>796</v>
      </c>
      <c r="S81" s="37"/>
      <c r="Y81" s="37"/>
      <c r="Z81" s="37"/>
    </row>
    <row r="82" spans="1:26" s="390" customFormat="1" ht="13.9" customHeight="1">
      <c r="A82" s="517">
        <v>14</v>
      </c>
      <c r="B82" s="514">
        <v>44201</v>
      </c>
      <c r="C82" s="478"/>
      <c r="D82" s="476" t="s">
        <v>875</v>
      </c>
      <c r="E82" s="477" t="s">
        <v>558</v>
      </c>
      <c r="F82" s="471">
        <v>508.5</v>
      </c>
      <c r="G82" s="518">
        <v>500</v>
      </c>
      <c r="H82" s="471">
        <v>515.5</v>
      </c>
      <c r="I82" s="515">
        <v>525</v>
      </c>
      <c r="J82" s="474" t="s">
        <v>861</v>
      </c>
      <c r="K82" s="516">
        <f t="shared" ref="K82:K83" si="90">H82-F82</f>
        <v>7</v>
      </c>
      <c r="L82" s="464">
        <f t="shared" ref="L82:L83" si="91">(H82*N82)*0.035%</f>
        <v>270.63750000000005</v>
      </c>
      <c r="M82" s="479">
        <f t="shared" ref="M82:M83" si="92">(K82*N82)-L82</f>
        <v>10229.362499999999</v>
      </c>
      <c r="N82" s="474">
        <v>1500</v>
      </c>
      <c r="O82" s="475" t="s">
        <v>557</v>
      </c>
      <c r="P82" s="466">
        <v>43836</v>
      </c>
      <c r="Q82" s="384"/>
      <c r="R82" s="340" t="s">
        <v>560</v>
      </c>
      <c r="S82" s="37"/>
      <c r="Y82" s="37"/>
      <c r="Z82" s="37"/>
    </row>
    <row r="83" spans="1:26" s="390" customFormat="1" ht="13.9" customHeight="1">
      <c r="A83" s="519">
        <v>15</v>
      </c>
      <c r="B83" s="520">
        <v>44202</v>
      </c>
      <c r="C83" s="521"/>
      <c r="D83" s="522" t="s">
        <v>849</v>
      </c>
      <c r="E83" s="523" t="s">
        <v>558</v>
      </c>
      <c r="F83" s="524">
        <v>753.5</v>
      </c>
      <c r="G83" s="524">
        <v>743</v>
      </c>
      <c r="H83" s="524">
        <v>741</v>
      </c>
      <c r="I83" s="525">
        <v>773</v>
      </c>
      <c r="J83" s="525" t="s">
        <v>887</v>
      </c>
      <c r="K83" s="526">
        <f t="shared" si="90"/>
        <v>-12.5</v>
      </c>
      <c r="L83" s="527">
        <f t="shared" si="91"/>
        <v>259.35000000000002</v>
      </c>
      <c r="M83" s="528">
        <f t="shared" si="92"/>
        <v>-12759.35</v>
      </c>
      <c r="N83" s="525">
        <v>1000</v>
      </c>
      <c r="O83" s="529" t="s">
        <v>621</v>
      </c>
      <c r="P83" s="530">
        <v>43837</v>
      </c>
      <c r="Q83" s="384"/>
      <c r="R83" s="340" t="s">
        <v>796</v>
      </c>
      <c r="S83" s="37"/>
      <c r="Y83" s="37"/>
      <c r="Z83" s="37"/>
    </row>
    <row r="84" spans="1:26" s="390" customFormat="1" ht="13.9" customHeight="1">
      <c r="A84" s="519">
        <v>16</v>
      </c>
      <c r="B84" s="520">
        <v>44202</v>
      </c>
      <c r="C84" s="521"/>
      <c r="D84" s="522" t="s">
        <v>864</v>
      </c>
      <c r="E84" s="523" t="s">
        <v>558</v>
      </c>
      <c r="F84" s="524">
        <v>462.5</v>
      </c>
      <c r="G84" s="524">
        <v>456</v>
      </c>
      <c r="H84" s="524">
        <v>456</v>
      </c>
      <c r="I84" s="525">
        <v>475</v>
      </c>
      <c r="J84" s="525" t="s">
        <v>882</v>
      </c>
      <c r="K84" s="526">
        <f t="shared" ref="K84:K85" si="93">H84-F84</f>
        <v>-6.5</v>
      </c>
      <c r="L84" s="527">
        <f t="shared" ref="L84:L86" si="94">(H84*N84)*0.035%</f>
        <v>351.12000000000006</v>
      </c>
      <c r="M84" s="528">
        <f t="shared" ref="M84:M86" si="95">(K84*N84)-L84</f>
        <v>-14651.12</v>
      </c>
      <c r="N84" s="525">
        <v>2200</v>
      </c>
      <c r="O84" s="529" t="s">
        <v>621</v>
      </c>
      <c r="P84" s="539">
        <v>43836</v>
      </c>
      <c r="Q84" s="384"/>
      <c r="R84" s="340" t="s">
        <v>796</v>
      </c>
      <c r="S84" s="37"/>
      <c r="Y84" s="37"/>
      <c r="Z84" s="37"/>
    </row>
    <row r="85" spans="1:26" s="390" customFormat="1" ht="13.9" customHeight="1">
      <c r="A85" s="517">
        <v>17</v>
      </c>
      <c r="B85" s="514">
        <v>44202</v>
      </c>
      <c r="C85" s="478"/>
      <c r="D85" s="476" t="s">
        <v>883</v>
      </c>
      <c r="E85" s="477" t="s">
        <v>558</v>
      </c>
      <c r="F85" s="471">
        <v>1600.5</v>
      </c>
      <c r="G85" s="518">
        <v>1583</v>
      </c>
      <c r="H85" s="471">
        <v>1613.5</v>
      </c>
      <c r="I85" s="515">
        <v>1640</v>
      </c>
      <c r="J85" s="474" t="s">
        <v>888</v>
      </c>
      <c r="K85" s="516">
        <f t="shared" si="93"/>
        <v>13</v>
      </c>
      <c r="L85" s="464">
        <f t="shared" si="94"/>
        <v>395.30750000000006</v>
      </c>
      <c r="M85" s="479">
        <f t="shared" si="95"/>
        <v>8704.6924999999992</v>
      </c>
      <c r="N85" s="474">
        <v>700</v>
      </c>
      <c r="O85" s="475" t="s">
        <v>557</v>
      </c>
      <c r="P85" s="466">
        <v>43837</v>
      </c>
      <c r="Q85" s="384"/>
      <c r="R85" s="340" t="s">
        <v>796</v>
      </c>
      <c r="S85" s="37"/>
      <c r="Y85" s="37"/>
      <c r="Z85" s="37"/>
    </row>
    <row r="86" spans="1:26" s="390" customFormat="1" ht="13.9" customHeight="1">
      <c r="A86" s="517">
        <v>18</v>
      </c>
      <c r="B86" s="514">
        <v>44203</v>
      </c>
      <c r="C86" s="478"/>
      <c r="D86" s="476" t="s">
        <v>911</v>
      </c>
      <c r="E86" s="477" t="s">
        <v>821</v>
      </c>
      <c r="F86" s="471">
        <v>14255</v>
      </c>
      <c r="G86" s="518">
        <v>14370</v>
      </c>
      <c r="H86" s="471">
        <v>14195</v>
      </c>
      <c r="I86" s="515">
        <v>14000</v>
      </c>
      <c r="J86" s="474" t="s">
        <v>791</v>
      </c>
      <c r="K86" s="516">
        <f>F86-H86</f>
        <v>60</v>
      </c>
      <c r="L86" s="464">
        <f t="shared" si="94"/>
        <v>372.61875000000003</v>
      </c>
      <c r="M86" s="479">
        <f t="shared" si="95"/>
        <v>4127.3812500000004</v>
      </c>
      <c r="N86" s="474">
        <v>75</v>
      </c>
      <c r="O86" s="475" t="s">
        <v>557</v>
      </c>
      <c r="P86" s="531">
        <v>43837</v>
      </c>
      <c r="Q86" s="384"/>
      <c r="R86" s="340" t="s">
        <v>560</v>
      </c>
      <c r="S86" s="37"/>
      <c r="Y86" s="37"/>
      <c r="Z86" s="37"/>
    </row>
    <row r="87" spans="1:26" s="390" customFormat="1" ht="13.9" customHeight="1">
      <c r="A87" s="517">
        <v>19</v>
      </c>
      <c r="B87" s="514">
        <v>44203</v>
      </c>
      <c r="C87" s="478"/>
      <c r="D87" s="476" t="s">
        <v>855</v>
      </c>
      <c r="E87" s="477" t="s">
        <v>558</v>
      </c>
      <c r="F87" s="471">
        <v>2381</v>
      </c>
      <c r="G87" s="518">
        <v>2345</v>
      </c>
      <c r="H87" s="471">
        <v>2404.5</v>
      </c>
      <c r="I87" s="515">
        <v>2450</v>
      </c>
      <c r="J87" s="474" t="s">
        <v>898</v>
      </c>
      <c r="K87" s="516">
        <f t="shared" ref="K87" si="96">H87-F87</f>
        <v>23.5</v>
      </c>
      <c r="L87" s="464">
        <f t="shared" ref="L87" si="97">(H87*N87)*0.035%</f>
        <v>252.47250000000003</v>
      </c>
      <c r="M87" s="479">
        <f t="shared" ref="M87" si="98">(K87*N87)-L87</f>
        <v>6797.5275000000001</v>
      </c>
      <c r="N87" s="474">
        <v>300</v>
      </c>
      <c r="O87" s="475" t="s">
        <v>557</v>
      </c>
      <c r="P87" s="466">
        <v>43837</v>
      </c>
      <c r="Q87" s="384"/>
      <c r="R87" s="340" t="s">
        <v>560</v>
      </c>
      <c r="S87" s="37"/>
      <c r="Y87" s="37"/>
      <c r="Z87" s="37"/>
    </row>
    <row r="88" spans="1:26" s="390" customFormat="1" ht="13.9" customHeight="1">
      <c r="A88" s="517">
        <v>20</v>
      </c>
      <c r="B88" s="514">
        <v>44204</v>
      </c>
      <c r="C88" s="478"/>
      <c r="D88" s="476" t="s">
        <v>896</v>
      </c>
      <c r="E88" s="477" t="s">
        <v>558</v>
      </c>
      <c r="F88" s="471">
        <v>506.5</v>
      </c>
      <c r="G88" s="518">
        <v>497</v>
      </c>
      <c r="H88" s="471">
        <v>512</v>
      </c>
      <c r="I88" s="515">
        <v>525</v>
      </c>
      <c r="J88" s="474" t="s">
        <v>897</v>
      </c>
      <c r="K88" s="516">
        <f t="shared" ref="K88" si="99">H88-F88</f>
        <v>5.5</v>
      </c>
      <c r="L88" s="464">
        <f t="shared" ref="L88:L90" si="100">(H88*N88)*0.035%</f>
        <v>268.8</v>
      </c>
      <c r="M88" s="479">
        <f t="shared" ref="M88:M90" si="101">(K88*N88)-L88</f>
        <v>7981.2</v>
      </c>
      <c r="N88" s="474">
        <v>1500</v>
      </c>
      <c r="O88" s="475" t="s">
        <v>557</v>
      </c>
      <c r="P88" s="531">
        <v>43838</v>
      </c>
      <c r="Q88" s="384"/>
      <c r="R88" s="340" t="s">
        <v>796</v>
      </c>
      <c r="S88" s="37"/>
      <c r="Y88" s="37"/>
      <c r="Z88" s="37"/>
    </row>
    <row r="89" spans="1:26" s="390" customFormat="1" ht="13.9" customHeight="1">
      <c r="A89" s="519">
        <v>21</v>
      </c>
      <c r="B89" s="520">
        <v>44204</v>
      </c>
      <c r="C89" s="521"/>
      <c r="D89" s="522" t="s">
        <v>847</v>
      </c>
      <c r="E89" s="523" t="s">
        <v>821</v>
      </c>
      <c r="F89" s="524">
        <v>14315</v>
      </c>
      <c r="G89" s="524">
        <v>14410</v>
      </c>
      <c r="H89" s="524">
        <v>14425</v>
      </c>
      <c r="I89" s="525">
        <v>14050</v>
      </c>
      <c r="J89" s="525" t="s">
        <v>910</v>
      </c>
      <c r="K89" s="526">
        <f>F89-H89</f>
        <v>-110</v>
      </c>
      <c r="L89" s="527">
        <f t="shared" si="100"/>
        <v>378.65625000000006</v>
      </c>
      <c r="M89" s="528">
        <f t="shared" si="101"/>
        <v>-8628.65625</v>
      </c>
      <c r="N89" s="525">
        <v>75</v>
      </c>
      <c r="O89" s="529" t="s">
        <v>621</v>
      </c>
      <c r="P89" s="530">
        <v>43841</v>
      </c>
      <c r="Q89" s="384"/>
      <c r="R89" s="340" t="s">
        <v>560</v>
      </c>
      <c r="S89" s="37"/>
      <c r="Y89" s="37"/>
      <c r="Z89" s="37"/>
    </row>
    <row r="90" spans="1:26" s="390" customFormat="1" ht="13.9" customHeight="1">
      <c r="A90" s="519">
        <v>22</v>
      </c>
      <c r="B90" s="520">
        <v>44204</v>
      </c>
      <c r="C90" s="521"/>
      <c r="D90" s="522" t="s">
        <v>865</v>
      </c>
      <c r="E90" s="523" t="s">
        <v>558</v>
      </c>
      <c r="F90" s="524">
        <v>636</v>
      </c>
      <c r="G90" s="524">
        <v>625</v>
      </c>
      <c r="H90" s="524">
        <v>625</v>
      </c>
      <c r="I90" s="525">
        <v>655</v>
      </c>
      <c r="J90" s="525" t="s">
        <v>977</v>
      </c>
      <c r="K90" s="526">
        <f t="shared" ref="K90" si="102">H90-F90</f>
        <v>-11</v>
      </c>
      <c r="L90" s="527">
        <f t="shared" si="100"/>
        <v>262.50000000000006</v>
      </c>
      <c r="M90" s="528">
        <f t="shared" si="101"/>
        <v>-13462.5</v>
      </c>
      <c r="N90" s="525">
        <v>1200</v>
      </c>
      <c r="O90" s="529" t="s">
        <v>621</v>
      </c>
      <c r="P90" s="530">
        <v>43841</v>
      </c>
      <c r="Q90" s="384"/>
      <c r="R90" s="340" t="s">
        <v>796</v>
      </c>
      <c r="S90" s="37"/>
      <c r="Y90" s="37"/>
      <c r="Z90" s="37"/>
    </row>
    <row r="91" spans="1:26" s="390" customFormat="1" ht="13.9" customHeight="1">
      <c r="A91" s="517">
        <v>23</v>
      </c>
      <c r="B91" s="514">
        <v>44207</v>
      </c>
      <c r="C91" s="478"/>
      <c r="D91" s="476" t="s">
        <v>875</v>
      </c>
      <c r="E91" s="477" t="s">
        <v>558</v>
      </c>
      <c r="F91" s="471">
        <v>529.5</v>
      </c>
      <c r="G91" s="518">
        <v>521</v>
      </c>
      <c r="H91" s="471">
        <v>535.5</v>
      </c>
      <c r="I91" s="515">
        <v>545</v>
      </c>
      <c r="J91" s="474" t="s">
        <v>902</v>
      </c>
      <c r="K91" s="516">
        <f t="shared" ref="K91" si="103">H91-F91</f>
        <v>6</v>
      </c>
      <c r="L91" s="464">
        <f t="shared" ref="L91" si="104">(H91*N91)*0.035%</f>
        <v>281.13750000000005</v>
      </c>
      <c r="M91" s="479">
        <f t="shared" ref="M91" si="105">(K91*N91)-L91</f>
        <v>8718.8624999999993</v>
      </c>
      <c r="N91" s="474">
        <v>1500</v>
      </c>
      <c r="O91" s="475" t="s">
        <v>557</v>
      </c>
      <c r="P91" s="531">
        <v>43841</v>
      </c>
      <c r="Q91" s="384"/>
      <c r="R91" s="340" t="s">
        <v>796</v>
      </c>
      <c r="S91" s="37"/>
      <c r="Y91" s="37"/>
      <c r="Z91" s="37"/>
    </row>
    <row r="92" spans="1:26" s="390" customFormat="1" ht="13.9" customHeight="1">
      <c r="A92" s="517">
        <v>24</v>
      </c>
      <c r="B92" s="514">
        <v>44207</v>
      </c>
      <c r="C92" s="478"/>
      <c r="D92" s="476" t="s">
        <v>866</v>
      </c>
      <c r="E92" s="477" t="s">
        <v>558</v>
      </c>
      <c r="F92" s="471">
        <v>937</v>
      </c>
      <c r="G92" s="518">
        <v>920</v>
      </c>
      <c r="H92" s="471">
        <v>947.5</v>
      </c>
      <c r="I92" s="515">
        <v>970</v>
      </c>
      <c r="J92" s="474" t="s">
        <v>905</v>
      </c>
      <c r="K92" s="516">
        <f t="shared" ref="K92" si="106">H92-F92</f>
        <v>10.5</v>
      </c>
      <c r="L92" s="464">
        <f t="shared" ref="L92" si="107">(H92*N92)*0.035%</f>
        <v>248.71875000000003</v>
      </c>
      <c r="M92" s="479">
        <f t="shared" ref="M92" si="108">(K92*N92)-L92</f>
        <v>7626.28125</v>
      </c>
      <c r="N92" s="474">
        <v>750</v>
      </c>
      <c r="O92" s="475" t="s">
        <v>557</v>
      </c>
      <c r="P92" s="531">
        <v>43841</v>
      </c>
      <c r="Q92" s="384"/>
      <c r="R92" s="340" t="s">
        <v>796</v>
      </c>
      <c r="S92" s="37"/>
      <c r="Y92" s="37"/>
      <c r="Z92" s="37"/>
    </row>
    <row r="93" spans="1:26" s="390" customFormat="1" ht="13.9" customHeight="1">
      <c r="A93" s="517">
        <v>25</v>
      </c>
      <c r="B93" s="514">
        <v>44207</v>
      </c>
      <c r="C93" s="478"/>
      <c r="D93" s="476" t="s">
        <v>908</v>
      </c>
      <c r="E93" s="477" t="s">
        <v>558</v>
      </c>
      <c r="F93" s="471">
        <v>907</v>
      </c>
      <c r="G93" s="518">
        <v>895</v>
      </c>
      <c r="H93" s="471">
        <v>917</v>
      </c>
      <c r="I93" s="515" t="s">
        <v>909</v>
      </c>
      <c r="J93" s="474" t="s">
        <v>836</v>
      </c>
      <c r="K93" s="516">
        <f t="shared" ref="K93:K95" si="109">H93-F93</f>
        <v>10</v>
      </c>
      <c r="L93" s="464">
        <f t="shared" ref="L93:L95" si="110">(H93*N93)*0.035%</f>
        <v>320.95000000000005</v>
      </c>
      <c r="M93" s="479">
        <f t="shared" ref="M93:M95" si="111">(K93*N93)-L93</f>
        <v>9679.0499999999993</v>
      </c>
      <c r="N93" s="474">
        <v>1000</v>
      </c>
      <c r="O93" s="475" t="s">
        <v>557</v>
      </c>
      <c r="P93" s="531">
        <v>43841</v>
      </c>
      <c r="Q93" s="384"/>
      <c r="R93" s="340" t="s">
        <v>796</v>
      </c>
      <c r="S93" s="37"/>
      <c r="Y93" s="37"/>
      <c r="Z93" s="37"/>
    </row>
    <row r="94" spans="1:26" s="390" customFormat="1" ht="13.9" customHeight="1">
      <c r="A94" s="517">
        <v>26</v>
      </c>
      <c r="B94" s="514">
        <v>44207</v>
      </c>
      <c r="C94" s="478"/>
      <c r="D94" s="476" t="s">
        <v>866</v>
      </c>
      <c r="E94" s="477" t="s">
        <v>558</v>
      </c>
      <c r="F94" s="471">
        <v>937</v>
      </c>
      <c r="G94" s="518">
        <v>920</v>
      </c>
      <c r="H94" s="471">
        <v>948.5</v>
      </c>
      <c r="I94" s="515">
        <v>970</v>
      </c>
      <c r="J94" s="474" t="s">
        <v>860</v>
      </c>
      <c r="K94" s="516">
        <f t="shared" si="109"/>
        <v>11.5</v>
      </c>
      <c r="L94" s="464">
        <f t="shared" si="110"/>
        <v>248.98125000000005</v>
      </c>
      <c r="M94" s="479">
        <f t="shared" si="111"/>
        <v>8376.0187499999993</v>
      </c>
      <c r="N94" s="474">
        <v>750</v>
      </c>
      <c r="O94" s="475" t="s">
        <v>557</v>
      </c>
      <c r="P94" s="466">
        <v>43843</v>
      </c>
      <c r="Q94" s="384"/>
      <c r="R94" s="340" t="s">
        <v>560</v>
      </c>
      <c r="S94" s="37"/>
      <c r="Y94" s="37"/>
      <c r="Z94" s="37"/>
    </row>
    <row r="95" spans="1:26" s="390" customFormat="1" ht="13.9" customHeight="1">
      <c r="A95" s="519">
        <v>27</v>
      </c>
      <c r="B95" s="520">
        <v>44207</v>
      </c>
      <c r="C95" s="521"/>
      <c r="D95" s="522" t="s">
        <v>875</v>
      </c>
      <c r="E95" s="523" t="s">
        <v>558</v>
      </c>
      <c r="F95" s="524">
        <v>526.5</v>
      </c>
      <c r="G95" s="524">
        <v>518</v>
      </c>
      <c r="H95" s="524">
        <v>518</v>
      </c>
      <c r="I95" s="525">
        <v>544</v>
      </c>
      <c r="J95" s="525" t="s">
        <v>925</v>
      </c>
      <c r="K95" s="526">
        <f t="shared" si="109"/>
        <v>-8.5</v>
      </c>
      <c r="L95" s="527">
        <f t="shared" si="110"/>
        <v>271.95000000000005</v>
      </c>
      <c r="M95" s="528">
        <f t="shared" si="111"/>
        <v>-13021.95</v>
      </c>
      <c r="N95" s="525">
        <v>1500</v>
      </c>
      <c r="O95" s="529" t="s">
        <v>621</v>
      </c>
      <c r="P95" s="530">
        <v>43843</v>
      </c>
      <c r="Q95" s="384"/>
      <c r="R95" s="340" t="s">
        <v>796</v>
      </c>
      <c r="S95" s="37"/>
      <c r="Y95" s="37"/>
      <c r="Z95" s="37"/>
    </row>
    <row r="96" spans="1:26" s="390" customFormat="1" ht="13.9" customHeight="1">
      <c r="A96" s="517">
        <v>28</v>
      </c>
      <c r="B96" s="514">
        <v>44208</v>
      </c>
      <c r="C96" s="478"/>
      <c r="D96" s="476" t="s">
        <v>922</v>
      </c>
      <c r="E96" s="477" t="s">
        <v>558</v>
      </c>
      <c r="F96" s="471">
        <v>294</v>
      </c>
      <c r="G96" s="518">
        <v>289</v>
      </c>
      <c r="H96" s="471">
        <v>297.5</v>
      </c>
      <c r="I96" s="515">
        <v>304</v>
      </c>
      <c r="J96" s="474" t="s">
        <v>924</v>
      </c>
      <c r="K96" s="516">
        <f t="shared" ref="K96" si="112">H96-F96</f>
        <v>3.5</v>
      </c>
      <c r="L96" s="464">
        <f t="shared" ref="L96" si="113">(H96*N96)*0.035%</f>
        <v>312.37500000000006</v>
      </c>
      <c r="M96" s="479">
        <f t="shared" ref="M96" si="114">(K96*N96)-L96</f>
        <v>10187.625</v>
      </c>
      <c r="N96" s="474">
        <v>3000</v>
      </c>
      <c r="O96" s="475" t="s">
        <v>557</v>
      </c>
      <c r="P96" s="466">
        <v>43843</v>
      </c>
      <c r="Q96" s="384"/>
      <c r="R96" s="340" t="s">
        <v>560</v>
      </c>
      <c r="S96" s="37"/>
      <c r="Y96" s="37"/>
      <c r="Z96" s="37"/>
    </row>
    <row r="97" spans="1:26" s="390" customFormat="1" ht="13.9" customHeight="1">
      <c r="A97" s="517">
        <v>29</v>
      </c>
      <c r="B97" s="514">
        <v>44209</v>
      </c>
      <c r="C97" s="478"/>
      <c r="D97" s="476" t="s">
        <v>855</v>
      </c>
      <c r="E97" s="477" t="s">
        <v>558</v>
      </c>
      <c r="F97" s="471">
        <v>2376.5</v>
      </c>
      <c r="G97" s="518">
        <v>2335</v>
      </c>
      <c r="H97" s="471">
        <v>2403</v>
      </c>
      <c r="I97" s="515" t="s">
        <v>936</v>
      </c>
      <c r="J97" s="474" t="s">
        <v>942</v>
      </c>
      <c r="K97" s="516">
        <f t="shared" ref="K97" si="115">H97-F97</f>
        <v>26.5</v>
      </c>
      <c r="L97" s="464">
        <f t="shared" ref="L97:L98" si="116">(H97*N97)*0.035%</f>
        <v>252.31500000000003</v>
      </c>
      <c r="M97" s="479">
        <f t="shared" ref="M97:M98" si="117">(K97*N97)-L97</f>
        <v>7697.6850000000004</v>
      </c>
      <c r="N97" s="474">
        <v>300</v>
      </c>
      <c r="O97" s="475" t="s">
        <v>557</v>
      </c>
      <c r="P97" s="466">
        <v>43844</v>
      </c>
      <c r="Q97" s="384"/>
      <c r="R97" s="340" t="s">
        <v>796</v>
      </c>
      <c r="S97" s="37"/>
      <c r="Y97" s="37"/>
      <c r="Z97" s="37"/>
    </row>
    <row r="98" spans="1:26" s="390" customFormat="1" ht="13.9" customHeight="1">
      <c r="A98" s="517">
        <v>30</v>
      </c>
      <c r="B98" s="514">
        <v>44210</v>
      </c>
      <c r="C98" s="478"/>
      <c r="D98" s="476" t="s">
        <v>847</v>
      </c>
      <c r="E98" s="477" t="s">
        <v>821</v>
      </c>
      <c r="F98" s="471">
        <v>14600</v>
      </c>
      <c r="G98" s="518">
        <v>14720</v>
      </c>
      <c r="H98" s="471">
        <v>14557.5</v>
      </c>
      <c r="I98" s="515">
        <v>14350</v>
      </c>
      <c r="J98" s="474" t="s">
        <v>983</v>
      </c>
      <c r="K98" s="516">
        <f>F98-H98</f>
        <v>42.5</v>
      </c>
      <c r="L98" s="464">
        <f t="shared" si="116"/>
        <v>382.13437500000003</v>
      </c>
      <c r="M98" s="479">
        <f t="shared" si="117"/>
        <v>2805.3656249999999</v>
      </c>
      <c r="N98" s="474">
        <v>75</v>
      </c>
      <c r="O98" s="475" t="s">
        <v>557</v>
      </c>
      <c r="P98" s="466">
        <v>43845</v>
      </c>
      <c r="Q98" s="384"/>
      <c r="R98" s="340" t="s">
        <v>560</v>
      </c>
      <c r="S98" s="37"/>
      <c r="Y98" s="37"/>
      <c r="Z98" s="37"/>
    </row>
    <row r="99" spans="1:26" s="390" customFormat="1" ht="13.9" customHeight="1">
      <c r="A99" s="517">
        <v>31</v>
      </c>
      <c r="B99" s="514">
        <v>44210</v>
      </c>
      <c r="C99" s="478"/>
      <c r="D99" s="476" t="s">
        <v>945</v>
      </c>
      <c r="E99" s="477" t="s">
        <v>558</v>
      </c>
      <c r="F99" s="471">
        <v>332.5</v>
      </c>
      <c r="G99" s="518">
        <v>328</v>
      </c>
      <c r="H99" s="471">
        <v>336</v>
      </c>
      <c r="I99" s="515">
        <v>343</v>
      </c>
      <c r="J99" s="474" t="s">
        <v>924</v>
      </c>
      <c r="K99" s="516">
        <f t="shared" ref="K99:K100" si="118">H99-F99</f>
        <v>3.5</v>
      </c>
      <c r="L99" s="464">
        <f t="shared" ref="L99:L100" si="119">(H99*N99)*0.035%</f>
        <v>352.80000000000007</v>
      </c>
      <c r="M99" s="479">
        <f t="shared" ref="M99:M100" si="120">(K99*N99)-L99</f>
        <v>10147.200000000001</v>
      </c>
      <c r="N99" s="474">
        <v>3000</v>
      </c>
      <c r="O99" s="475" t="s">
        <v>557</v>
      </c>
      <c r="P99" s="466">
        <v>43845</v>
      </c>
      <c r="Q99" s="384"/>
      <c r="R99" s="340" t="s">
        <v>796</v>
      </c>
      <c r="S99" s="37"/>
      <c r="Y99" s="37"/>
      <c r="Z99" s="37"/>
    </row>
    <row r="100" spans="1:26" s="390" customFormat="1" ht="13.9" customHeight="1">
      <c r="A100" s="519">
        <v>32</v>
      </c>
      <c r="B100" s="520">
        <v>44210</v>
      </c>
      <c r="C100" s="521"/>
      <c r="D100" s="522" t="s">
        <v>866</v>
      </c>
      <c r="E100" s="523" t="s">
        <v>558</v>
      </c>
      <c r="F100" s="524">
        <v>928</v>
      </c>
      <c r="G100" s="524">
        <v>909</v>
      </c>
      <c r="H100" s="524">
        <v>909</v>
      </c>
      <c r="I100" s="525">
        <v>960</v>
      </c>
      <c r="J100" s="525" t="s">
        <v>951</v>
      </c>
      <c r="K100" s="526">
        <f t="shared" si="118"/>
        <v>-19</v>
      </c>
      <c r="L100" s="527">
        <f t="shared" si="119"/>
        <v>238.61250000000004</v>
      </c>
      <c r="M100" s="528">
        <f t="shared" si="120"/>
        <v>-14488.612499999999</v>
      </c>
      <c r="N100" s="525">
        <v>750</v>
      </c>
      <c r="O100" s="529" t="s">
        <v>621</v>
      </c>
      <c r="P100" s="530">
        <v>43845</v>
      </c>
      <c r="Q100" s="384"/>
      <c r="R100" s="340" t="s">
        <v>560</v>
      </c>
      <c r="S100" s="37"/>
      <c r="Y100" s="37"/>
      <c r="Z100" s="37"/>
    </row>
    <row r="101" spans="1:26" s="390" customFormat="1" ht="13.9" customHeight="1">
      <c r="A101" s="519">
        <v>33</v>
      </c>
      <c r="B101" s="520">
        <v>44211</v>
      </c>
      <c r="C101" s="521"/>
      <c r="D101" s="522" t="s">
        <v>952</v>
      </c>
      <c r="E101" s="523" t="s">
        <v>558</v>
      </c>
      <c r="F101" s="524">
        <v>501.5</v>
      </c>
      <c r="G101" s="524">
        <v>495</v>
      </c>
      <c r="H101" s="524">
        <v>496.25</v>
      </c>
      <c r="I101" s="525">
        <v>512</v>
      </c>
      <c r="J101" s="525" t="s">
        <v>953</v>
      </c>
      <c r="K101" s="526">
        <f t="shared" ref="K101:K102" si="121">H101-F101</f>
        <v>-5.25</v>
      </c>
      <c r="L101" s="527">
        <f t="shared" ref="L101:L102" si="122">(H101*N101)*0.035%</f>
        <v>382.11250000000007</v>
      </c>
      <c r="M101" s="528">
        <f t="shared" ref="M101:M102" si="123">(K101*N101)-L101</f>
        <v>-11932.112499999999</v>
      </c>
      <c r="N101" s="525">
        <v>2200</v>
      </c>
      <c r="O101" s="529" t="s">
        <v>621</v>
      </c>
      <c r="P101" s="530">
        <v>43845</v>
      </c>
      <c r="Q101" s="384"/>
      <c r="R101" s="340" t="s">
        <v>560</v>
      </c>
      <c r="S101" s="37"/>
      <c r="Y101" s="37"/>
      <c r="Z101" s="37"/>
    </row>
    <row r="102" spans="1:26" s="390" customFormat="1" ht="13.9" customHeight="1">
      <c r="A102" s="554">
        <v>34</v>
      </c>
      <c r="B102" s="555">
        <v>44211</v>
      </c>
      <c r="C102" s="556"/>
      <c r="D102" s="557" t="s">
        <v>954</v>
      </c>
      <c r="E102" s="558" t="s">
        <v>558</v>
      </c>
      <c r="F102" s="559">
        <v>1466.5</v>
      </c>
      <c r="G102" s="560">
        <v>1447</v>
      </c>
      <c r="H102" s="559">
        <v>1468</v>
      </c>
      <c r="I102" s="561">
        <v>1510</v>
      </c>
      <c r="J102" s="562" t="s">
        <v>955</v>
      </c>
      <c r="K102" s="563">
        <f t="shared" si="121"/>
        <v>1.5</v>
      </c>
      <c r="L102" s="564">
        <f t="shared" si="122"/>
        <v>282.59000000000003</v>
      </c>
      <c r="M102" s="565">
        <f t="shared" si="123"/>
        <v>542.41</v>
      </c>
      <c r="N102" s="562">
        <v>550</v>
      </c>
      <c r="O102" s="566" t="s">
        <v>666</v>
      </c>
      <c r="P102" s="567">
        <v>43845</v>
      </c>
      <c r="Q102" s="384"/>
      <c r="R102" s="340" t="s">
        <v>560</v>
      </c>
      <c r="S102" s="37"/>
      <c r="Y102" s="37"/>
      <c r="Z102" s="37"/>
    </row>
    <row r="103" spans="1:26" s="390" customFormat="1" ht="13.9" customHeight="1">
      <c r="A103" s="519">
        <v>35</v>
      </c>
      <c r="B103" s="520">
        <v>44211</v>
      </c>
      <c r="C103" s="521"/>
      <c r="D103" s="522" t="s">
        <v>908</v>
      </c>
      <c r="E103" s="523" t="s">
        <v>558</v>
      </c>
      <c r="F103" s="524">
        <v>916</v>
      </c>
      <c r="G103" s="524">
        <v>904</v>
      </c>
      <c r="H103" s="524">
        <v>903</v>
      </c>
      <c r="I103" s="525">
        <v>935</v>
      </c>
      <c r="J103" s="525" t="s">
        <v>958</v>
      </c>
      <c r="K103" s="526">
        <f t="shared" ref="K103:K104" si="124">H103-F103</f>
        <v>-13</v>
      </c>
      <c r="L103" s="527">
        <f t="shared" ref="L103:L104" si="125">(H103*N103)*0.035%</f>
        <v>316.05000000000007</v>
      </c>
      <c r="M103" s="528">
        <f t="shared" ref="M103:M104" si="126">(K103*N103)-L103</f>
        <v>-13316.05</v>
      </c>
      <c r="N103" s="525">
        <v>1000</v>
      </c>
      <c r="O103" s="529" t="s">
        <v>621</v>
      </c>
      <c r="P103" s="530">
        <v>43845</v>
      </c>
      <c r="Q103" s="384"/>
      <c r="R103" s="340" t="s">
        <v>796</v>
      </c>
      <c r="S103" s="37"/>
      <c r="Y103" s="37"/>
      <c r="Z103" s="37"/>
    </row>
    <row r="104" spans="1:26" s="390" customFormat="1" ht="13.9" customHeight="1">
      <c r="A104" s="517">
        <v>36</v>
      </c>
      <c r="B104" s="514">
        <v>44211</v>
      </c>
      <c r="C104" s="478"/>
      <c r="D104" s="476" t="s">
        <v>945</v>
      </c>
      <c r="E104" s="477" t="s">
        <v>558</v>
      </c>
      <c r="F104" s="471">
        <v>331.5</v>
      </c>
      <c r="G104" s="518">
        <v>326.5</v>
      </c>
      <c r="H104" s="471">
        <v>336</v>
      </c>
      <c r="I104" s="515">
        <v>343</v>
      </c>
      <c r="J104" s="474" t="s">
        <v>962</v>
      </c>
      <c r="K104" s="516">
        <f t="shared" si="124"/>
        <v>4.5</v>
      </c>
      <c r="L104" s="464">
        <f t="shared" si="125"/>
        <v>352.80000000000007</v>
      </c>
      <c r="M104" s="479">
        <f t="shared" si="126"/>
        <v>13147.2</v>
      </c>
      <c r="N104" s="474">
        <v>3000</v>
      </c>
      <c r="O104" s="475" t="s">
        <v>557</v>
      </c>
      <c r="P104" s="466">
        <v>44214</v>
      </c>
      <c r="Q104" s="384"/>
      <c r="R104" s="340" t="s">
        <v>796</v>
      </c>
      <c r="S104" s="37"/>
      <c r="Y104" s="37"/>
      <c r="Z104" s="37"/>
    </row>
    <row r="105" spans="1:26" s="390" customFormat="1" ht="13.9" customHeight="1">
      <c r="A105" s="517">
        <v>37</v>
      </c>
      <c r="B105" s="514">
        <v>44214</v>
      </c>
      <c r="C105" s="478"/>
      <c r="D105" s="476" t="s">
        <v>855</v>
      </c>
      <c r="E105" s="477" t="s">
        <v>558</v>
      </c>
      <c r="F105" s="471">
        <v>2365.5</v>
      </c>
      <c r="G105" s="518">
        <v>2325</v>
      </c>
      <c r="H105" s="471">
        <v>2388</v>
      </c>
      <c r="I105" s="515">
        <v>2440</v>
      </c>
      <c r="J105" s="474" t="s">
        <v>895</v>
      </c>
      <c r="K105" s="516">
        <f t="shared" ref="K105" si="127">H105-F105</f>
        <v>22.5</v>
      </c>
      <c r="L105" s="464">
        <f t="shared" ref="L105" si="128">(H105*N105)*0.035%</f>
        <v>250.74000000000004</v>
      </c>
      <c r="M105" s="479">
        <f t="shared" ref="M105" si="129">(K105*N105)-L105</f>
        <v>6499.26</v>
      </c>
      <c r="N105" s="474">
        <v>300</v>
      </c>
      <c r="O105" s="475" t="s">
        <v>557</v>
      </c>
      <c r="P105" s="466">
        <v>44217</v>
      </c>
      <c r="Q105" s="384"/>
      <c r="R105" s="340" t="s">
        <v>796</v>
      </c>
      <c r="S105" s="37"/>
      <c r="Y105" s="37"/>
      <c r="Z105" s="37"/>
    </row>
    <row r="106" spans="1:26" s="390" customFormat="1" ht="13.9" customHeight="1">
      <c r="A106" s="519">
        <v>38</v>
      </c>
      <c r="B106" s="520">
        <v>44215</v>
      </c>
      <c r="C106" s="521"/>
      <c r="D106" s="522" t="s">
        <v>847</v>
      </c>
      <c r="E106" s="523" t="s">
        <v>821</v>
      </c>
      <c r="F106" s="524">
        <v>14405</v>
      </c>
      <c r="G106" s="524">
        <v>14530</v>
      </c>
      <c r="H106" s="524">
        <v>14525</v>
      </c>
      <c r="I106" s="525">
        <v>14200</v>
      </c>
      <c r="J106" s="525" t="s">
        <v>968</v>
      </c>
      <c r="K106" s="526">
        <f>F106-H106</f>
        <v>-120</v>
      </c>
      <c r="L106" s="527">
        <f t="shared" ref="L106:L107" si="130">(H106*N106)*0.035%</f>
        <v>381.28125000000006</v>
      </c>
      <c r="M106" s="528">
        <f t="shared" ref="M106:M107" si="131">(K106*N106)-L106</f>
        <v>-9381.28125</v>
      </c>
      <c r="N106" s="525">
        <v>75</v>
      </c>
      <c r="O106" s="529" t="s">
        <v>621</v>
      </c>
      <c r="P106" s="530">
        <v>43849</v>
      </c>
      <c r="Q106" s="384"/>
      <c r="R106" s="340" t="s">
        <v>560</v>
      </c>
      <c r="S106" s="37"/>
      <c r="Y106" s="37"/>
      <c r="Z106" s="37"/>
    </row>
    <row r="107" spans="1:26" s="390" customFormat="1" ht="13.9" customHeight="1">
      <c r="A107" s="517">
        <v>39</v>
      </c>
      <c r="B107" s="514">
        <v>44215</v>
      </c>
      <c r="C107" s="478"/>
      <c r="D107" s="476" t="s">
        <v>969</v>
      </c>
      <c r="E107" s="477" t="s">
        <v>558</v>
      </c>
      <c r="F107" s="471">
        <v>698.5</v>
      </c>
      <c r="G107" s="518">
        <v>685</v>
      </c>
      <c r="H107" s="471">
        <v>707</v>
      </c>
      <c r="I107" s="515">
        <v>720</v>
      </c>
      <c r="J107" s="474" t="s">
        <v>950</v>
      </c>
      <c r="K107" s="516">
        <f t="shared" ref="K107" si="132">H107-F107</f>
        <v>8.5</v>
      </c>
      <c r="L107" s="464">
        <f t="shared" si="130"/>
        <v>272.19500000000005</v>
      </c>
      <c r="M107" s="479">
        <f t="shared" si="131"/>
        <v>9077.8050000000003</v>
      </c>
      <c r="N107" s="474">
        <v>1100</v>
      </c>
      <c r="O107" s="475" t="s">
        <v>557</v>
      </c>
      <c r="P107" s="466">
        <v>44216</v>
      </c>
      <c r="Q107" s="384"/>
      <c r="R107" s="340" t="s">
        <v>796</v>
      </c>
      <c r="S107" s="37"/>
      <c r="Y107" s="37"/>
      <c r="Z107" s="37"/>
    </row>
    <row r="108" spans="1:26" s="390" customFormat="1" ht="13.9" customHeight="1">
      <c r="A108" s="517">
        <v>40</v>
      </c>
      <c r="B108" s="514">
        <v>44215</v>
      </c>
      <c r="C108" s="478"/>
      <c r="D108" s="476" t="s">
        <v>970</v>
      </c>
      <c r="E108" s="477" t="s">
        <v>558</v>
      </c>
      <c r="F108" s="471">
        <v>2649</v>
      </c>
      <c r="G108" s="518">
        <v>2600</v>
      </c>
      <c r="H108" s="471">
        <v>2681.5</v>
      </c>
      <c r="I108" s="515">
        <v>2750</v>
      </c>
      <c r="J108" s="474" t="s">
        <v>698</v>
      </c>
      <c r="K108" s="516">
        <f t="shared" ref="K108:K109" si="133">H108-F108</f>
        <v>32.5</v>
      </c>
      <c r="L108" s="464">
        <f t="shared" ref="L108:L109" si="134">(H108*N108)*0.035%</f>
        <v>281.55750000000006</v>
      </c>
      <c r="M108" s="479">
        <f t="shared" ref="M108:M109" si="135">(K108*N108)-L108</f>
        <v>9468.4424999999992</v>
      </c>
      <c r="N108" s="474">
        <v>300</v>
      </c>
      <c r="O108" s="475" t="s">
        <v>557</v>
      </c>
      <c r="P108" s="466">
        <v>44216</v>
      </c>
      <c r="Q108" s="384"/>
      <c r="R108" s="340" t="s">
        <v>560</v>
      </c>
      <c r="S108" s="37"/>
      <c r="Y108" s="37"/>
      <c r="Z108" s="37"/>
    </row>
    <row r="109" spans="1:26" s="390" customFormat="1" ht="13.9" customHeight="1">
      <c r="A109" s="519">
        <v>41</v>
      </c>
      <c r="B109" s="520">
        <v>44216</v>
      </c>
      <c r="C109" s="521"/>
      <c r="D109" s="522" t="s">
        <v>866</v>
      </c>
      <c r="E109" s="523" t="s">
        <v>558</v>
      </c>
      <c r="F109" s="524">
        <v>903</v>
      </c>
      <c r="G109" s="524">
        <v>885</v>
      </c>
      <c r="H109" s="524">
        <v>885</v>
      </c>
      <c r="I109" s="525">
        <v>940</v>
      </c>
      <c r="J109" s="525" t="s">
        <v>985</v>
      </c>
      <c r="K109" s="526">
        <f t="shared" si="133"/>
        <v>-18</v>
      </c>
      <c r="L109" s="527">
        <f t="shared" si="134"/>
        <v>232.31250000000003</v>
      </c>
      <c r="M109" s="528">
        <f t="shared" si="135"/>
        <v>-13732.3125</v>
      </c>
      <c r="N109" s="525">
        <v>750</v>
      </c>
      <c r="O109" s="529" t="s">
        <v>621</v>
      </c>
      <c r="P109" s="530">
        <v>43851</v>
      </c>
      <c r="Q109" s="384"/>
      <c r="R109" s="340" t="s">
        <v>796</v>
      </c>
      <c r="S109" s="37"/>
      <c r="Y109" s="37"/>
      <c r="Z109" s="37"/>
    </row>
    <row r="110" spans="1:26" s="390" customFormat="1" ht="13.9" customHeight="1">
      <c r="A110" s="519">
        <v>42</v>
      </c>
      <c r="B110" s="520">
        <v>44216</v>
      </c>
      <c r="C110" s="521"/>
      <c r="D110" s="522" t="s">
        <v>978</v>
      </c>
      <c r="E110" s="523" t="s">
        <v>558</v>
      </c>
      <c r="F110" s="524">
        <v>217.5</v>
      </c>
      <c r="G110" s="524">
        <v>214</v>
      </c>
      <c r="H110" s="524">
        <v>214</v>
      </c>
      <c r="I110" s="525">
        <v>225</v>
      </c>
      <c r="J110" s="525" t="s">
        <v>986</v>
      </c>
      <c r="K110" s="526">
        <f t="shared" ref="K110:K111" si="136">H110-F110</f>
        <v>-3.5</v>
      </c>
      <c r="L110" s="527">
        <f t="shared" ref="L110:L113" si="137">(H110*N110)*0.035%</f>
        <v>239.68000000000004</v>
      </c>
      <c r="M110" s="528">
        <f t="shared" ref="M110:M113" si="138">(K110*N110)-L110</f>
        <v>-11439.68</v>
      </c>
      <c r="N110" s="525">
        <v>3200</v>
      </c>
      <c r="O110" s="529" t="s">
        <v>621</v>
      </c>
      <c r="P110" s="530">
        <v>43851</v>
      </c>
      <c r="Q110" s="384"/>
      <c r="R110" s="340" t="s">
        <v>560</v>
      </c>
      <c r="S110" s="37"/>
      <c r="Y110" s="37"/>
      <c r="Z110" s="37"/>
    </row>
    <row r="111" spans="1:26" s="390" customFormat="1" ht="13.9" customHeight="1">
      <c r="A111" s="517">
        <v>43</v>
      </c>
      <c r="B111" s="514">
        <v>44216</v>
      </c>
      <c r="C111" s="478"/>
      <c r="D111" s="476" t="s">
        <v>883</v>
      </c>
      <c r="E111" s="477" t="s">
        <v>558</v>
      </c>
      <c r="F111" s="471">
        <v>1553.5</v>
      </c>
      <c r="G111" s="518">
        <v>1535</v>
      </c>
      <c r="H111" s="471">
        <v>1565</v>
      </c>
      <c r="I111" s="515">
        <v>1590</v>
      </c>
      <c r="J111" s="474" t="s">
        <v>860</v>
      </c>
      <c r="K111" s="516">
        <f t="shared" si="136"/>
        <v>11.5</v>
      </c>
      <c r="L111" s="464">
        <f t="shared" si="137"/>
        <v>383.42500000000007</v>
      </c>
      <c r="M111" s="479">
        <f t="shared" si="138"/>
        <v>7666.5749999999998</v>
      </c>
      <c r="N111" s="474">
        <v>700</v>
      </c>
      <c r="O111" s="475" t="s">
        <v>557</v>
      </c>
      <c r="P111" s="466">
        <v>44217</v>
      </c>
      <c r="Q111" s="384"/>
      <c r="R111" s="340" t="s">
        <v>796</v>
      </c>
      <c r="S111" s="37"/>
      <c r="Y111" s="37"/>
      <c r="Z111" s="37"/>
    </row>
    <row r="112" spans="1:26" s="390" customFormat="1" ht="13.9" customHeight="1">
      <c r="A112" s="517">
        <v>44</v>
      </c>
      <c r="B112" s="514">
        <v>44217</v>
      </c>
      <c r="C112" s="478"/>
      <c r="D112" s="476" t="s">
        <v>847</v>
      </c>
      <c r="E112" s="477" t="s">
        <v>821</v>
      </c>
      <c r="F112" s="471">
        <v>14735</v>
      </c>
      <c r="G112" s="518">
        <v>17830</v>
      </c>
      <c r="H112" s="471">
        <v>14685</v>
      </c>
      <c r="I112" s="515">
        <v>14500</v>
      </c>
      <c r="J112" s="474" t="s">
        <v>987</v>
      </c>
      <c r="K112" s="516">
        <f>F112-H112</f>
        <v>50</v>
      </c>
      <c r="L112" s="464">
        <f t="shared" si="137"/>
        <v>385.48125000000005</v>
      </c>
      <c r="M112" s="479">
        <f t="shared" si="138"/>
        <v>3364.5187500000002</v>
      </c>
      <c r="N112" s="474">
        <v>75</v>
      </c>
      <c r="O112" s="475" t="s">
        <v>557</v>
      </c>
      <c r="P112" s="531">
        <v>43851</v>
      </c>
      <c r="Q112" s="384"/>
      <c r="R112" s="340" t="s">
        <v>560</v>
      </c>
      <c r="S112" s="37"/>
      <c r="Y112" s="37"/>
      <c r="Z112" s="37"/>
    </row>
    <row r="113" spans="1:34" s="390" customFormat="1" ht="13.9" customHeight="1">
      <c r="A113" s="519">
        <v>45</v>
      </c>
      <c r="B113" s="520">
        <v>44217</v>
      </c>
      <c r="C113" s="521"/>
      <c r="D113" s="522" t="s">
        <v>994</v>
      </c>
      <c r="E113" s="523" t="s">
        <v>558</v>
      </c>
      <c r="F113" s="524">
        <v>328</v>
      </c>
      <c r="G113" s="524">
        <v>324</v>
      </c>
      <c r="H113" s="524">
        <v>324</v>
      </c>
      <c r="I113" s="525">
        <v>338</v>
      </c>
      <c r="J113" s="525" t="s">
        <v>997</v>
      </c>
      <c r="K113" s="526">
        <f t="shared" ref="K113:K114" si="139">H113-F113</f>
        <v>-4</v>
      </c>
      <c r="L113" s="527">
        <f t="shared" si="137"/>
        <v>340.20000000000005</v>
      </c>
      <c r="M113" s="528">
        <f t="shared" si="138"/>
        <v>-12340.2</v>
      </c>
      <c r="N113" s="525">
        <v>3000</v>
      </c>
      <c r="O113" s="529" t="s">
        <v>621</v>
      </c>
      <c r="P113" s="530">
        <v>44218</v>
      </c>
      <c r="Q113" s="384"/>
      <c r="R113" s="340" t="s">
        <v>796</v>
      </c>
      <c r="S113" s="37"/>
      <c r="Y113" s="37"/>
      <c r="Z113" s="37"/>
    </row>
    <row r="114" spans="1:34" s="390" customFormat="1" ht="13.9" customHeight="1">
      <c r="A114" s="519">
        <v>46</v>
      </c>
      <c r="B114" s="520">
        <v>44217</v>
      </c>
      <c r="C114" s="521"/>
      <c r="D114" s="522" t="s">
        <v>995</v>
      </c>
      <c r="E114" s="523" t="s">
        <v>558</v>
      </c>
      <c r="F114" s="524">
        <v>2085</v>
      </c>
      <c r="G114" s="524">
        <v>2045</v>
      </c>
      <c r="H114" s="524">
        <v>2047.5</v>
      </c>
      <c r="I114" s="525">
        <v>2180</v>
      </c>
      <c r="J114" s="525" t="s">
        <v>992</v>
      </c>
      <c r="K114" s="526">
        <f t="shared" si="139"/>
        <v>-37.5</v>
      </c>
      <c r="L114" s="527">
        <f t="shared" ref="L114" si="140">(H114*N114)*0.035%</f>
        <v>214.98750000000004</v>
      </c>
      <c r="M114" s="528">
        <f t="shared" ref="M114" si="141">(K114*N114)-L114</f>
        <v>-11464.987499999999</v>
      </c>
      <c r="N114" s="525">
        <v>300</v>
      </c>
      <c r="O114" s="529" t="s">
        <v>621</v>
      </c>
      <c r="P114" s="530">
        <v>44218</v>
      </c>
      <c r="Q114" s="384"/>
      <c r="R114" s="340" t="s">
        <v>560</v>
      </c>
      <c r="S114" s="37"/>
      <c r="Y114" s="37"/>
      <c r="Z114" s="37"/>
    </row>
    <row r="115" spans="1:34" s="390" customFormat="1" ht="13.9" customHeight="1">
      <c r="A115" s="503"/>
      <c r="B115" s="440"/>
      <c r="C115" s="441"/>
      <c r="D115" s="434"/>
      <c r="E115" s="435"/>
      <c r="F115" s="409"/>
      <c r="G115" s="409"/>
      <c r="H115" s="409"/>
      <c r="I115" s="373"/>
      <c r="J115" s="504"/>
      <c r="K115" s="508"/>
      <c r="L115" s="509"/>
      <c r="M115" s="505"/>
      <c r="N115" s="504"/>
      <c r="O115" s="506"/>
      <c r="P115" s="507"/>
      <c r="Q115" s="384"/>
      <c r="R115" s="340"/>
      <c r="S115" s="37"/>
      <c r="Y115" s="37"/>
      <c r="Z115" s="37"/>
    </row>
    <row r="116" spans="1:34" s="390" customFormat="1" ht="13.9" customHeight="1">
      <c r="A116" s="442"/>
      <c r="B116" s="440"/>
      <c r="C116" s="441"/>
      <c r="D116" s="434"/>
      <c r="E116" s="435"/>
      <c r="F116" s="409"/>
      <c r="G116" s="409"/>
      <c r="H116" s="409"/>
      <c r="I116" s="373"/>
      <c r="J116" s="373"/>
      <c r="K116" s="373"/>
      <c r="L116" s="373"/>
      <c r="M116" s="373"/>
      <c r="N116" s="373"/>
      <c r="O116" s="373"/>
      <c r="P116" s="373"/>
      <c r="Q116" s="384"/>
      <c r="R116" s="340"/>
      <c r="S116" s="37"/>
      <c r="Y116" s="37"/>
      <c r="Z116" s="37"/>
    </row>
    <row r="117" spans="1:34" s="390" customFormat="1" ht="13.9" customHeight="1">
      <c r="A117" s="452"/>
      <c r="B117" s="446"/>
      <c r="C117" s="453"/>
      <c r="D117" s="454"/>
      <c r="E117" s="374"/>
      <c r="F117" s="421"/>
      <c r="G117" s="421"/>
      <c r="H117" s="421"/>
      <c r="I117" s="417"/>
      <c r="J117" s="417"/>
      <c r="K117" s="417"/>
      <c r="L117" s="417"/>
      <c r="M117" s="417"/>
      <c r="N117" s="417"/>
      <c r="O117" s="417"/>
      <c r="P117" s="417"/>
      <c r="Q117" s="384"/>
      <c r="R117" s="340"/>
      <c r="S117" s="37"/>
      <c r="Y117" s="37"/>
      <c r="Z117" s="37"/>
    </row>
    <row r="118" spans="1:34" s="3" customFormat="1">
      <c r="A118" s="41"/>
      <c r="B118" s="42"/>
      <c r="C118" s="43"/>
      <c r="D118" s="44"/>
      <c r="E118" s="45"/>
      <c r="F118" s="46"/>
      <c r="G118" s="46"/>
      <c r="H118" s="46"/>
      <c r="I118" s="46"/>
      <c r="J118" s="14"/>
      <c r="K118" s="88"/>
      <c r="L118" s="88"/>
      <c r="M118" s="14"/>
      <c r="N118" s="13"/>
      <c r="O118" s="89"/>
      <c r="P118" s="2"/>
      <c r="Q118" s="1"/>
      <c r="R118" s="14"/>
      <c r="Z118" s="6"/>
      <c r="AA118" s="6"/>
      <c r="AB118" s="6"/>
      <c r="AC118" s="6"/>
      <c r="AD118" s="6"/>
      <c r="AE118" s="6"/>
      <c r="AF118" s="6"/>
      <c r="AG118" s="6"/>
      <c r="AH118" s="6"/>
    </row>
    <row r="119" spans="1:34" s="3" customFormat="1" ht="15">
      <c r="A119" s="47" t="s">
        <v>574</v>
      </c>
      <c r="B119" s="47"/>
      <c r="C119" s="47"/>
      <c r="D119" s="47"/>
      <c r="E119" s="48"/>
      <c r="F119" s="46"/>
      <c r="G119" s="46"/>
      <c r="H119" s="46"/>
      <c r="I119" s="46"/>
      <c r="J119" s="50"/>
      <c r="K119" s="9"/>
      <c r="L119" s="9"/>
      <c r="M119" s="9"/>
      <c r="N119" s="8"/>
      <c r="O119" s="50"/>
      <c r="P119" s="2"/>
      <c r="Q119" s="1"/>
      <c r="R119" s="14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s="3" customFormat="1" ht="38.25">
      <c r="A120" s="18" t="s">
        <v>16</v>
      </c>
      <c r="B120" s="18" t="s">
        <v>535</v>
      </c>
      <c r="C120" s="18"/>
      <c r="D120" s="19" t="s">
        <v>546</v>
      </c>
      <c r="E120" s="18" t="s">
        <v>547</v>
      </c>
      <c r="F120" s="18" t="s">
        <v>548</v>
      </c>
      <c r="G120" s="49" t="s">
        <v>567</v>
      </c>
      <c r="H120" s="18" t="s">
        <v>550</v>
      </c>
      <c r="I120" s="18" t="s">
        <v>551</v>
      </c>
      <c r="J120" s="17" t="s">
        <v>552</v>
      </c>
      <c r="K120" s="17" t="s">
        <v>575</v>
      </c>
      <c r="L120" s="60" t="s">
        <v>824</v>
      </c>
      <c r="M120" s="74" t="s">
        <v>569</v>
      </c>
      <c r="N120" s="18" t="s">
        <v>570</v>
      </c>
      <c r="O120" s="18" t="s">
        <v>555</v>
      </c>
      <c r="P120" s="19" t="s">
        <v>556</v>
      </c>
      <c r="Q120" s="1"/>
      <c r="R120" s="14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s="37" customFormat="1" ht="14.25">
      <c r="A121" s="517">
        <v>1</v>
      </c>
      <c r="B121" s="468">
        <v>44201</v>
      </c>
      <c r="C121" s="478"/>
      <c r="D121" s="476" t="s">
        <v>877</v>
      </c>
      <c r="E121" s="477" t="s">
        <v>558</v>
      </c>
      <c r="F121" s="471">
        <v>74</v>
      </c>
      <c r="G121" s="471">
        <v>30</v>
      </c>
      <c r="H121" s="471">
        <v>89</v>
      </c>
      <c r="I121" s="474">
        <v>140</v>
      </c>
      <c r="J121" s="474" t="s">
        <v>878</v>
      </c>
      <c r="K121" s="474">
        <f t="shared" ref="K121:K130" si="142">H121-F121</f>
        <v>15</v>
      </c>
      <c r="L121" s="541">
        <v>100</v>
      </c>
      <c r="M121" s="474">
        <f t="shared" ref="M121:M130" si="143">(K121*N121)-L121</f>
        <v>1025</v>
      </c>
      <c r="N121" s="474">
        <v>75</v>
      </c>
      <c r="O121" s="475" t="s">
        <v>557</v>
      </c>
      <c r="P121" s="531">
        <v>43835</v>
      </c>
      <c r="Q121" s="384"/>
      <c r="R121" s="340" t="s">
        <v>796</v>
      </c>
      <c r="Z121" s="390"/>
      <c r="AA121" s="390"/>
      <c r="AB121" s="390"/>
      <c r="AC121" s="390"/>
      <c r="AD121" s="390"/>
      <c r="AE121" s="390"/>
      <c r="AF121" s="390"/>
      <c r="AG121" s="390"/>
      <c r="AH121" s="390"/>
    </row>
    <row r="122" spans="1:34" s="37" customFormat="1" ht="14.25">
      <c r="A122" s="519">
        <v>2</v>
      </c>
      <c r="B122" s="520">
        <v>44201</v>
      </c>
      <c r="C122" s="521"/>
      <c r="D122" s="522" t="s">
        <v>877</v>
      </c>
      <c r="E122" s="523" t="s">
        <v>558</v>
      </c>
      <c r="F122" s="524">
        <v>61</v>
      </c>
      <c r="G122" s="524">
        <v>30</v>
      </c>
      <c r="H122" s="524">
        <v>30</v>
      </c>
      <c r="I122" s="525">
        <v>120</v>
      </c>
      <c r="J122" s="525" t="s">
        <v>880</v>
      </c>
      <c r="K122" s="525">
        <f t="shared" si="142"/>
        <v>-31</v>
      </c>
      <c r="L122" s="542">
        <v>100</v>
      </c>
      <c r="M122" s="528">
        <f t="shared" si="143"/>
        <v>-2425</v>
      </c>
      <c r="N122" s="525">
        <v>75</v>
      </c>
      <c r="O122" s="529" t="s">
        <v>621</v>
      </c>
      <c r="P122" s="530">
        <v>43836</v>
      </c>
      <c r="Q122" s="384"/>
      <c r="R122" s="340" t="s">
        <v>796</v>
      </c>
      <c r="Z122" s="390"/>
      <c r="AA122" s="390"/>
      <c r="AB122" s="390"/>
      <c r="AC122" s="390"/>
      <c r="AD122" s="390"/>
      <c r="AE122" s="390"/>
      <c r="AF122" s="390"/>
      <c r="AG122" s="390"/>
      <c r="AH122" s="390"/>
    </row>
    <row r="123" spans="1:34" s="37" customFormat="1" ht="14.25">
      <c r="A123" s="517">
        <v>3</v>
      </c>
      <c r="B123" s="468">
        <v>44203</v>
      </c>
      <c r="C123" s="478"/>
      <c r="D123" s="476" t="s">
        <v>889</v>
      </c>
      <c r="E123" s="477" t="s">
        <v>558</v>
      </c>
      <c r="F123" s="471">
        <v>51</v>
      </c>
      <c r="G123" s="471">
        <v>35</v>
      </c>
      <c r="H123" s="471">
        <v>57</v>
      </c>
      <c r="I123" s="474" t="s">
        <v>890</v>
      </c>
      <c r="J123" s="474" t="s">
        <v>902</v>
      </c>
      <c r="K123" s="474">
        <f t="shared" si="142"/>
        <v>6</v>
      </c>
      <c r="L123" s="541">
        <v>100</v>
      </c>
      <c r="M123" s="474">
        <f t="shared" si="143"/>
        <v>1700</v>
      </c>
      <c r="N123" s="474">
        <v>300</v>
      </c>
      <c r="O123" s="475" t="s">
        <v>557</v>
      </c>
      <c r="P123" s="466">
        <v>43841</v>
      </c>
      <c r="Q123" s="384"/>
      <c r="R123" s="340" t="s">
        <v>796</v>
      </c>
      <c r="Z123" s="390"/>
      <c r="AA123" s="390"/>
      <c r="AB123" s="390"/>
      <c r="AC123" s="390"/>
      <c r="AD123" s="390"/>
      <c r="AE123" s="390"/>
      <c r="AF123" s="390"/>
      <c r="AG123" s="390"/>
      <c r="AH123" s="390"/>
    </row>
    <row r="124" spans="1:34" s="37" customFormat="1" ht="14.25">
      <c r="A124" s="543">
        <v>4</v>
      </c>
      <c r="B124" s="468">
        <v>44203</v>
      </c>
      <c r="C124" s="478"/>
      <c r="D124" s="476" t="s">
        <v>891</v>
      </c>
      <c r="E124" s="477" t="s">
        <v>558</v>
      </c>
      <c r="F124" s="471">
        <v>17</v>
      </c>
      <c r="G124" s="471"/>
      <c r="H124" s="471">
        <v>33.5</v>
      </c>
      <c r="I124" s="474">
        <v>50</v>
      </c>
      <c r="J124" s="474" t="s">
        <v>892</v>
      </c>
      <c r="K124" s="474">
        <f t="shared" si="142"/>
        <v>16.5</v>
      </c>
      <c r="L124" s="541">
        <v>100</v>
      </c>
      <c r="M124" s="474">
        <f t="shared" si="143"/>
        <v>1137.5</v>
      </c>
      <c r="N124" s="474">
        <v>75</v>
      </c>
      <c r="O124" s="475" t="s">
        <v>557</v>
      </c>
      <c r="P124" s="531">
        <v>43837</v>
      </c>
      <c r="Q124" s="384"/>
      <c r="R124" s="340" t="s">
        <v>796</v>
      </c>
      <c r="Z124" s="390"/>
      <c r="AA124" s="390"/>
      <c r="AB124" s="390"/>
      <c r="AC124" s="390"/>
      <c r="AD124" s="390"/>
      <c r="AE124" s="390"/>
      <c r="AF124" s="390"/>
      <c r="AG124" s="390"/>
      <c r="AH124" s="390"/>
    </row>
    <row r="125" spans="1:34" s="37" customFormat="1" ht="14.25">
      <c r="A125" s="543">
        <v>5</v>
      </c>
      <c r="B125" s="468">
        <v>44207</v>
      </c>
      <c r="C125" s="478"/>
      <c r="D125" s="476" t="s">
        <v>903</v>
      </c>
      <c r="E125" s="477" t="s">
        <v>558</v>
      </c>
      <c r="F125" s="471">
        <v>13.25</v>
      </c>
      <c r="G125" s="471">
        <v>9</v>
      </c>
      <c r="H125" s="471">
        <v>15</v>
      </c>
      <c r="I125" s="474" t="s">
        <v>904</v>
      </c>
      <c r="J125" s="474" t="s">
        <v>912</v>
      </c>
      <c r="K125" s="474">
        <f t="shared" si="142"/>
        <v>1.75</v>
      </c>
      <c r="L125" s="541">
        <v>100</v>
      </c>
      <c r="M125" s="474">
        <f t="shared" si="143"/>
        <v>2087.5</v>
      </c>
      <c r="N125" s="474">
        <v>1250</v>
      </c>
      <c r="O125" s="475" t="s">
        <v>557</v>
      </c>
      <c r="P125" s="466">
        <v>43842</v>
      </c>
      <c r="Q125" s="384"/>
      <c r="R125" s="340" t="s">
        <v>560</v>
      </c>
      <c r="Z125" s="390"/>
      <c r="AA125" s="390"/>
      <c r="AB125" s="390"/>
      <c r="AC125" s="390"/>
      <c r="AD125" s="390"/>
      <c r="AE125" s="390"/>
      <c r="AF125" s="390"/>
      <c r="AG125" s="390"/>
      <c r="AH125" s="390"/>
    </row>
    <row r="126" spans="1:34" s="37" customFormat="1" ht="14.25">
      <c r="A126" s="543">
        <v>6</v>
      </c>
      <c r="B126" s="468">
        <v>44208</v>
      </c>
      <c r="C126" s="478"/>
      <c r="D126" s="476" t="s">
        <v>915</v>
      </c>
      <c r="E126" s="477" t="s">
        <v>558</v>
      </c>
      <c r="F126" s="471">
        <v>44</v>
      </c>
      <c r="G126" s="471">
        <v>29</v>
      </c>
      <c r="H126" s="471">
        <v>51.5</v>
      </c>
      <c r="I126" s="474">
        <v>70</v>
      </c>
      <c r="J126" s="474" t="s">
        <v>956</v>
      </c>
      <c r="K126" s="474">
        <f t="shared" si="142"/>
        <v>7.5</v>
      </c>
      <c r="L126" s="541">
        <v>100</v>
      </c>
      <c r="M126" s="474">
        <f t="shared" si="143"/>
        <v>2150</v>
      </c>
      <c r="N126" s="474">
        <v>300</v>
      </c>
      <c r="O126" s="475" t="s">
        <v>557</v>
      </c>
      <c r="P126" s="466">
        <v>44211</v>
      </c>
      <c r="Q126" s="384"/>
      <c r="R126" s="340" t="s">
        <v>796</v>
      </c>
      <c r="Z126" s="390"/>
      <c r="AA126" s="390"/>
      <c r="AB126" s="390"/>
      <c r="AC126" s="390"/>
      <c r="AD126" s="390"/>
      <c r="AE126" s="390"/>
      <c r="AF126" s="390"/>
      <c r="AG126" s="390"/>
      <c r="AH126" s="390"/>
    </row>
    <row r="127" spans="1:34" s="37" customFormat="1" ht="14.25">
      <c r="A127" s="543">
        <v>7</v>
      </c>
      <c r="B127" s="468">
        <v>44208</v>
      </c>
      <c r="C127" s="478"/>
      <c r="D127" s="476" t="s">
        <v>903</v>
      </c>
      <c r="E127" s="477" t="s">
        <v>558</v>
      </c>
      <c r="F127" s="471">
        <v>12.25</v>
      </c>
      <c r="G127" s="471">
        <v>8</v>
      </c>
      <c r="H127" s="471">
        <v>14</v>
      </c>
      <c r="I127" s="474" t="s">
        <v>904</v>
      </c>
      <c r="J127" s="474" t="s">
        <v>912</v>
      </c>
      <c r="K127" s="474">
        <f t="shared" si="142"/>
        <v>1.75</v>
      </c>
      <c r="L127" s="541">
        <v>100</v>
      </c>
      <c r="M127" s="474">
        <f t="shared" si="143"/>
        <v>2087.5</v>
      </c>
      <c r="N127" s="474">
        <v>1250</v>
      </c>
      <c r="O127" s="475" t="s">
        <v>557</v>
      </c>
      <c r="P127" s="466">
        <v>43844</v>
      </c>
      <c r="Q127" s="384"/>
      <c r="R127" s="340" t="s">
        <v>560</v>
      </c>
      <c r="Z127" s="390"/>
      <c r="AA127" s="390"/>
      <c r="AB127" s="390"/>
      <c r="AC127" s="390"/>
      <c r="AD127" s="390"/>
      <c r="AE127" s="390"/>
      <c r="AF127" s="390"/>
      <c r="AG127" s="390"/>
      <c r="AH127" s="390"/>
    </row>
    <row r="128" spans="1:34" s="37" customFormat="1" ht="14.25">
      <c r="A128" s="519">
        <v>8</v>
      </c>
      <c r="B128" s="520">
        <v>44208</v>
      </c>
      <c r="C128" s="521"/>
      <c r="D128" s="522" t="s">
        <v>916</v>
      </c>
      <c r="E128" s="523" t="s">
        <v>558</v>
      </c>
      <c r="F128" s="524">
        <v>76.5</v>
      </c>
      <c r="G128" s="524">
        <v>30</v>
      </c>
      <c r="H128" s="524">
        <v>26</v>
      </c>
      <c r="I128" s="525">
        <v>150</v>
      </c>
      <c r="J128" s="525" t="s">
        <v>928</v>
      </c>
      <c r="K128" s="525">
        <f t="shared" si="142"/>
        <v>-50.5</v>
      </c>
      <c r="L128" s="542">
        <v>100</v>
      </c>
      <c r="M128" s="528">
        <f t="shared" si="143"/>
        <v>-3887.5</v>
      </c>
      <c r="N128" s="525">
        <v>75</v>
      </c>
      <c r="O128" s="529" t="s">
        <v>621</v>
      </c>
      <c r="P128" s="530">
        <v>43843</v>
      </c>
      <c r="Q128" s="384"/>
      <c r="R128" s="340" t="s">
        <v>560</v>
      </c>
      <c r="Z128" s="390"/>
      <c r="AA128" s="390"/>
      <c r="AB128" s="390"/>
      <c r="AC128" s="390"/>
      <c r="AD128" s="390"/>
      <c r="AE128" s="390"/>
      <c r="AF128" s="390"/>
      <c r="AG128" s="390"/>
      <c r="AH128" s="390"/>
    </row>
    <row r="129" spans="1:34" s="37" customFormat="1" ht="14.25">
      <c r="A129" s="543">
        <v>9</v>
      </c>
      <c r="B129" s="468">
        <v>44208</v>
      </c>
      <c r="C129" s="478"/>
      <c r="D129" s="476" t="s">
        <v>920</v>
      </c>
      <c r="E129" s="477" t="s">
        <v>558</v>
      </c>
      <c r="F129" s="471">
        <v>7.2</v>
      </c>
      <c r="G129" s="471">
        <v>5.7</v>
      </c>
      <c r="H129" s="471">
        <v>8.1</v>
      </c>
      <c r="I129" s="474">
        <v>12</v>
      </c>
      <c r="J129" s="474" t="s">
        <v>921</v>
      </c>
      <c r="K129" s="474">
        <f t="shared" si="142"/>
        <v>0.89999999999999947</v>
      </c>
      <c r="L129" s="541">
        <v>100</v>
      </c>
      <c r="M129" s="474">
        <f t="shared" si="143"/>
        <v>2599.9999999999982</v>
      </c>
      <c r="N129" s="474">
        <v>3000</v>
      </c>
      <c r="O129" s="475" t="s">
        <v>557</v>
      </c>
      <c r="P129" s="531">
        <v>43842</v>
      </c>
      <c r="Q129" s="384"/>
      <c r="R129" s="340" t="s">
        <v>796</v>
      </c>
      <c r="Z129" s="390"/>
      <c r="AA129" s="390"/>
      <c r="AB129" s="390"/>
      <c r="AC129" s="390"/>
      <c r="AD129" s="390"/>
      <c r="AE129" s="390"/>
      <c r="AF129" s="390"/>
      <c r="AG129" s="390"/>
      <c r="AH129" s="390"/>
    </row>
    <row r="130" spans="1:34" s="37" customFormat="1" ht="14.25">
      <c r="A130" s="543">
        <v>10</v>
      </c>
      <c r="B130" s="468">
        <v>44209</v>
      </c>
      <c r="C130" s="478"/>
      <c r="D130" s="476" t="s">
        <v>930</v>
      </c>
      <c r="E130" s="477" t="s">
        <v>558</v>
      </c>
      <c r="F130" s="471">
        <v>63.5</v>
      </c>
      <c r="G130" s="471">
        <v>20</v>
      </c>
      <c r="H130" s="471">
        <v>81</v>
      </c>
      <c r="I130" s="474">
        <v>140</v>
      </c>
      <c r="J130" s="474" t="s">
        <v>931</v>
      </c>
      <c r="K130" s="474">
        <f t="shared" si="142"/>
        <v>17.5</v>
      </c>
      <c r="L130" s="541">
        <v>100</v>
      </c>
      <c r="M130" s="474">
        <f t="shared" si="143"/>
        <v>1212.5</v>
      </c>
      <c r="N130" s="474">
        <v>75</v>
      </c>
      <c r="O130" s="475" t="s">
        <v>557</v>
      </c>
      <c r="P130" s="531">
        <v>43843</v>
      </c>
      <c r="Q130" s="384"/>
      <c r="R130" s="340" t="s">
        <v>796</v>
      </c>
      <c r="Z130" s="390"/>
      <c r="AA130" s="390"/>
      <c r="AB130" s="390"/>
      <c r="AC130" s="390"/>
      <c r="AD130" s="390"/>
      <c r="AE130" s="390"/>
      <c r="AF130" s="390"/>
      <c r="AG130" s="390"/>
      <c r="AH130" s="390"/>
    </row>
    <row r="131" spans="1:34" s="37" customFormat="1" ht="14.25">
      <c r="A131" s="543">
        <v>11</v>
      </c>
      <c r="B131" s="468">
        <v>44209</v>
      </c>
      <c r="C131" s="478"/>
      <c r="D131" s="476" t="s">
        <v>932</v>
      </c>
      <c r="E131" s="477" t="s">
        <v>558</v>
      </c>
      <c r="F131" s="471">
        <v>31</v>
      </c>
      <c r="G131" s="471">
        <v>23</v>
      </c>
      <c r="H131" s="471">
        <v>34.5</v>
      </c>
      <c r="I131" s="474" t="s">
        <v>933</v>
      </c>
      <c r="J131" s="474" t="s">
        <v>924</v>
      </c>
      <c r="K131" s="474">
        <f t="shared" ref="K131" si="144">H131-F131</f>
        <v>3.5</v>
      </c>
      <c r="L131" s="541">
        <v>100</v>
      </c>
      <c r="M131" s="474">
        <f t="shared" ref="M131" si="145">(K131*N131)-L131</f>
        <v>1825</v>
      </c>
      <c r="N131" s="474">
        <v>550</v>
      </c>
      <c r="O131" s="475" t="s">
        <v>557</v>
      </c>
      <c r="P131" s="466">
        <v>43848</v>
      </c>
      <c r="Q131" s="384"/>
      <c r="R131" s="340" t="s">
        <v>560</v>
      </c>
      <c r="Z131" s="390"/>
      <c r="AA131" s="390"/>
      <c r="AB131" s="390"/>
      <c r="AC131" s="390"/>
      <c r="AD131" s="390"/>
      <c r="AE131" s="390"/>
      <c r="AF131" s="390"/>
      <c r="AG131" s="390"/>
      <c r="AH131" s="390"/>
    </row>
    <row r="132" spans="1:34" s="37" customFormat="1" ht="14.25">
      <c r="A132" s="543">
        <v>12</v>
      </c>
      <c r="B132" s="468">
        <v>44209</v>
      </c>
      <c r="C132" s="478"/>
      <c r="D132" s="476" t="s">
        <v>934</v>
      </c>
      <c r="E132" s="477" t="s">
        <v>558</v>
      </c>
      <c r="F132" s="471">
        <v>51</v>
      </c>
      <c r="G132" s="471">
        <v>18</v>
      </c>
      <c r="H132" s="471">
        <v>68</v>
      </c>
      <c r="I132" s="474">
        <v>100</v>
      </c>
      <c r="J132" s="474" t="s">
        <v>935</v>
      </c>
      <c r="K132" s="474">
        <f>H132-F132</f>
        <v>17</v>
      </c>
      <c r="L132" s="541">
        <v>100</v>
      </c>
      <c r="M132" s="474">
        <f>(K132*N132)-L132</f>
        <v>1175</v>
      </c>
      <c r="N132" s="474">
        <v>75</v>
      </c>
      <c r="O132" s="475" t="s">
        <v>557</v>
      </c>
      <c r="P132" s="531">
        <v>43843</v>
      </c>
      <c r="Q132" s="384"/>
      <c r="R132" s="340" t="s">
        <v>560</v>
      </c>
      <c r="Z132" s="390"/>
      <c r="AA132" s="390"/>
      <c r="AB132" s="390"/>
      <c r="AC132" s="390"/>
      <c r="AD132" s="390"/>
      <c r="AE132" s="390"/>
      <c r="AF132" s="390"/>
      <c r="AG132" s="390"/>
      <c r="AH132" s="390"/>
    </row>
    <row r="133" spans="1:34" s="37" customFormat="1" ht="14.25">
      <c r="A133" s="543">
        <v>13</v>
      </c>
      <c r="B133" s="468">
        <v>44210</v>
      </c>
      <c r="C133" s="478"/>
      <c r="D133" s="476" t="s">
        <v>941</v>
      </c>
      <c r="E133" s="477" t="s">
        <v>558</v>
      </c>
      <c r="F133" s="471">
        <v>38.5</v>
      </c>
      <c r="G133" s="471">
        <v>10</v>
      </c>
      <c r="H133" s="471">
        <v>53</v>
      </c>
      <c r="I133" s="474">
        <v>100</v>
      </c>
      <c r="J133" s="474" t="s">
        <v>926</v>
      </c>
      <c r="K133" s="474">
        <f>H133-F133</f>
        <v>14.5</v>
      </c>
      <c r="L133" s="541">
        <v>100</v>
      </c>
      <c r="M133" s="474">
        <f>(K133*N133)-L133</f>
        <v>987.5</v>
      </c>
      <c r="N133" s="474">
        <v>75</v>
      </c>
      <c r="O133" s="475" t="s">
        <v>557</v>
      </c>
      <c r="P133" s="531">
        <v>43844</v>
      </c>
      <c r="Q133" s="384"/>
      <c r="R133" s="340" t="s">
        <v>796</v>
      </c>
      <c r="Z133" s="390"/>
      <c r="AA133" s="390"/>
      <c r="AB133" s="390"/>
      <c r="AC133" s="390"/>
      <c r="AD133" s="390"/>
      <c r="AE133" s="390"/>
      <c r="AF133" s="390"/>
      <c r="AG133" s="390"/>
      <c r="AH133" s="390"/>
    </row>
    <row r="134" spans="1:34" s="37" customFormat="1" ht="14.25">
      <c r="A134" s="519">
        <v>14</v>
      </c>
      <c r="B134" s="520">
        <v>44210</v>
      </c>
      <c r="C134" s="521"/>
      <c r="D134" s="522" t="s">
        <v>943</v>
      </c>
      <c r="E134" s="523" t="s">
        <v>558</v>
      </c>
      <c r="F134" s="524">
        <v>31.5</v>
      </c>
      <c r="G134" s="524"/>
      <c r="H134" s="524">
        <v>0</v>
      </c>
      <c r="I134" s="525">
        <v>70</v>
      </c>
      <c r="J134" s="525" t="s">
        <v>944</v>
      </c>
      <c r="K134" s="525">
        <f>H134-F134</f>
        <v>-31.5</v>
      </c>
      <c r="L134" s="542">
        <v>100</v>
      </c>
      <c r="M134" s="528">
        <f>(K134*N134)-L134</f>
        <v>-2462.5</v>
      </c>
      <c r="N134" s="525">
        <v>75</v>
      </c>
      <c r="O134" s="529" t="s">
        <v>621</v>
      </c>
      <c r="P134" s="530">
        <v>43844</v>
      </c>
      <c r="Q134" s="384"/>
      <c r="R134" s="340" t="s">
        <v>796</v>
      </c>
      <c r="Z134" s="390"/>
      <c r="AA134" s="390"/>
      <c r="AB134" s="390"/>
      <c r="AC134" s="390"/>
      <c r="AD134" s="390"/>
      <c r="AE134" s="390"/>
      <c r="AF134" s="390"/>
      <c r="AG134" s="390"/>
      <c r="AH134" s="390"/>
    </row>
    <row r="135" spans="1:34" s="37" customFormat="1" ht="14.25">
      <c r="A135" s="568">
        <v>15</v>
      </c>
      <c r="B135" s="549">
        <v>44211</v>
      </c>
      <c r="C135" s="521"/>
      <c r="D135" s="522" t="s">
        <v>957</v>
      </c>
      <c r="E135" s="523" t="s">
        <v>558</v>
      </c>
      <c r="F135" s="524">
        <v>75</v>
      </c>
      <c r="G135" s="524">
        <v>50</v>
      </c>
      <c r="H135" s="524">
        <v>50</v>
      </c>
      <c r="I135" s="525">
        <v>125</v>
      </c>
      <c r="J135" s="525" t="s">
        <v>964</v>
      </c>
      <c r="K135" s="525">
        <f>H135-F135</f>
        <v>-25</v>
      </c>
      <c r="L135" s="542">
        <v>100</v>
      </c>
      <c r="M135" s="528">
        <f>(K135*N135)-L135</f>
        <v>-5100</v>
      </c>
      <c r="N135" s="525">
        <v>200</v>
      </c>
      <c r="O135" s="529" t="s">
        <v>621</v>
      </c>
      <c r="P135" s="530">
        <v>43848</v>
      </c>
      <c r="Q135" s="384"/>
      <c r="R135" s="340" t="s">
        <v>796</v>
      </c>
      <c r="Z135" s="390"/>
      <c r="AA135" s="390"/>
      <c r="AB135" s="390"/>
      <c r="AC135" s="390"/>
      <c r="AD135" s="390"/>
      <c r="AE135" s="390"/>
      <c r="AF135" s="390"/>
      <c r="AG135" s="390"/>
      <c r="AH135" s="390"/>
    </row>
    <row r="136" spans="1:34" s="37" customFormat="1" ht="14.25">
      <c r="A136" s="568">
        <v>16</v>
      </c>
      <c r="B136" s="549">
        <v>44211</v>
      </c>
      <c r="C136" s="521"/>
      <c r="D136" s="522" t="s">
        <v>915</v>
      </c>
      <c r="E136" s="523" t="s">
        <v>558</v>
      </c>
      <c r="F136" s="524">
        <v>41.5</v>
      </c>
      <c r="G136" s="524">
        <v>25</v>
      </c>
      <c r="H136" s="524">
        <v>25</v>
      </c>
      <c r="I136" s="525">
        <v>65</v>
      </c>
      <c r="J136" s="525" t="s">
        <v>963</v>
      </c>
      <c r="K136" s="525">
        <f>H136-F136</f>
        <v>-16.5</v>
      </c>
      <c r="L136" s="542">
        <v>100</v>
      </c>
      <c r="M136" s="528">
        <f>(K136*N136)-L136</f>
        <v>-5050</v>
      </c>
      <c r="N136" s="525">
        <v>300</v>
      </c>
      <c r="O136" s="529" t="s">
        <v>621</v>
      </c>
      <c r="P136" s="530">
        <v>43848</v>
      </c>
      <c r="Q136" s="384"/>
      <c r="R136" s="340" t="s">
        <v>560</v>
      </c>
      <c r="Z136" s="390"/>
      <c r="AA136" s="390"/>
      <c r="AB136" s="390"/>
      <c r="AC136" s="390"/>
      <c r="AD136" s="390"/>
      <c r="AE136" s="390"/>
      <c r="AF136" s="390"/>
      <c r="AG136" s="390"/>
      <c r="AH136" s="390"/>
    </row>
    <row r="137" spans="1:34" s="37" customFormat="1" ht="14.25">
      <c r="A137" s="543">
        <v>17</v>
      </c>
      <c r="B137" s="468">
        <v>44214</v>
      </c>
      <c r="C137" s="478"/>
      <c r="D137" s="476" t="s">
        <v>932</v>
      </c>
      <c r="E137" s="477" t="s">
        <v>558</v>
      </c>
      <c r="F137" s="471">
        <v>27</v>
      </c>
      <c r="G137" s="471">
        <v>19.5</v>
      </c>
      <c r="H137" s="471">
        <v>31.5</v>
      </c>
      <c r="I137" s="474">
        <v>40</v>
      </c>
      <c r="J137" s="474" t="s">
        <v>962</v>
      </c>
      <c r="K137" s="474">
        <f t="shared" ref="K137:K138" si="146">H137-F137</f>
        <v>4.5</v>
      </c>
      <c r="L137" s="541">
        <v>100</v>
      </c>
      <c r="M137" s="474">
        <f t="shared" ref="M137:M138" si="147">(K137*N137)-L137</f>
        <v>2375</v>
      </c>
      <c r="N137" s="474">
        <v>550</v>
      </c>
      <c r="O137" s="475" t="s">
        <v>557</v>
      </c>
      <c r="P137" s="531">
        <v>43848</v>
      </c>
      <c r="Q137" s="384"/>
      <c r="R137" s="340" t="s">
        <v>560</v>
      </c>
      <c r="Z137" s="390"/>
      <c r="AA137" s="390"/>
      <c r="AB137" s="390"/>
      <c r="AC137" s="390"/>
      <c r="AD137" s="390"/>
      <c r="AE137" s="390"/>
      <c r="AF137" s="390"/>
      <c r="AG137" s="390"/>
      <c r="AH137" s="390"/>
    </row>
    <row r="138" spans="1:34" s="37" customFormat="1" ht="14.25">
      <c r="A138" s="543">
        <v>18</v>
      </c>
      <c r="B138" s="468">
        <v>44215</v>
      </c>
      <c r="C138" s="478"/>
      <c r="D138" s="476" t="s">
        <v>966</v>
      </c>
      <c r="E138" s="477" t="s">
        <v>558</v>
      </c>
      <c r="F138" s="471">
        <v>12.5</v>
      </c>
      <c r="G138" s="471">
        <v>8</v>
      </c>
      <c r="H138" s="471">
        <v>14.2</v>
      </c>
      <c r="I138" s="474" t="s">
        <v>904</v>
      </c>
      <c r="J138" s="474" t="s">
        <v>967</v>
      </c>
      <c r="K138" s="474">
        <f t="shared" si="146"/>
        <v>1.6999999999999993</v>
      </c>
      <c r="L138" s="541">
        <v>100</v>
      </c>
      <c r="M138" s="474">
        <f t="shared" si="147"/>
        <v>2024.9999999999991</v>
      </c>
      <c r="N138" s="474">
        <v>1250</v>
      </c>
      <c r="O138" s="475" t="s">
        <v>557</v>
      </c>
      <c r="P138" s="531">
        <v>43849</v>
      </c>
      <c r="Q138" s="384"/>
      <c r="R138" s="340" t="s">
        <v>560</v>
      </c>
      <c r="Z138" s="390"/>
      <c r="AA138" s="390"/>
      <c r="AB138" s="390"/>
      <c r="AC138" s="390"/>
      <c r="AD138" s="390"/>
      <c r="AE138" s="390"/>
      <c r="AF138" s="390"/>
      <c r="AG138" s="390"/>
      <c r="AH138" s="390"/>
    </row>
    <row r="139" spans="1:34" s="37" customFormat="1" ht="14.25">
      <c r="A139" s="568">
        <v>19</v>
      </c>
      <c r="B139" s="549">
        <v>44215</v>
      </c>
      <c r="C139" s="521"/>
      <c r="D139" s="522" t="s">
        <v>971</v>
      </c>
      <c r="E139" s="523" t="s">
        <v>558</v>
      </c>
      <c r="F139" s="524">
        <v>66.5</v>
      </c>
      <c r="G139" s="524">
        <v>20</v>
      </c>
      <c r="H139" s="524">
        <v>20</v>
      </c>
      <c r="I139" s="525">
        <v>120</v>
      </c>
      <c r="J139" s="525" t="s">
        <v>972</v>
      </c>
      <c r="K139" s="525">
        <f>H139-F139</f>
        <v>-46.5</v>
      </c>
      <c r="L139" s="542">
        <v>100</v>
      </c>
      <c r="M139" s="528">
        <f>(K139*N139)-L139</f>
        <v>-3587.5</v>
      </c>
      <c r="N139" s="525">
        <v>75</v>
      </c>
      <c r="O139" s="529" t="s">
        <v>621</v>
      </c>
      <c r="P139" s="530">
        <v>43849</v>
      </c>
      <c r="Q139" s="384"/>
      <c r="R139" s="340" t="s">
        <v>796</v>
      </c>
      <c r="Z139" s="390"/>
      <c r="AA139" s="390"/>
      <c r="AB139" s="390"/>
      <c r="AC139" s="390"/>
      <c r="AD139" s="390"/>
      <c r="AE139" s="390"/>
      <c r="AF139" s="390"/>
      <c r="AG139" s="390"/>
      <c r="AH139" s="390"/>
    </row>
    <row r="140" spans="1:34" s="37" customFormat="1" ht="14.25">
      <c r="A140" s="543">
        <v>20</v>
      </c>
      <c r="B140" s="468">
        <v>44215</v>
      </c>
      <c r="C140" s="478"/>
      <c r="D140" s="476" t="s">
        <v>974</v>
      </c>
      <c r="E140" s="477" t="s">
        <v>558</v>
      </c>
      <c r="F140" s="471">
        <v>29</v>
      </c>
      <c r="G140" s="471">
        <v>17</v>
      </c>
      <c r="H140" s="471">
        <v>35.5</v>
      </c>
      <c r="I140" s="474" t="s">
        <v>975</v>
      </c>
      <c r="J140" s="474" t="s">
        <v>976</v>
      </c>
      <c r="K140" s="474">
        <f t="shared" ref="K140:K141" si="148">H140-F140</f>
        <v>6.5</v>
      </c>
      <c r="L140" s="541">
        <v>100</v>
      </c>
      <c r="M140" s="474">
        <f t="shared" ref="M140:M141" si="149">(K140*N140)-L140</f>
        <v>1850</v>
      </c>
      <c r="N140" s="474">
        <v>300</v>
      </c>
      <c r="O140" s="475" t="s">
        <v>557</v>
      </c>
      <c r="P140" s="531">
        <v>43849</v>
      </c>
      <c r="Q140" s="384"/>
      <c r="R140" s="340" t="s">
        <v>560</v>
      </c>
      <c r="Z140" s="390"/>
      <c r="AA140" s="390"/>
      <c r="AB140" s="390"/>
      <c r="AC140" s="390"/>
      <c r="AD140" s="390"/>
      <c r="AE140" s="390"/>
      <c r="AF140" s="390"/>
      <c r="AG140" s="390"/>
      <c r="AH140" s="390"/>
    </row>
    <row r="141" spans="1:34" s="37" customFormat="1" ht="14.25">
      <c r="A141" s="568">
        <v>21</v>
      </c>
      <c r="B141" s="549">
        <v>44215</v>
      </c>
      <c r="C141" s="521"/>
      <c r="D141" s="522" t="s">
        <v>966</v>
      </c>
      <c r="E141" s="523" t="s">
        <v>558</v>
      </c>
      <c r="F141" s="524">
        <v>12.5</v>
      </c>
      <c r="G141" s="524">
        <v>8.4</v>
      </c>
      <c r="H141" s="524">
        <v>8.4</v>
      </c>
      <c r="I141" s="525" t="s">
        <v>904</v>
      </c>
      <c r="J141" s="525" t="s">
        <v>993</v>
      </c>
      <c r="K141" s="525">
        <f t="shared" si="148"/>
        <v>-4.0999999999999996</v>
      </c>
      <c r="L141" s="542">
        <v>100</v>
      </c>
      <c r="M141" s="525">
        <f t="shared" si="149"/>
        <v>-5225</v>
      </c>
      <c r="N141" s="525">
        <v>1250</v>
      </c>
      <c r="O141" s="529" t="s">
        <v>621</v>
      </c>
      <c r="P141" s="539">
        <v>43849</v>
      </c>
      <c r="Q141" s="384"/>
      <c r="R141" s="340" t="s">
        <v>560</v>
      </c>
      <c r="Z141" s="390"/>
      <c r="AA141" s="390"/>
      <c r="AB141" s="390"/>
      <c r="AC141" s="390"/>
      <c r="AD141" s="390"/>
      <c r="AE141" s="390"/>
      <c r="AF141" s="390"/>
      <c r="AG141" s="390"/>
      <c r="AH141" s="390"/>
    </row>
    <row r="142" spans="1:34" s="37" customFormat="1" ht="14.25">
      <c r="A142" s="543">
        <v>22</v>
      </c>
      <c r="B142" s="468">
        <v>44216</v>
      </c>
      <c r="C142" s="478"/>
      <c r="D142" s="476" t="s">
        <v>974</v>
      </c>
      <c r="E142" s="477" t="s">
        <v>558</v>
      </c>
      <c r="F142" s="471">
        <v>30.5</v>
      </c>
      <c r="G142" s="471">
        <v>19</v>
      </c>
      <c r="H142" s="471">
        <v>37.5</v>
      </c>
      <c r="I142" s="474" t="s">
        <v>975</v>
      </c>
      <c r="J142" s="474" t="s">
        <v>861</v>
      </c>
      <c r="K142" s="474">
        <f t="shared" ref="K142" si="150">H142-F142</f>
        <v>7</v>
      </c>
      <c r="L142" s="541">
        <v>100</v>
      </c>
      <c r="M142" s="474">
        <f t="shared" ref="M142" si="151">(K142*N142)-L142</f>
        <v>2000</v>
      </c>
      <c r="N142" s="474">
        <v>300</v>
      </c>
      <c r="O142" s="475" t="s">
        <v>557</v>
      </c>
      <c r="P142" s="531">
        <v>44216</v>
      </c>
      <c r="Q142" s="384"/>
      <c r="R142" s="340" t="s">
        <v>560</v>
      </c>
      <c r="Z142" s="390"/>
      <c r="AA142" s="390"/>
      <c r="AB142" s="390"/>
      <c r="AC142" s="390"/>
      <c r="AD142" s="390"/>
      <c r="AE142" s="390"/>
      <c r="AF142" s="390"/>
      <c r="AG142" s="390"/>
      <c r="AH142" s="390"/>
    </row>
    <row r="143" spans="1:34" s="37" customFormat="1" ht="14.25">
      <c r="A143" s="543">
        <v>23</v>
      </c>
      <c r="B143" s="468">
        <v>44217</v>
      </c>
      <c r="C143" s="478"/>
      <c r="D143" s="476" t="s">
        <v>974</v>
      </c>
      <c r="E143" s="477" t="s">
        <v>558</v>
      </c>
      <c r="F143" s="471">
        <v>34.5</v>
      </c>
      <c r="G143" s="471">
        <v>19</v>
      </c>
      <c r="H143" s="471">
        <v>39.5</v>
      </c>
      <c r="I143" s="474" t="s">
        <v>989</v>
      </c>
      <c r="J143" s="474" t="s">
        <v>919</v>
      </c>
      <c r="K143" s="474">
        <f t="shared" ref="K143" si="152">H143-F143</f>
        <v>5</v>
      </c>
      <c r="L143" s="541">
        <v>100</v>
      </c>
      <c r="M143" s="474">
        <f t="shared" ref="M143" si="153">(K143*N143)-L143</f>
        <v>1400</v>
      </c>
      <c r="N143" s="474">
        <v>300</v>
      </c>
      <c r="O143" s="475" t="s">
        <v>557</v>
      </c>
      <c r="P143" s="531">
        <v>44217</v>
      </c>
      <c r="Q143" s="384"/>
      <c r="R143" s="340" t="s">
        <v>560</v>
      </c>
      <c r="Z143" s="390"/>
      <c r="AA143" s="390"/>
      <c r="AB143" s="390"/>
      <c r="AC143" s="390"/>
      <c r="AD143" s="390"/>
      <c r="AE143" s="390"/>
      <c r="AF143" s="390"/>
      <c r="AG143" s="390"/>
      <c r="AH143" s="390"/>
    </row>
    <row r="144" spans="1:34" s="37" customFormat="1" ht="14.25">
      <c r="A144" s="543">
        <v>24</v>
      </c>
      <c r="B144" s="468">
        <v>44217</v>
      </c>
      <c r="C144" s="478"/>
      <c r="D144" s="476" t="s">
        <v>990</v>
      </c>
      <c r="E144" s="477" t="s">
        <v>558</v>
      </c>
      <c r="F144" s="471">
        <v>23.5</v>
      </c>
      <c r="G144" s="471"/>
      <c r="H144" s="471">
        <v>36</v>
      </c>
      <c r="I144" s="474">
        <v>60</v>
      </c>
      <c r="J144" s="474" t="s">
        <v>879</v>
      </c>
      <c r="K144" s="474">
        <f t="shared" ref="K144" si="154">H144-F144</f>
        <v>12.5</v>
      </c>
      <c r="L144" s="541">
        <v>100</v>
      </c>
      <c r="M144" s="474">
        <f t="shared" ref="M144:M145" si="155">(K144*N144)-L144</f>
        <v>837.5</v>
      </c>
      <c r="N144" s="474">
        <v>75</v>
      </c>
      <c r="O144" s="475" t="s">
        <v>557</v>
      </c>
      <c r="P144" s="531">
        <v>44217</v>
      </c>
      <c r="Q144" s="384"/>
      <c r="R144" s="340" t="s">
        <v>796</v>
      </c>
      <c r="Z144" s="390"/>
      <c r="AA144" s="390"/>
      <c r="AB144" s="390"/>
      <c r="AC144" s="390"/>
      <c r="AD144" s="390"/>
      <c r="AE144" s="390"/>
      <c r="AF144" s="390"/>
      <c r="AG144" s="390"/>
      <c r="AH144" s="390"/>
    </row>
    <row r="145" spans="1:34" s="37" customFormat="1" ht="14.25">
      <c r="A145" s="568">
        <v>25</v>
      </c>
      <c r="B145" s="549">
        <v>44217</v>
      </c>
      <c r="C145" s="521"/>
      <c r="D145" s="522" t="s">
        <v>991</v>
      </c>
      <c r="E145" s="523" t="s">
        <v>821</v>
      </c>
      <c r="F145" s="524">
        <v>72.5</v>
      </c>
      <c r="G145" s="524">
        <v>110</v>
      </c>
      <c r="H145" s="524">
        <v>110</v>
      </c>
      <c r="I145" s="525">
        <v>10</v>
      </c>
      <c r="J145" s="525" t="s">
        <v>992</v>
      </c>
      <c r="K145" s="525">
        <f>F145-H145</f>
        <v>-37.5</v>
      </c>
      <c r="L145" s="542">
        <v>100</v>
      </c>
      <c r="M145" s="528">
        <f t="shared" si="155"/>
        <v>-2912.5</v>
      </c>
      <c r="N145" s="525">
        <v>75</v>
      </c>
      <c r="O145" s="529" t="s">
        <v>621</v>
      </c>
      <c r="P145" s="530">
        <v>43851</v>
      </c>
      <c r="Q145" s="384"/>
      <c r="R145" s="340" t="s">
        <v>560</v>
      </c>
      <c r="Z145" s="390"/>
      <c r="AA145" s="390"/>
      <c r="AB145" s="390"/>
      <c r="AC145" s="390"/>
      <c r="AD145" s="390"/>
      <c r="AE145" s="390"/>
      <c r="AF145" s="390"/>
      <c r="AG145" s="390"/>
      <c r="AH145" s="390"/>
    </row>
    <row r="146" spans="1:34" s="37" customFormat="1" ht="14.25">
      <c r="A146" s="543">
        <v>26</v>
      </c>
      <c r="B146" s="468">
        <v>44217</v>
      </c>
      <c r="C146" s="478"/>
      <c r="D146" s="476" t="s">
        <v>974</v>
      </c>
      <c r="E146" s="477" t="s">
        <v>558</v>
      </c>
      <c r="F146" s="471">
        <v>30.5</v>
      </c>
      <c r="G146" s="471">
        <v>19</v>
      </c>
      <c r="H146" s="471">
        <v>37</v>
      </c>
      <c r="I146" s="474" t="s">
        <v>975</v>
      </c>
      <c r="J146" s="474" t="s">
        <v>998</v>
      </c>
      <c r="K146" s="474">
        <f t="shared" ref="K146" si="156">H146-F146</f>
        <v>6.5</v>
      </c>
      <c r="L146" s="541">
        <v>100</v>
      </c>
      <c r="M146" s="474">
        <f t="shared" ref="M146" si="157">(K146*N146)-L146</f>
        <v>1850</v>
      </c>
      <c r="N146" s="474">
        <v>300</v>
      </c>
      <c r="O146" s="475" t="s">
        <v>557</v>
      </c>
      <c r="P146" s="466">
        <v>44218</v>
      </c>
      <c r="Q146" s="384"/>
      <c r="R146" s="340" t="s">
        <v>560</v>
      </c>
      <c r="Z146" s="390"/>
      <c r="AA146" s="390"/>
      <c r="AB146" s="390"/>
      <c r="AC146" s="390"/>
      <c r="AD146" s="390"/>
      <c r="AE146" s="390"/>
      <c r="AF146" s="390"/>
      <c r="AG146" s="390"/>
      <c r="AH146" s="390"/>
    </row>
    <row r="147" spans="1:34" s="37" customFormat="1" ht="14.25">
      <c r="A147" s="543">
        <v>27</v>
      </c>
      <c r="B147" s="468">
        <v>44218</v>
      </c>
      <c r="C147" s="478"/>
      <c r="D147" s="476" t="s">
        <v>999</v>
      </c>
      <c r="E147" s="477" t="s">
        <v>558</v>
      </c>
      <c r="F147" s="471">
        <v>10.5</v>
      </c>
      <c r="G147" s="471">
        <v>7</v>
      </c>
      <c r="H147" s="471">
        <v>13.25</v>
      </c>
      <c r="I147" s="474">
        <v>20</v>
      </c>
      <c r="J147" s="474" t="s">
        <v>1000</v>
      </c>
      <c r="K147" s="474">
        <f t="shared" ref="K147:K148" si="158">H147-F147</f>
        <v>2.75</v>
      </c>
      <c r="L147" s="541">
        <v>100</v>
      </c>
      <c r="M147" s="474">
        <f t="shared" ref="M147:M148" si="159">(K147*N147)-L147</f>
        <v>3750</v>
      </c>
      <c r="N147" s="474">
        <v>1400</v>
      </c>
      <c r="O147" s="475" t="s">
        <v>557</v>
      </c>
      <c r="P147" s="531">
        <v>44218</v>
      </c>
      <c r="Q147" s="384"/>
      <c r="R147" s="340" t="s">
        <v>796</v>
      </c>
      <c r="Z147" s="390"/>
      <c r="AA147" s="390"/>
      <c r="AB147" s="390"/>
      <c r="AC147" s="390"/>
      <c r="AD147" s="390"/>
      <c r="AE147" s="390"/>
      <c r="AF147" s="390"/>
      <c r="AG147" s="390"/>
      <c r="AH147" s="390"/>
    </row>
    <row r="148" spans="1:34" s="37" customFormat="1" ht="14.25">
      <c r="A148" s="543">
        <v>28</v>
      </c>
      <c r="B148" s="468">
        <v>44218</v>
      </c>
      <c r="C148" s="478"/>
      <c r="D148" s="476" t="s">
        <v>1002</v>
      </c>
      <c r="E148" s="477" t="s">
        <v>558</v>
      </c>
      <c r="F148" s="471">
        <v>10.5</v>
      </c>
      <c r="G148" s="471">
        <v>7</v>
      </c>
      <c r="H148" s="471">
        <v>13.5</v>
      </c>
      <c r="I148" s="474">
        <v>20</v>
      </c>
      <c r="J148" s="474" t="s">
        <v>1001</v>
      </c>
      <c r="K148" s="474">
        <f t="shared" si="158"/>
        <v>3</v>
      </c>
      <c r="L148" s="541">
        <v>100</v>
      </c>
      <c r="M148" s="474">
        <f t="shared" si="159"/>
        <v>4100</v>
      </c>
      <c r="N148" s="474">
        <v>1400</v>
      </c>
      <c r="O148" s="475" t="s">
        <v>557</v>
      </c>
      <c r="P148" s="531">
        <v>44218</v>
      </c>
      <c r="Q148" s="384"/>
      <c r="R148" s="340" t="s">
        <v>796</v>
      </c>
      <c r="Z148" s="390"/>
      <c r="AA148" s="390"/>
      <c r="AB148" s="390"/>
      <c r="AC148" s="390"/>
      <c r="AD148" s="390"/>
      <c r="AE148" s="390"/>
      <c r="AF148" s="390"/>
      <c r="AG148" s="390"/>
      <c r="AH148" s="390"/>
    </row>
    <row r="149" spans="1:34" s="37" customFormat="1" ht="14.25">
      <c r="A149" s="543">
        <v>29</v>
      </c>
      <c r="B149" s="468">
        <v>44221</v>
      </c>
      <c r="C149" s="478"/>
      <c r="D149" s="476" t="s">
        <v>974</v>
      </c>
      <c r="E149" s="477" t="s">
        <v>558</v>
      </c>
      <c r="F149" s="471">
        <v>37</v>
      </c>
      <c r="G149" s="471">
        <v>22</v>
      </c>
      <c r="H149" s="471">
        <v>46</v>
      </c>
      <c r="I149" s="474">
        <v>60</v>
      </c>
      <c r="J149" s="474" t="s">
        <v>803</v>
      </c>
      <c r="K149" s="474">
        <f t="shared" ref="K149" si="160">H149-F149</f>
        <v>9</v>
      </c>
      <c r="L149" s="541">
        <v>100</v>
      </c>
      <c r="M149" s="474">
        <f t="shared" ref="M149" si="161">(K149*N149)-L149</f>
        <v>2600</v>
      </c>
      <c r="N149" s="474">
        <v>300</v>
      </c>
      <c r="O149" s="475" t="s">
        <v>557</v>
      </c>
      <c r="P149" s="531">
        <v>44221</v>
      </c>
      <c r="Q149" s="384"/>
      <c r="R149" s="340" t="s">
        <v>560</v>
      </c>
      <c r="Z149" s="390"/>
      <c r="AA149" s="390"/>
      <c r="AB149" s="390"/>
      <c r="AC149" s="390"/>
      <c r="AD149" s="390"/>
      <c r="AE149" s="390"/>
      <c r="AF149" s="390"/>
      <c r="AG149" s="390"/>
      <c r="AH149" s="390"/>
    </row>
    <row r="150" spans="1:34" s="37" customFormat="1" ht="14.25">
      <c r="A150" s="543">
        <v>30</v>
      </c>
      <c r="B150" s="468">
        <v>44221</v>
      </c>
      <c r="C150" s="478"/>
      <c r="D150" s="476" t="s">
        <v>974</v>
      </c>
      <c r="E150" s="477" t="s">
        <v>558</v>
      </c>
      <c r="F150" s="471">
        <v>35</v>
      </c>
      <c r="G150" s="471">
        <v>22</v>
      </c>
      <c r="H150" s="471">
        <v>42</v>
      </c>
      <c r="I150" s="474">
        <v>60</v>
      </c>
      <c r="J150" s="474" t="s">
        <v>861</v>
      </c>
      <c r="K150" s="474">
        <f t="shared" ref="K150" si="162">H150-F150</f>
        <v>7</v>
      </c>
      <c r="L150" s="541">
        <v>100</v>
      </c>
      <c r="M150" s="474">
        <f t="shared" ref="M150" si="163">(K150*N150)-L150</f>
        <v>2000</v>
      </c>
      <c r="N150" s="474">
        <v>300</v>
      </c>
      <c r="O150" s="475" t="s">
        <v>557</v>
      </c>
      <c r="P150" s="531">
        <v>44221</v>
      </c>
      <c r="Q150" s="384"/>
      <c r="R150" s="340" t="s">
        <v>560</v>
      </c>
      <c r="Z150" s="390"/>
      <c r="AA150" s="390"/>
      <c r="AB150" s="390"/>
      <c r="AC150" s="390"/>
      <c r="AD150" s="390"/>
      <c r="AE150" s="390"/>
      <c r="AF150" s="390"/>
      <c r="AG150" s="390"/>
      <c r="AH150" s="390"/>
    </row>
    <row r="151" spans="1:34" s="37" customFormat="1" ht="14.25">
      <c r="A151" s="543">
        <v>31</v>
      </c>
      <c r="B151" s="468">
        <v>44221</v>
      </c>
      <c r="C151" s="478"/>
      <c r="D151" s="476" t="s">
        <v>974</v>
      </c>
      <c r="E151" s="477" t="s">
        <v>558</v>
      </c>
      <c r="F151" s="471">
        <v>35</v>
      </c>
      <c r="G151" s="471">
        <v>22</v>
      </c>
      <c r="H151" s="471">
        <v>40.5</v>
      </c>
      <c r="I151" s="474">
        <v>60</v>
      </c>
      <c r="J151" s="474" t="s">
        <v>897</v>
      </c>
      <c r="K151" s="474">
        <f t="shared" ref="K151" si="164">H151-F151</f>
        <v>5.5</v>
      </c>
      <c r="L151" s="541">
        <v>100</v>
      </c>
      <c r="M151" s="474">
        <f t="shared" ref="M151" si="165">(K151*N151)-L151</f>
        <v>1550</v>
      </c>
      <c r="N151" s="474">
        <v>300</v>
      </c>
      <c r="O151" s="475" t="s">
        <v>557</v>
      </c>
      <c r="P151" s="531">
        <v>44221</v>
      </c>
      <c r="Q151" s="384"/>
      <c r="R151" s="340" t="s">
        <v>560</v>
      </c>
      <c r="Z151" s="390"/>
      <c r="AA151" s="390"/>
      <c r="AB151" s="390"/>
      <c r="AC151" s="390"/>
      <c r="AD151" s="390"/>
      <c r="AE151" s="390"/>
      <c r="AF151" s="390"/>
      <c r="AG151" s="390"/>
      <c r="AH151" s="390"/>
    </row>
    <row r="152" spans="1:34" s="37" customFormat="1" ht="14.25">
      <c r="A152" s="568">
        <v>32</v>
      </c>
      <c r="B152" s="549">
        <v>44221</v>
      </c>
      <c r="C152" s="521"/>
      <c r="D152" s="522" t="s">
        <v>1005</v>
      </c>
      <c r="E152" s="523" t="s">
        <v>558</v>
      </c>
      <c r="F152" s="524">
        <v>11.5</v>
      </c>
      <c r="G152" s="524">
        <v>4</v>
      </c>
      <c r="H152" s="524">
        <v>4</v>
      </c>
      <c r="I152" s="525">
        <v>25</v>
      </c>
      <c r="J152" s="525" t="s">
        <v>1008</v>
      </c>
      <c r="K152" s="525">
        <f t="shared" ref="K152" si="166">H152-F152</f>
        <v>-7.5</v>
      </c>
      <c r="L152" s="542">
        <v>100</v>
      </c>
      <c r="M152" s="525">
        <f t="shared" ref="M152" si="167">(K152*N152)-L152</f>
        <v>-4225</v>
      </c>
      <c r="N152" s="525">
        <v>550</v>
      </c>
      <c r="O152" s="529" t="s">
        <v>621</v>
      </c>
      <c r="P152" s="539">
        <v>43855</v>
      </c>
      <c r="Q152" s="384"/>
      <c r="R152" s="340" t="s">
        <v>796</v>
      </c>
      <c r="Z152" s="390"/>
      <c r="AA152" s="390"/>
      <c r="AB152" s="390"/>
      <c r="AC152" s="390"/>
      <c r="AD152" s="390"/>
      <c r="AE152" s="390"/>
      <c r="AF152" s="390"/>
      <c r="AG152" s="390"/>
      <c r="AH152" s="390"/>
    </row>
    <row r="153" spans="1:34" s="37" customFormat="1" ht="14.25">
      <c r="A153" s="543">
        <v>33</v>
      </c>
      <c r="B153" s="468">
        <v>44221</v>
      </c>
      <c r="C153" s="478"/>
      <c r="D153" s="476" t="s">
        <v>1006</v>
      </c>
      <c r="E153" s="477" t="s">
        <v>558</v>
      </c>
      <c r="F153" s="471">
        <v>6.5</v>
      </c>
      <c r="G153" s="471">
        <v>2</v>
      </c>
      <c r="H153" s="471">
        <v>10</v>
      </c>
      <c r="I153" s="474">
        <v>15</v>
      </c>
      <c r="J153" s="474" t="s">
        <v>924</v>
      </c>
      <c r="K153" s="474">
        <f t="shared" ref="K153:K155" si="168">H153-F153</f>
        <v>3.5</v>
      </c>
      <c r="L153" s="541">
        <v>100</v>
      </c>
      <c r="M153" s="474">
        <f t="shared" ref="M153:M155" si="169">(K153*N153)-L153</f>
        <v>3400</v>
      </c>
      <c r="N153" s="474">
        <v>1000</v>
      </c>
      <c r="O153" s="475" t="s">
        <v>557</v>
      </c>
      <c r="P153" s="531">
        <v>44221</v>
      </c>
      <c r="Q153" s="384"/>
      <c r="R153" s="340" t="s">
        <v>796</v>
      </c>
      <c r="Z153" s="390"/>
      <c r="AA153" s="390"/>
      <c r="AB153" s="390"/>
      <c r="AC153" s="390"/>
      <c r="AD153" s="390"/>
      <c r="AE153" s="390"/>
      <c r="AF153" s="390"/>
      <c r="AG153" s="390"/>
      <c r="AH153" s="390"/>
    </row>
    <row r="154" spans="1:34" s="37" customFormat="1" ht="14.25">
      <c r="A154" s="568">
        <v>34</v>
      </c>
      <c r="B154" s="549">
        <v>44221</v>
      </c>
      <c r="C154" s="521"/>
      <c r="D154" s="522" t="s">
        <v>1007</v>
      </c>
      <c r="E154" s="523" t="s">
        <v>558</v>
      </c>
      <c r="F154" s="524">
        <v>14</v>
      </c>
      <c r="G154" s="524">
        <v>9</v>
      </c>
      <c r="H154" s="524">
        <v>9</v>
      </c>
      <c r="I154" s="525">
        <v>24</v>
      </c>
      <c r="J154" s="525" t="s">
        <v>1009</v>
      </c>
      <c r="K154" s="525">
        <f t="shared" si="168"/>
        <v>-5</v>
      </c>
      <c r="L154" s="542">
        <v>100</v>
      </c>
      <c r="M154" s="525">
        <f t="shared" si="169"/>
        <v>-4350</v>
      </c>
      <c r="N154" s="525">
        <v>850</v>
      </c>
      <c r="O154" s="529" t="s">
        <v>621</v>
      </c>
      <c r="P154" s="539">
        <v>43855</v>
      </c>
      <c r="Q154" s="384"/>
      <c r="R154" s="340" t="s">
        <v>796</v>
      </c>
      <c r="Z154" s="390"/>
      <c r="AA154" s="390"/>
      <c r="AB154" s="390"/>
      <c r="AC154" s="390"/>
      <c r="AD154" s="390"/>
      <c r="AE154" s="390"/>
      <c r="AF154" s="390"/>
      <c r="AG154" s="390"/>
      <c r="AH154" s="390"/>
    </row>
    <row r="155" spans="1:34" s="37" customFormat="1" ht="14.25">
      <c r="A155" s="543">
        <v>36</v>
      </c>
      <c r="B155" s="468">
        <v>44226</v>
      </c>
      <c r="C155" s="478"/>
      <c r="D155" s="476" t="s">
        <v>974</v>
      </c>
      <c r="E155" s="477" t="s">
        <v>558</v>
      </c>
      <c r="F155" s="471">
        <v>31</v>
      </c>
      <c r="G155" s="471">
        <v>18</v>
      </c>
      <c r="H155" s="471">
        <v>37</v>
      </c>
      <c r="I155" s="474">
        <v>60</v>
      </c>
      <c r="J155" s="474" t="s">
        <v>902</v>
      </c>
      <c r="K155" s="474">
        <f t="shared" si="168"/>
        <v>6</v>
      </c>
      <c r="L155" s="541">
        <v>100</v>
      </c>
      <c r="M155" s="474">
        <f t="shared" si="169"/>
        <v>1700</v>
      </c>
      <c r="N155" s="474">
        <v>300</v>
      </c>
      <c r="O155" s="475" t="s">
        <v>557</v>
      </c>
      <c r="P155" s="466">
        <v>44223</v>
      </c>
      <c r="Q155" s="384"/>
      <c r="R155" s="340" t="s">
        <v>560</v>
      </c>
      <c r="Z155" s="390"/>
      <c r="AA155" s="390"/>
      <c r="AB155" s="390"/>
      <c r="AC155" s="390"/>
      <c r="AD155" s="390"/>
      <c r="AE155" s="390"/>
      <c r="AF155" s="390"/>
      <c r="AG155" s="390"/>
      <c r="AH155" s="390"/>
    </row>
    <row r="156" spans="1:34" s="37" customFormat="1" ht="14.25">
      <c r="A156" s="442"/>
      <c r="B156" s="440"/>
      <c r="C156" s="441"/>
      <c r="D156" s="434"/>
      <c r="E156" s="435"/>
      <c r="F156" s="409"/>
      <c r="G156" s="409"/>
      <c r="H156" s="409"/>
      <c r="I156" s="373"/>
      <c r="J156" s="373"/>
      <c r="K156" s="373"/>
      <c r="L156" s="426"/>
      <c r="M156" s="373"/>
      <c r="N156" s="373"/>
      <c r="O156" s="401"/>
      <c r="P156" s="415"/>
      <c r="Q156" s="384"/>
      <c r="R156" s="340"/>
      <c r="Z156" s="390"/>
      <c r="AA156" s="390"/>
      <c r="AB156" s="390"/>
      <c r="AC156" s="390"/>
      <c r="AD156" s="390"/>
      <c r="AE156" s="390"/>
      <c r="AF156" s="390"/>
      <c r="AG156" s="390"/>
      <c r="AH156" s="390"/>
    </row>
    <row r="157" spans="1:34" s="37" customFormat="1" ht="14.25">
      <c r="A157" s="442"/>
      <c r="B157" s="440"/>
      <c r="C157" s="441"/>
      <c r="D157" s="434"/>
      <c r="E157" s="435"/>
      <c r="F157" s="409"/>
      <c r="G157" s="409"/>
      <c r="H157" s="409"/>
      <c r="I157" s="373"/>
      <c r="J157" s="373"/>
      <c r="K157" s="373"/>
      <c r="L157" s="426"/>
      <c r="M157" s="373"/>
      <c r="N157" s="373"/>
      <c r="O157" s="401"/>
      <c r="P157" s="415"/>
      <c r="Q157" s="384"/>
      <c r="R157" s="340"/>
      <c r="Z157" s="390"/>
      <c r="AA157" s="390"/>
      <c r="AB157" s="390"/>
      <c r="AC157" s="390"/>
      <c r="AD157" s="390"/>
      <c r="AE157" s="390"/>
      <c r="AF157" s="390"/>
      <c r="AG157" s="390"/>
      <c r="AH157" s="390"/>
    </row>
    <row r="158" spans="1:34" s="37" customFormat="1" ht="14.25">
      <c r="A158" s="33"/>
      <c r="B158" s="419"/>
      <c r="C158" s="419"/>
      <c r="D158" s="420"/>
      <c r="E158" s="421"/>
      <c r="F158" s="421"/>
      <c r="G158" s="422"/>
      <c r="H158" s="422"/>
      <c r="I158" s="421"/>
      <c r="J158" s="417"/>
      <c r="K158" s="417"/>
      <c r="L158" s="417"/>
      <c r="M158" s="417"/>
      <c r="N158" s="417"/>
      <c r="O158" s="417"/>
      <c r="P158" s="417"/>
      <c r="Q158" s="384"/>
      <c r="R158" s="340"/>
      <c r="Z158" s="390"/>
      <c r="AA158" s="390"/>
      <c r="AB158" s="390"/>
      <c r="AC158" s="390"/>
      <c r="AD158" s="390"/>
      <c r="AE158" s="390"/>
      <c r="AF158" s="390"/>
      <c r="AG158" s="390"/>
      <c r="AH158" s="390"/>
    </row>
    <row r="159" spans="1:34" s="37" customFormat="1" ht="14.25">
      <c r="A159" s="33"/>
      <c r="B159" s="419"/>
      <c r="C159" s="419"/>
      <c r="D159" s="420"/>
      <c r="E159" s="421"/>
      <c r="F159" s="421"/>
      <c r="G159" s="422"/>
      <c r="H159" s="422"/>
      <c r="I159" s="421"/>
      <c r="J159" s="417"/>
      <c r="K159" s="417"/>
      <c r="L159" s="417"/>
      <c r="M159" s="417"/>
      <c r="N159" s="417"/>
      <c r="O159" s="417"/>
      <c r="P159" s="417"/>
      <c r="Q159" s="384"/>
      <c r="R159" s="340"/>
      <c r="Z159" s="390"/>
      <c r="AA159" s="390"/>
      <c r="AB159" s="390"/>
      <c r="AC159" s="390"/>
      <c r="AD159" s="390"/>
      <c r="AE159" s="390"/>
      <c r="AF159" s="390"/>
      <c r="AG159" s="390"/>
      <c r="AH159" s="390"/>
    </row>
    <row r="160" spans="1:34" s="37" customFormat="1" ht="14.25">
      <c r="A160" s="33"/>
      <c r="B160" s="419"/>
      <c r="C160" s="419"/>
      <c r="D160" s="420"/>
      <c r="E160" s="421"/>
      <c r="F160" s="421"/>
      <c r="G160" s="422"/>
      <c r="H160" s="422"/>
      <c r="I160" s="421"/>
      <c r="J160" s="417"/>
      <c r="K160" s="417"/>
      <c r="L160" s="417"/>
      <c r="M160" s="417"/>
      <c r="N160" s="417"/>
      <c r="O160" s="423"/>
      <c r="P160" s="417"/>
      <c r="Q160" s="384"/>
      <c r="R160" s="340"/>
      <c r="Z160" s="390"/>
      <c r="AA160" s="390"/>
      <c r="AB160" s="390"/>
      <c r="AC160" s="390"/>
      <c r="AD160" s="390"/>
      <c r="AE160" s="390"/>
      <c r="AF160" s="390"/>
      <c r="AG160" s="390"/>
      <c r="AH160" s="390"/>
    </row>
    <row r="161" spans="1:34" s="37" customFormat="1" ht="14.25">
      <c r="A161" s="374"/>
      <c r="B161" s="375"/>
      <c r="C161" s="375"/>
      <c r="D161" s="376"/>
      <c r="E161" s="374"/>
      <c r="F161" s="391"/>
      <c r="G161" s="374"/>
      <c r="H161" s="374"/>
      <c r="I161" s="374"/>
      <c r="J161" s="375"/>
      <c r="K161" s="392"/>
      <c r="L161" s="374"/>
      <c r="M161" s="374"/>
      <c r="N161" s="374"/>
      <c r="O161" s="393"/>
      <c r="P161" s="384"/>
      <c r="Q161" s="384"/>
      <c r="R161" s="340"/>
      <c r="Z161" s="390"/>
      <c r="AA161" s="390"/>
      <c r="AB161" s="390"/>
      <c r="AC161" s="390"/>
      <c r="AD161" s="390"/>
      <c r="AE161" s="390"/>
      <c r="AF161" s="390"/>
      <c r="AG161" s="390"/>
      <c r="AH161" s="390"/>
    </row>
    <row r="162" spans="1:34" ht="15">
      <c r="A162" s="96" t="s">
        <v>576</v>
      </c>
      <c r="B162" s="97"/>
      <c r="C162" s="97"/>
      <c r="D162" s="98"/>
      <c r="E162" s="31"/>
      <c r="F162" s="29"/>
      <c r="G162" s="29"/>
      <c r="H162" s="70"/>
      <c r="I162" s="116"/>
      <c r="J162" s="117"/>
      <c r="K162" s="14"/>
      <c r="L162" s="14"/>
      <c r="M162" s="14"/>
      <c r="N162" s="8"/>
      <c r="O162" s="50"/>
      <c r="Q162" s="92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34" ht="38.25">
      <c r="A163" s="17" t="s">
        <v>16</v>
      </c>
      <c r="B163" s="18" t="s">
        <v>535</v>
      </c>
      <c r="C163" s="18"/>
      <c r="D163" s="19" t="s">
        <v>546</v>
      </c>
      <c r="E163" s="18" t="s">
        <v>547</v>
      </c>
      <c r="F163" s="18" t="s">
        <v>548</v>
      </c>
      <c r="G163" s="18" t="s">
        <v>549</v>
      </c>
      <c r="H163" s="18" t="s">
        <v>550</v>
      </c>
      <c r="I163" s="18" t="s">
        <v>551</v>
      </c>
      <c r="J163" s="17" t="s">
        <v>552</v>
      </c>
      <c r="K163" s="59" t="s">
        <v>568</v>
      </c>
      <c r="L163" s="414" t="s">
        <v>824</v>
      </c>
      <c r="M163" s="60" t="s">
        <v>823</v>
      </c>
      <c r="N163" s="18" t="s">
        <v>555</v>
      </c>
      <c r="O163" s="75" t="s">
        <v>556</v>
      </c>
      <c r="P163" s="94"/>
      <c r="Q163" s="8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34" s="390" customFormat="1" ht="14.25">
      <c r="A164" s="379">
        <v>1</v>
      </c>
      <c r="B164" s="394">
        <v>44203</v>
      </c>
      <c r="C164" s="395"/>
      <c r="D164" s="406" t="s">
        <v>481</v>
      </c>
      <c r="E164" s="399" t="s">
        <v>558</v>
      </c>
      <c r="F164" s="409" t="s">
        <v>885</v>
      </c>
      <c r="G164" s="404">
        <v>385</v>
      </c>
      <c r="H164" s="409"/>
      <c r="I164" s="396" t="s">
        <v>886</v>
      </c>
      <c r="J164" s="436" t="s">
        <v>559</v>
      </c>
      <c r="K164" s="436"/>
      <c r="L164" s="437"/>
      <c r="M164" s="424"/>
      <c r="N164" s="400"/>
      <c r="O164" s="431"/>
      <c r="P164" s="95"/>
      <c r="Q164" s="438"/>
      <c r="R164" s="486" t="s">
        <v>560</v>
      </c>
      <c r="S164" s="432"/>
      <c r="T164" s="432"/>
      <c r="U164" s="432"/>
      <c r="V164" s="432"/>
      <c r="W164" s="432"/>
      <c r="X164" s="432"/>
      <c r="Y164" s="432"/>
      <c r="Z164" s="432"/>
    </row>
    <row r="165" spans="1:34" s="390" customFormat="1" ht="14.25">
      <c r="A165" s="532">
        <v>2</v>
      </c>
      <c r="B165" s="533">
        <v>44204</v>
      </c>
      <c r="C165" s="534"/>
      <c r="D165" s="535" t="s">
        <v>712</v>
      </c>
      <c r="E165" s="536" t="s">
        <v>558</v>
      </c>
      <c r="F165" s="471">
        <v>315</v>
      </c>
      <c r="G165" s="537">
        <v>283</v>
      </c>
      <c r="H165" s="471">
        <v>348.5</v>
      </c>
      <c r="I165" s="538" t="s">
        <v>894</v>
      </c>
      <c r="J165" s="516" t="s">
        <v>988</v>
      </c>
      <c r="K165" s="516">
        <f t="shared" ref="K165" si="170">H165-F165</f>
        <v>33.5</v>
      </c>
      <c r="L165" s="464">
        <f t="shared" ref="L165" si="171">(F165*-0.8)/100</f>
        <v>-2.52</v>
      </c>
      <c r="M165" s="465">
        <f t="shared" ref="M165" si="172">(K165+L165)/F165</f>
        <v>9.8349206349206353E-2</v>
      </c>
      <c r="N165" s="473" t="s">
        <v>557</v>
      </c>
      <c r="O165" s="466">
        <v>43851</v>
      </c>
      <c r="P165" s="95"/>
      <c r="Q165" s="438"/>
      <c r="R165" s="486" t="s">
        <v>560</v>
      </c>
      <c r="S165" s="432"/>
      <c r="T165" s="432"/>
      <c r="U165" s="432"/>
      <c r="V165" s="432"/>
      <c r="W165" s="432"/>
      <c r="X165" s="432"/>
      <c r="Y165" s="432"/>
      <c r="Z165" s="432"/>
    </row>
    <row r="166" spans="1:34" s="5" customFormat="1">
      <c r="A166" s="385"/>
      <c r="B166" s="386"/>
      <c r="C166" s="387"/>
      <c r="D166" s="388"/>
      <c r="E166" s="418"/>
      <c r="F166" s="418"/>
      <c r="G166" s="484"/>
      <c r="H166" s="484"/>
      <c r="I166" s="418"/>
      <c r="J166" s="485"/>
      <c r="K166" s="480"/>
      <c r="L166" s="481"/>
      <c r="M166" s="482"/>
      <c r="N166" s="483"/>
      <c r="O166" s="389"/>
      <c r="P166" s="120"/>
      <c r="Q166"/>
      <c r="R166" s="91"/>
      <c r="T166" s="54"/>
      <c r="U166" s="54"/>
      <c r="V166" s="54"/>
      <c r="W166" s="54"/>
      <c r="X166" s="54"/>
      <c r="Y166" s="54"/>
      <c r="Z166" s="54"/>
    </row>
    <row r="167" spans="1:34">
      <c r="A167" s="20" t="s">
        <v>561</v>
      </c>
      <c r="B167" s="20"/>
      <c r="C167" s="20"/>
      <c r="D167" s="20"/>
      <c r="E167" s="2"/>
      <c r="F167" s="27" t="s">
        <v>563</v>
      </c>
      <c r="G167" s="79"/>
      <c r="H167" s="79"/>
      <c r="I167" s="35"/>
      <c r="J167" s="82"/>
      <c r="K167" s="80"/>
      <c r="L167" s="81"/>
      <c r="M167" s="82"/>
      <c r="N167" s="83"/>
      <c r="O167" s="121"/>
      <c r="P167" s="8"/>
      <c r="Q167" s="13"/>
      <c r="R167" s="93"/>
      <c r="S167" s="13"/>
      <c r="T167" s="13"/>
      <c r="U167" s="13"/>
      <c r="V167" s="13"/>
      <c r="W167" s="13"/>
      <c r="X167" s="13"/>
      <c r="Y167" s="13"/>
    </row>
    <row r="168" spans="1:34">
      <c r="A168" s="26" t="s">
        <v>562</v>
      </c>
      <c r="B168" s="20"/>
      <c r="C168" s="20"/>
      <c r="D168" s="20"/>
      <c r="E168" s="29"/>
      <c r="F168" s="27" t="s">
        <v>565</v>
      </c>
      <c r="G168" s="9"/>
      <c r="H168" s="9"/>
      <c r="I168" s="9"/>
      <c r="J168" s="50"/>
      <c r="K168" s="9"/>
      <c r="L168" s="9"/>
      <c r="M168" s="9"/>
      <c r="N168" s="8"/>
      <c r="O168" s="50"/>
      <c r="Q168" s="4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34">
      <c r="A169" s="26"/>
      <c r="B169" s="20"/>
      <c r="C169" s="20"/>
      <c r="D169" s="20"/>
      <c r="E169" s="29"/>
      <c r="F169" s="27"/>
      <c r="G169" s="9"/>
      <c r="H169" s="9"/>
      <c r="I169" s="9"/>
      <c r="J169" s="50"/>
      <c r="K169" s="9"/>
      <c r="L169" s="9"/>
      <c r="M169" s="9"/>
      <c r="N169" s="8"/>
      <c r="O169" s="50"/>
      <c r="Q169" s="4"/>
      <c r="R169" s="79"/>
      <c r="S169" s="13"/>
      <c r="T169" s="13"/>
      <c r="U169" s="13"/>
      <c r="V169" s="13"/>
      <c r="W169" s="13"/>
      <c r="X169" s="13"/>
      <c r="Y169" s="13"/>
      <c r="Z169" s="13"/>
    </row>
    <row r="170" spans="1:34" ht="15">
      <c r="A170" s="8"/>
      <c r="B170" s="30" t="s">
        <v>828</v>
      </c>
      <c r="C170" s="30"/>
      <c r="D170" s="30"/>
      <c r="E170" s="30"/>
      <c r="F170" s="31"/>
      <c r="G170" s="29"/>
      <c r="H170" s="29"/>
      <c r="I170" s="70"/>
      <c r="J170" s="71"/>
      <c r="K170" s="72"/>
      <c r="L170" s="413"/>
      <c r="M170" s="9"/>
      <c r="N170" s="8"/>
      <c r="O170" s="50"/>
      <c r="Q170" s="4"/>
      <c r="R170" s="79"/>
      <c r="S170" s="13"/>
      <c r="T170" s="13"/>
      <c r="U170" s="13"/>
      <c r="V170" s="13"/>
      <c r="W170" s="13"/>
      <c r="X170" s="13"/>
      <c r="Y170" s="13"/>
      <c r="Z170" s="13"/>
    </row>
    <row r="171" spans="1:34" ht="38.25">
      <c r="A171" s="17" t="s">
        <v>16</v>
      </c>
      <c r="B171" s="18" t="s">
        <v>535</v>
      </c>
      <c r="C171" s="18"/>
      <c r="D171" s="19" t="s">
        <v>546</v>
      </c>
      <c r="E171" s="18" t="s">
        <v>547</v>
      </c>
      <c r="F171" s="18" t="s">
        <v>548</v>
      </c>
      <c r="G171" s="18" t="s">
        <v>567</v>
      </c>
      <c r="H171" s="18" t="s">
        <v>550</v>
      </c>
      <c r="I171" s="18" t="s">
        <v>551</v>
      </c>
      <c r="J171" s="73" t="s">
        <v>552</v>
      </c>
      <c r="K171" s="59" t="s">
        <v>568</v>
      </c>
      <c r="L171" s="74" t="s">
        <v>569</v>
      </c>
      <c r="M171" s="18" t="s">
        <v>570</v>
      </c>
      <c r="N171" s="414" t="s">
        <v>824</v>
      </c>
      <c r="O171" s="60" t="s">
        <v>823</v>
      </c>
      <c r="P171" s="18" t="s">
        <v>555</v>
      </c>
      <c r="Q171" s="75" t="s">
        <v>556</v>
      </c>
      <c r="R171" s="79"/>
      <c r="S171" s="13"/>
      <c r="T171" s="13"/>
      <c r="U171" s="13"/>
      <c r="V171" s="13"/>
      <c r="W171" s="13"/>
      <c r="X171" s="13"/>
      <c r="Y171" s="13"/>
      <c r="Z171" s="13"/>
    </row>
    <row r="172" spans="1:34" ht="14.25">
      <c r="A172" s="379"/>
      <c r="B172" s="394"/>
      <c r="C172" s="398"/>
      <c r="D172" s="406"/>
      <c r="E172" s="399"/>
      <c r="F172" s="425"/>
      <c r="G172" s="404"/>
      <c r="H172" s="399"/>
      <c r="I172" s="396"/>
      <c r="J172" s="436"/>
      <c r="K172" s="436"/>
      <c r="L172" s="437"/>
      <c r="M172" s="435"/>
      <c r="N172" s="437"/>
      <c r="O172" s="424"/>
      <c r="P172" s="400"/>
      <c r="Q172" s="415"/>
      <c r="R172" s="433"/>
      <c r="S172" s="423"/>
      <c r="T172" s="13"/>
      <c r="U172" s="432"/>
      <c r="V172" s="432"/>
      <c r="W172" s="432"/>
      <c r="X172" s="432"/>
      <c r="Y172" s="432"/>
      <c r="Z172" s="432"/>
      <c r="AA172" s="390"/>
      <c r="AB172" s="390"/>
      <c r="AC172" s="390"/>
    </row>
    <row r="173" spans="1:34" ht="14.25">
      <c r="A173" s="379"/>
      <c r="B173" s="394"/>
      <c r="C173" s="398"/>
      <c r="D173" s="406"/>
      <c r="E173" s="399"/>
      <c r="F173" s="425"/>
      <c r="G173" s="404"/>
      <c r="H173" s="399"/>
      <c r="I173" s="396"/>
      <c r="J173" s="436"/>
      <c r="K173" s="436"/>
      <c r="L173" s="437"/>
      <c r="M173" s="435"/>
      <c r="N173" s="437"/>
      <c r="O173" s="424"/>
      <c r="P173" s="400"/>
      <c r="Q173" s="415"/>
      <c r="R173" s="433"/>
      <c r="S173" s="423"/>
      <c r="T173" s="13"/>
      <c r="U173" s="432"/>
      <c r="V173" s="432"/>
      <c r="W173" s="432"/>
      <c r="X173" s="432"/>
      <c r="Y173" s="432"/>
      <c r="Z173" s="432"/>
      <c r="AA173" s="390"/>
      <c r="AB173" s="390"/>
      <c r="AC173" s="390"/>
    </row>
    <row r="174" spans="1:34" s="390" customFormat="1" ht="14.25">
      <c r="A174" s="379"/>
      <c r="B174" s="394"/>
      <c r="C174" s="398"/>
      <c r="D174" s="406"/>
      <c r="E174" s="399"/>
      <c r="F174" s="425"/>
      <c r="G174" s="404"/>
      <c r="H174" s="399"/>
      <c r="I174" s="396"/>
      <c r="J174" s="436"/>
      <c r="K174" s="436"/>
      <c r="L174" s="437"/>
      <c r="M174" s="435"/>
      <c r="N174" s="437"/>
      <c r="O174" s="424"/>
      <c r="P174" s="400"/>
      <c r="Q174" s="415"/>
      <c r="R174" s="430"/>
      <c r="S174" s="432"/>
      <c r="T174" s="432"/>
      <c r="U174" s="432"/>
      <c r="V174" s="432"/>
      <c r="W174" s="432"/>
      <c r="X174" s="432"/>
      <c r="Y174" s="432"/>
      <c r="Z174" s="432"/>
    </row>
    <row r="175" spans="1:34" s="390" customFormat="1" ht="14.25">
      <c r="A175" s="379"/>
      <c r="B175" s="394"/>
      <c r="C175" s="398"/>
      <c r="D175" s="406"/>
      <c r="E175" s="399"/>
      <c r="F175" s="436"/>
      <c r="G175" s="409"/>
      <c r="H175" s="399"/>
      <c r="I175" s="396"/>
      <c r="J175" s="436"/>
      <c r="K175" s="436"/>
      <c r="L175" s="437"/>
      <c r="M175" s="435"/>
      <c r="N175" s="437"/>
      <c r="O175" s="424"/>
      <c r="P175" s="400"/>
      <c r="Q175" s="415"/>
      <c r="R175" s="430"/>
      <c r="S175" s="432"/>
      <c r="T175" s="432"/>
      <c r="U175" s="432"/>
      <c r="V175" s="432"/>
      <c r="W175" s="432"/>
      <c r="X175" s="432"/>
      <c r="Y175" s="432"/>
      <c r="Z175" s="432"/>
    </row>
    <row r="176" spans="1:34" s="390" customFormat="1" ht="14.25">
      <c r="A176" s="379"/>
      <c r="B176" s="394"/>
      <c r="C176" s="398"/>
      <c r="D176" s="406"/>
      <c r="E176" s="399"/>
      <c r="F176" s="436"/>
      <c r="G176" s="409"/>
      <c r="H176" s="399"/>
      <c r="I176" s="396"/>
      <c r="J176" s="436"/>
      <c r="K176" s="436"/>
      <c r="L176" s="437"/>
      <c r="M176" s="435"/>
      <c r="N176" s="437"/>
      <c r="O176" s="424"/>
      <c r="P176" s="400"/>
      <c r="Q176" s="415"/>
      <c r="R176" s="430"/>
      <c r="S176" s="432"/>
      <c r="T176" s="432"/>
      <c r="U176" s="432"/>
      <c r="V176" s="432"/>
      <c r="W176" s="432"/>
      <c r="X176" s="432"/>
      <c r="Y176" s="432"/>
      <c r="Z176" s="432"/>
    </row>
    <row r="177" spans="1:26" s="390" customFormat="1" ht="14.25">
      <c r="A177" s="379"/>
      <c r="B177" s="394"/>
      <c r="C177" s="398"/>
      <c r="D177" s="406"/>
      <c r="E177" s="399"/>
      <c r="F177" s="425"/>
      <c r="G177" s="404"/>
      <c r="H177" s="399"/>
      <c r="I177" s="396"/>
      <c r="J177" s="436"/>
      <c r="K177" s="427"/>
      <c r="L177" s="437"/>
      <c r="M177" s="435"/>
      <c r="N177" s="437"/>
      <c r="O177" s="424"/>
      <c r="P177" s="429"/>
      <c r="Q177" s="415"/>
      <c r="R177" s="430"/>
      <c r="S177" s="432"/>
      <c r="T177" s="432"/>
      <c r="U177" s="432"/>
      <c r="V177" s="432"/>
      <c r="W177" s="432"/>
      <c r="X177" s="432"/>
      <c r="Y177" s="432"/>
      <c r="Z177" s="432"/>
    </row>
    <row r="178" spans="1:26" s="390" customFormat="1" ht="14.25">
      <c r="A178" s="379"/>
      <c r="B178" s="394"/>
      <c r="C178" s="398"/>
      <c r="D178" s="406"/>
      <c r="E178" s="399"/>
      <c r="F178" s="425"/>
      <c r="G178" s="404"/>
      <c r="H178" s="399"/>
      <c r="I178" s="396"/>
      <c r="J178" s="427"/>
      <c r="K178" s="427"/>
      <c r="L178" s="427"/>
      <c r="M178" s="427"/>
      <c r="N178" s="428"/>
      <c r="O178" s="439"/>
      <c r="P178" s="429"/>
      <c r="Q178" s="415"/>
      <c r="R178" s="430"/>
      <c r="S178" s="432"/>
      <c r="T178" s="432"/>
      <c r="U178" s="432"/>
      <c r="V178" s="432"/>
      <c r="W178" s="432"/>
      <c r="X178" s="432"/>
      <c r="Y178" s="432"/>
      <c r="Z178" s="432"/>
    </row>
    <row r="179" spans="1:26" s="390" customFormat="1" ht="14.25">
      <c r="A179" s="379"/>
      <c r="B179" s="394"/>
      <c r="C179" s="398"/>
      <c r="D179" s="406"/>
      <c r="E179" s="399"/>
      <c r="F179" s="436"/>
      <c r="G179" s="409"/>
      <c r="H179" s="399"/>
      <c r="I179" s="396"/>
      <c r="J179" s="436"/>
      <c r="K179" s="436"/>
      <c r="L179" s="437"/>
      <c r="M179" s="435"/>
      <c r="N179" s="437"/>
      <c r="O179" s="424"/>
      <c r="P179" s="400"/>
      <c r="Q179" s="415"/>
      <c r="R179" s="433"/>
      <c r="S179" s="423"/>
      <c r="T179" s="432"/>
      <c r="U179" s="432"/>
      <c r="V179" s="432"/>
      <c r="W179" s="432"/>
      <c r="X179" s="432"/>
      <c r="Y179" s="432"/>
      <c r="Z179" s="432"/>
    </row>
    <row r="180" spans="1:26" s="390" customFormat="1" ht="14.25">
      <c r="A180" s="379"/>
      <c r="B180" s="394"/>
      <c r="C180" s="398"/>
      <c r="D180" s="406"/>
      <c r="E180" s="399"/>
      <c r="F180" s="425"/>
      <c r="G180" s="404"/>
      <c r="H180" s="399"/>
      <c r="I180" s="396"/>
      <c r="J180" s="373"/>
      <c r="K180" s="373"/>
      <c r="L180" s="373"/>
      <c r="M180" s="373"/>
      <c r="N180" s="426"/>
      <c r="O180" s="424"/>
      <c r="P180" s="401"/>
      <c r="Q180" s="415"/>
      <c r="R180" s="433"/>
      <c r="S180" s="423"/>
      <c r="T180" s="432"/>
      <c r="U180" s="432"/>
      <c r="V180" s="432"/>
      <c r="W180" s="432"/>
      <c r="X180" s="432"/>
      <c r="Y180" s="432"/>
      <c r="Z180" s="432"/>
    </row>
    <row r="181" spans="1:26">
      <c r="A181" s="26"/>
      <c r="B181" s="20"/>
      <c r="C181" s="20"/>
      <c r="D181" s="20"/>
      <c r="E181" s="29"/>
      <c r="F181" s="27"/>
      <c r="G181" s="9"/>
      <c r="H181" s="9"/>
      <c r="I181" s="9"/>
      <c r="J181" s="50"/>
      <c r="K181" s="9"/>
      <c r="L181" s="9"/>
      <c r="M181" s="9"/>
      <c r="N181" s="8"/>
      <c r="O181" s="50"/>
      <c r="P181" s="4"/>
      <c r="Q181" s="8"/>
      <c r="R181" s="138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26"/>
      <c r="B182" s="20"/>
      <c r="C182" s="20"/>
      <c r="D182" s="20"/>
      <c r="E182" s="29"/>
      <c r="F182" s="27"/>
      <c r="G182" s="38"/>
      <c r="H182" s="39"/>
      <c r="I182" s="79"/>
      <c r="J182" s="14"/>
      <c r="K182" s="80"/>
      <c r="L182" s="81"/>
      <c r="M182" s="82"/>
      <c r="N182" s="83"/>
      <c r="O182" s="84"/>
      <c r="P182" s="8"/>
      <c r="Q182" s="13"/>
      <c r="R182" s="138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34"/>
      <c r="B183" s="42"/>
      <c r="C183" s="99"/>
      <c r="D183" s="3"/>
      <c r="E183" s="35"/>
      <c r="F183" s="79"/>
      <c r="G183" s="38"/>
      <c r="H183" s="39"/>
      <c r="I183" s="79"/>
      <c r="J183" s="14"/>
      <c r="K183" s="80"/>
      <c r="L183" s="81"/>
      <c r="M183" s="82"/>
      <c r="N183" s="83"/>
      <c r="O183" s="84"/>
      <c r="P183" s="8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 ht="15">
      <c r="A184" s="2"/>
      <c r="B184" s="100" t="s">
        <v>577</v>
      </c>
      <c r="C184" s="100"/>
      <c r="D184" s="100"/>
      <c r="E184" s="100"/>
      <c r="F184" s="14"/>
      <c r="G184" s="14"/>
      <c r="H184" s="101"/>
      <c r="I184" s="14"/>
      <c r="J184" s="71"/>
      <c r="K184" s="72"/>
      <c r="L184" s="14"/>
      <c r="M184" s="14"/>
      <c r="N184" s="13"/>
      <c r="O184" s="95"/>
      <c r="P184" s="8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 ht="38.25">
      <c r="A185" s="17" t="s">
        <v>16</v>
      </c>
      <c r="B185" s="18" t="s">
        <v>535</v>
      </c>
      <c r="C185" s="18"/>
      <c r="D185" s="19" t="s">
        <v>546</v>
      </c>
      <c r="E185" s="18" t="s">
        <v>547</v>
      </c>
      <c r="F185" s="18" t="s">
        <v>548</v>
      </c>
      <c r="G185" s="18" t="s">
        <v>578</v>
      </c>
      <c r="H185" s="18" t="s">
        <v>579</v>
      </c>
      <c r="I185" s="18" t="s">
        <v>551</v>
      </c>
      <c r="J185" s="58" t="s">
        <v>552</v>
      </c>
      <c r="K185" s="18" t="s">
        <v>553</v>
      </c>
      <c r="L185" s="18" t="s">
        <v>554</v>
      </c>
      <c r="M185" s="18" t="s">
        <v>555</v>
      </c>
      <c r="N185" s="19" t="s">
        <v>556</v>
      </c>
      <c r="O185" s="95"/>
      <c r="P185" s="8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9">
        <v>1</v>
      </c>
      <c r="B186" s="102">
        <v>41579</v>
      </c>
      <c r="C186" s="102"/>
      <c r="D186" s="103" t="s">
        <v>580</v>
      </c>
      <c r="E186" s="104" t="s">
        <v>581</v>
      </c>
      <c r="F186" s="105">
        <v>82</v>
      </c>
      <c r="G186" s="104" t="s">
        <v>582</v>
      </c>
      <c r="H186" s="104">
        <v>100</v>
      </c>
      <c r="I186" s="122">
        <v>100</v>
      </c>
      <c r="J186" s="123" t="s">
        <v>583</v>
      </c>
      <c r="K186" s="124">
        <f t="shared" ref="K186:K217" si="173">H186-F186</f>
        <v>18</v>
      </c>
      <c r="L186" s="125">
        <f t="shared" ref="L186:L217" si="174">K186/F186</f>
        <v>0.21951219512195122</v>
      </c>
      <c r="M186" s="126" t="s">
        <v>557</v>
      </c>
      <c r="N186" s="127">
        <v>42657</v>
      </c>
      <c r="O186" s="50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9">
        <v>2</v>
      </c>
      <c r="B187" s="102">
        <v>41794</v>
      </c>
      <c r="C187" s="102"/>
      <c r="D187" s="103" t="s">
        <v>584</v>
      </c>
      <c r="E187" s="104" t="s">
        <v>558</v>
      </c>
      <c r="F187" s="105">
        <v>257</v>
      </c>
      <c r="G187" s="104" t="s">
        <v>582</v>
      </c>
      <c r="H187" s="104">
        <v>300</v>
      </c>
      <c r="I187" s="122">
        <v>300</v>
      </c>
      <c r="J187" s="123" t="s">
        <v>583</v>
      </c>
      <c r="K187" s="124">
        <f t="shared" si="173"/>
        <v>43</v>
      </c>
      <c r="L187" s="125">
        <f t="shared" si="174"/>
        <v>0.16731517509727625</v>
      </c>
      <c r="M187" s="126" t="s">
        <v>557</v>
      </c>
      <c r="N187" s="127">
        <v>41822</v>
      </c>
      <c r="O187" s="50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9">
        <v>3</v>
      </c>
      <c r="B188" s="102">
        <v>41828</v>
      </c>
      <c r="C188" s="102"/>
      <c r="D188" s="103" t="s">
        <v>585</v>
      </c>
      <c r="E188" s="104" t="s">
        <v>558</v>
      </c>
      <c r="F188" s="105">
        <v>393</v>
      </c>
      <c r="G188" s="104" t="s">
        <v>582</v>
      </c>
      <c r="H188" s="104">
        <v>468</v>
      </c>
      <c r="I188" s="122">
        <v>468</v>
      </c>
      <c r="J188" s="123" t="s">
        <v>583</v>
      </c>
      <c r="K188" s="124">
        <f t="shared" si="173"/>
        <v>75</v>
      </c>
      <c r="L188" s="125">
        <f t="shared" si="174"/>
        <v>0.19083969465648856</v>
      </c>
      <c r="M188" s="126" t="s">
        <v>557</v>
      </c>
      <c r="N188" s="127">
        <v>41863</v>
      </c>
      <c r="O188" s="50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9">
        <v>4</v>
      </c>
      <c r="B189" s="102">
        <v>41857</v>
      </c>
      <c r="C189" s="102"/>
      <c r="D189" s="103" t="s">
        <v>586</v>
      </c>
      <c r="E189" s="104" t="s">
        <v>558</v>
      </c>
      <c r="F189" s="105">
        <v>205</v>
      </c>
      <c r="G189" s="104" t="s">
        <v>582</v>
      </c>
      <c r="H189" s="104">
        <v>275</v>
      </c>
      <c r="I189" s="122">
        <v>250</v>
      </c>
      <c r="J189" s="123" t="s">
        <v>583</v>
      </c>
      <c r="K189" s="124">
        <f t="shared" si="173"/>
        <v>70</v>
      </c>
      <c r="L189" s="125">
        <f t="shared" si="174"/>
        <v>0.34146341463414637</v>
      </c>
      <c r="M189" s="126" t="s">
        <v>557</v>
      </c>
      <c r="N189" s="127">
        <v>41962</v>
      </c>
      <c r="O189" s="50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9">
        <v>5</v>
      </c>
      <c r="B190" s="102">
        <v>41886</v>
      </c>
      <c r="C190" s="102"/>
      <c r="D190" s="103" t="s">
        <v>587</v>
      </c>
      <c r="E190" s="104" t="s">
        <v>558</v>
      </c>
      <c r="F190" s="105">
        <v>162</v>
      </c>
      <c r="G190" s="104" t="s">
        <v>582</v>
      </c>
      <c r="H190" s="104">
        <v>190</v>
      </c>
      <c r="I190" s="122">
        <v>190</v>
      </c>
      <c r="J190" s="123" t="s">
        <v>583</v>
      </c>
      <c r="K190" s="124">
        <f t="shared" si="173"/>
        <v>28</v>
      </c>
      <c r="L190" s="125">
        <f t="shared" si="174"/>
        <v>0.1728395061728395</v>
      </c>
      <c r="M190" s="126" t="s">
        <v>557</v>
      </c>
      <c r="N190" s="127">
        <v>42006</v>
      </c>
      <c r="O190" s="50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9">
        <v>6</v>
      </c>
      <c r="B191" s="102">
        <v>41886</v>
      </c>
      <c r="C191" s="102"/>
      <c r="D191" s="103" t="s">
        <v>588</v>
      </c>
      <c r="E191" s="104" t="s">
        <v>558</v>
      </c>
      <c r="F191" s="105">
        <v>75</v>
      </c>
      <c r="G191" s="104" t="s">
        <v>582</v>
      </c>
      <c r="H191" s="104">
        <v>91.5</v>
      </c>
      <c r="I191" s="122" t="s">
        <v>589</v>
      </c>
      <c r="J191" s="123" t="s">
        <v>590</v>
      </c>
      <c r="K191" s="124">
        <f t="shared" si="173"/>
        <v>16.5</v>
      </c>
      <c r="L191" s="125">
        <f t="shared" si="174"/>
        <v>0.22</v>
      </c>
      <c r="M191" s="126" t="s">
        <v>557</v>
      </c>
      <c r="N191" s="127">
        <v>41954</v>
      </c>
      <c r="O191" s="50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9">
        <v>7</v>
      </c>
      <c r="B192" s="102">
        <v>41913</v>
      </c>
      <c r="C192" s="102"/>
      <c r="D192" s="103" t="s">
        <v>591</v>
      </c>
      <c r="E192" s="104" t="s">
        <v>558</v>
      </c>
      <c r="F192" s="105">
        <v>850</v>
      </c>
      <c r="G192" s="104" t="s">
        <v>582</v>
      </c>
      <c r="H192" s="104">
        <v>982.5</v>
      </c>
      <c r="I192" s="122">
        <v>1050</v>
      </c>
      <c r="J192" s="123" t="s">
        <v>592</v>
      </c>
      <c r="K192" s="124">
        <f t="shared" si="173"/>
        <v>132.5</v>
      </c>
      <c r="L192" s="125">
        <f t="shared" si="174"/>
        <v>0.15588235294117647</v>
      </c>
      <c r="M192" s="126" t="s">
        <v>557</v>
      </c>
      <c r="N192" s="127">
        <v>42039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9">
        <v>8</v>
      </c>
      <c r="B193" s="102">
        <v>41913</v>
      </c>
      <c r="C193" s="102"/>
      <c r="D193" s="103" t="s">
        <v>593</v>
      </c>
      <c r="E193" s="104" t="s">
        <v>558</v>
      </c>
      <c r="F193" s="105">
        <v>475</v>
      </c>
      <c r="G193" s="104" t="s">
        <v>582</v>
      </c>
      <c r="H193" s="104">
        <v>515</v>
      </c>
      <c r="I193" s="122">
        <v>600</v>
      </c>
      <c r="J193" s="123" t="s">
        <v>594</v>
      </c>
      <c r="K193" s="124">
        <f t="shared" si="173"/>
        <v>40</v>
      </c>
      <c r="L193" s="125">
        <f t="shared" si="174"/>
        <v>8.4210526315789472E-2</v>
      </c>
      <c r="M193" s="126" t="s">
        <v>557</v>
      </c>
      <c r="N193" s="127">
        <v>41939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9">
        <v>9</v>
      </c>
      <c r="B194" s="102">
        <v>41913</v>
      </c>
      <c r="C194" s="102"/>
      <c r="D194" s="103" t="s">
        <v>595</v>
      </c>
      <c r="E194" s="104" t="s">
        <v>558</v>
      </c>
      <c r="F194" s="105">
        <v>86</v>
      </c>
      <c r="G194" s="104" t="s">
        <v>582</v>
      </c>
      <c r="H194" s="104">
        <v>99</v>
      </c>
      <c r="I194" s="122">
        <v>140</v>
      </c>
      <c r="J194" s="123" t="s">
        <v>596</v>
      </c>
      <c r="K194" s="124">
        <f t="shared" si="173"/>
        <v>13</v>
      </c>
      <c r="L194" s="125">
        <f t="shared" si="174"/>
        <v>0.15116279069767441</v>
      </c>
      <c r="M194" s="126" t="s">
        <v>557</v>
      </c>
      <c r="N194" s="127">
        <v>41939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9">
        <v>10</v>
      </c>
      <c r="B195" s="102">
        <v>41926</v>
      </c>
      <c r="C195" s="102"/>
      <c r="D195" s="103" t="s">
        <v>597</v>
      </c>
      <c r="E195" s="104" t="s">
        <v>558</v>
      </c>
      <c r="F195" s="105">
        <v>496.6</v>
      </c>
      <c r="G195" s="104" t="s">
        <v>582</v>
      </c>
      <c r="H195" s="104">
        <v>621</v>
      </c>
      <c r="I195" s="122">
        <v>580</v>
      </c>
      <c r="J195" s="123" t="s">
        <v>583</v>
      </c>
      <c r="K195" s="124">
        <f t="shared" si="173"/>
        <v>124.39999999999998</v>
      </c>
      <c r="L195" s="125">
        <f t="shared" si="174"/>
        <v>0.25050342327829234</v>
      </c>
      <c r="M195" s="126" t="s">
        <v>557</v>
      </c>
      <c r="N195" s="127">
        <v>42605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9">
        <v>11</v>
      </c>
      <c r="B196" s="102">
        <v>41926</v>
      </c>
      <c r="C196" s="102"/>
      <c r="D196" s="103" t="s">
        <v>598</v>
      </c>
      <c r="E196" s="104" t="s">
        <v>558</v>
      </c>
      <c r="F196" s="105">
        <v>2481.9</v>
      </c>
      <c r="G196" s="104" t="s">
        <v>582</v>
      </c>
      <c r="H196" s="104">
        <v>2840</v>
      </c>
      <c r="I196" s="122">
        <v>2870</v>
      </c>
      <c r="J196" s="123" t="s">
        <v>599</v>
      </c>
      <c r="K196" s="124">
        <f t="shared" si="173"/>
        <v>358.09999999999991</v>
      </c>
      <c r="L196" s="125">
        <f t="shared" si="174"/>
        <v>0.14428462065353154</v>
      </c>
      <c r="M196" s="126" t="s">
        <v>557</v>
      </c>
      <c r="N196" s="127">
        <v>42017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9">
        <v>12</v>
      </c>
      <c r="B197" s="102">
        <v>41928</v>
      </c>
      <c r="C197" s="102"/>
      <c r="D197" s="103" t="s">
        <v>600</v>
      </c>
      <c r="E197" s="104" t="s">
        <v>558</v>
      </c>
      <c r="F197" s="105">
        <v>84.5</v>
      </c>
      <c r="G197" s="104" t="s">
        <v>582</v>
      </c>
      <c r="H197" s="104">
        <v>93</v>
      </c>
      <c r="I197" s="122">
        <v>110</v>
      </c>
      <c r="J197" s="123" t="s">
        <v>601</v>
      </c>
      <c r="K197" s="124">
        <f t="shared" si="173"/>
        <v>8.5</v>
      </c>
      <c r="L197" s="125">
        <f t="shared" si="174"/>
        <v>0.10059171597633136</v>
      </c>
      <c r="M197" s="126" t="s">
        <v>557</v>
      </c>
      <c r="N197" s="127">
        <v>41939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9">
        <v>13</v>
      </c>
      <c r="B198" s="102">
        <v>41928</v>
      </c>
      <c r="C198" s="102"/>
      <c r="D198" s="103" t="s">
        <v>602</v>
      </c>
      <c r="E198" s="104" t="s">
        <v>558</v>
      </c>
      <c r="F198" s="105">
        <v>401</v>
      </c>
      <c r="G198" s="104" t="s">
        <v>582</v>
      </c>
      <c r="H198" s="104">
        <v>428</v>
      </c>
      <c r="I198" s="122">
        <v>450</v>
      </c>
      <c r="J198" s="123" t="s">
        <v>603</v>
      </c>
      <c r="K198" s="124">
        <f t="shared" si="173"/>
        <v>27</v>
      </c>
      <c r="L198" s="125">
        <f t="shared" si="174"/>
        <v>6.7331670822942641E-2</v>
      </c>
      <c r="M198" s="126" t="s">
        <v>557</v>
      </c>
      <c r="N198" s="127">
        <v>42020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9">
        <v>14</v>
      </c>
      <c r="B199" s="102">
        <v>41928</v>
      </c>
      <c r="C199" s="102"/>
      <c r="D199" s="103" t="s">
        <v>604</v>
      </c>
      <c r="E199" s="104" t="s">
        <v>558</v>
      </c>
      <c r="F199" s="105">
        <v>101</v>
      </c>
      <c r="G199" s="104" t="s">
        <v>582</v>
      </c>
      <c r="H199" s="104">
        <v>112</v>
      </c>
      <c r="I199" s="122">
        <v>120</v>
      </c>
      <c r="J199" s="123" t="s">
        <v>605</v>
      </c>
      <c r="K199" s="124">
        <f t="shared" si="173"/>
        <v>11</v>
      </c>
      <c r="L199" s="125">
        <f t="shared" si="174"/>
        <v>0.10891089108910891</v>
      </c>
      <c r="M199" s="126" t="s">
        <v>557</v>
      </c>
      <c r="N199" s="127">
        <v>41939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9">
        <v>15</v>
      </c>
      <c r="B200" s="102">
        <v>41954</v>
      </c>
      <c r="C200" s="102"/>
      <c r="D200" s="103" t="s">
        <v>606</v>
      </c>
      <c r="E200" s="104" t="s">
        <v>558</v>
      </c>
      <c r="F200" s="105">
        <v>59</v>
      </c>
      <c r="G200" s="104" t="s">
        <v>582</v>
      </c>
      <c r="H200" s="104">
        <v>76</v>
      </c>
      <c r="I200" s="122">
        <v>76</v>
      </c>
      <c r="J200" s="123" t="s">
        <v>583</v>
      </c>
      <c r="K200" s="124">
        <f t="shared" si="173"/>
        <v>17</v>
      </c>
      <c r="L200" s="125">
        <f t="shared" si="174"/>
        <v>0.28813559322033899</v>
      </c>
      <c r="M200" s="126" t="s">
        <v>557</v>
      </c>
      <c r="N200" s="127">
        <v>43032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9">
        <v>16</v>
      </c>
      <c r="B201" s="102">
        <v>41954</v>
      </c>
      <c r="C201" s="102"/>
      <c r="D201" s="103" t="s">
        <v>595</v>
      </c>
      <c r="E201" s="104" t="s">
        <v>558</v>
      </c>
      <c r="F201" s="105">
        <v>99</v>
      </c>
      <c r="G201" s="104" t="s">
        <v>582</v>
      </c>
      <c r="H201" s="104">
        <v>120</v>
      </c>
      <c r="I201" s="122">
        <v>120</v>
      </c>
      <c r="J201" s="123" t="s">
        <v>607</v>
      </c>
      <c r="K201" s="124">
        <f t="shared" si="173"/>
        <v>21</v>
      </c>
      <c r="L201" s="125">
        <f t="shared" si="174"/>
        <v>0.21212121212121213</v>
      </c>
      <c r="M201" s="126" t="s">
        <v>557</v>
      </c>
      <c r="N201" s="127">
        <v>41960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9">
        <v>17</v>
      </c>
      <c r="B202" s="102">
        <v>41956</v>
      </c>
      <c r="C202" s="102"/>
      <c r="D202" s="103" t="s">
        <v>608</v>
      </c>
      <c r="E202" s="104" t="s">
        <v>558</v>
      </c>
      <c r="F202" s="105">
        <v>22</v>
      </c>
      <c r="G202" s="104" t="s">
        <v>582</v>
      </c>
      <c r="H202" s="104">
        <v>33.549999999999997</v>
      </c>
      <c r="I202" s="122">
        <v>32</v>
      </c>
      <c r="J202" s="123" t="s">
        <v>609</v>
      </c>
      <c r="K202" s="124">
        <f t="shared" si="173"/>
        <v>11.549999999999997</v>
      </c>
      <c r="L202" s="125">
        <f t="shared" si="174"/>
        <v>0.52499999999999991</v>
      </c>
      <c r="M202" s="126" t="s">
        <v>557</v>
      </c>
      <c r="N202" s="127">
        <v>42188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9">
        <v>18</v>
      </c>
      <c r="B203" s="102">
        <v>41976</v>
      </c>
      <c r="C203" s="102"/>
      <c r="D203" s="103" t="s">
        <v>610</v>
      </c>
      <c r="E203" s="104" t="s">
        <v>558</v>
      </c>
      <c r="F203" s="105">
        <v>440</v>
      </c>
      <c r="G203" s="104" t="s">
        <v>582</v>
      </c>
      <c r="H203" s="104">
        <v>520</v>
      </c>
      <c r="I203" s="122">
        <v>520</v>
      </c>
      <c r="J203" s="123" t="s">
        <v>611</v>
      </c>
      <c r="K203" s="124">
        <f t="shared" si="173"/>
        <v>80</v>
      </c>
      <c r="L203" s="125">
        <f t="shared" si="174"/>
        <v>0.18181818181818182</v>
      </c>
      <c r="M203" s="126" t="s">
        <v>557</v>
      </c>
      <c r="N203" s="127">
        <v>42208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9">
        <v>19</v>
      </c>
      <c r="B204" s="102">
        <v>41976</v>
      </c>
      <c r="C204" s="102"/>
      <c r="D204" s="103" t="s">
        <v>612</v>
      </c>
      <c r="E204" s="104" t="s">
        <v>558</v>
      </c>
      <c r="F204" s="105">
        <v>360</v>
      </c>
      <c r="G204" s="104" t="s">
        <v>582</v>
      </c>
      <c r="H204" s="104">
        <v>427</v>
      </c>
      <c r="I204" s="122">
        <v>425</v>
      </c>
      <c r="J204" s="123" t="s">
        <v>613</v>
      </c>
      <c r="K204" s="124">
        <f t="shared" si="173"/>
        <v>67</v>
      </c>
      <c r="L204" s="125">
        <f t="shared" si="174"/>
        <v>0.18611111111111112</v>
      </c>
      <c r="M204" s="126" t="s">
        <v>557</v>
      </c>
      <c r="N204" s="127">
        <v>42058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9">
        <v>20</v>
      </c>
      <c r="B205" s="102">
        <v>42012</v>
      </c>
      <c r="C205" s="102"/>
      <c r="D205" s="103" t="s">
        <v>614</v>
      </c>
      <c r="E205" s="104" t="s">
        <v>558</v>
      </c>
      <c r="F205" s="105">
        <v>360</v>
      </c>
      <c r="G205" s="104" t="s">
        <v>582</v>
      </c>
      <c r="H205" s="104">
        <v>455</v>
      </c>
      <c r="I205" s="122">
        <v>420</v>
      </c>
      <c r="J205" s="123" t="s">
        <v>615</v>
      </c>
      <c r="K205" s="124">
        <f t="shared" si="173"/>
        <v>95</v>
      </c>
      <c r="L205" s="125">
        <f t="shared" si="174"/>
        <v>0.2638888888888889</v>
      </c>
      <c r="M205" s="126" t="s">
        <v>557</v>
      </c>
      <c r="N205" s="127">
        <v>42024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9">
        <v>21</v>
      </c>
      <c r="B206" s="102">
        <v>42012</v>
      </c>
      <c r="C206" s="102"/>
      <c r="D206" s="103" t="s">
        <v>616</v>
      </c>
      <c r="E206" s="104" t="s">
        <v>558</v>
      </c>
      <c r="F206" s="105">
        <v>130</v>
      </c>
      <c r="G206" s="104"/>
      <c r="H206" s="104">
        <v>175.5</v>
      </c>
      <c r="I206" s="122">
        <v>165</v>
      </c>
      <c r="J206" s="123" t="s">
        <v>617</v>
      </c>
      <c r="K206" s="124">
        <f t="shared" si="173"/>
        <v>45.5</v>
      </c>
      <c r="L206" s="125">
        <f t="shared" si="174"/>
        <v>0.35</v>
      </c>
      <c r="M206" s="126" t="s">
        <v>557</v>
      </c>
      <c r="N206" s="127">
        <v>43088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9">
        <v>22</v>
      </c>
      <c r="B207" s="102">
        <v>42040</v>
      </c>
      <c r="C207" s="102"/>
      <c r="D207" s="103" t="s">
        <v>377</v>
      </c>
      <c r="E207" s="104" t="s">
        <v>581</v>
      </c>
      <c r="F207" s="105">
        <v>98</v>
      </c>
      <c r="G207" s="104"/>
      <c r="H207" s="104">
        <v>120</v>
      </c>
      <c r="I207" s="122">
        <v>120</v>
      </c>
      <c r="J207" s="123" t="s">
        <v>583</v>
      </c>
      <c r="K207" s="124">
        <f t="shared" si="173"/>
        <v>22</v>
      </c>
      <c r="L207" s="125">
        <f t="shared" si="174"/>
        <v>0.22448979591836735</v>
      </c>
      <c r="M207" s="126" t="s">
        <v>557</v>
      </c>
      <c r="N207" s="127">
        <v>42753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9">
        <v>23</v>
      </c>
      <c r="B208" s="102">
        <v>42040</v>
      </c>
      <c r="C208" s="102"/>
      <c r="D208" s="103" t="s">
        <v>618</v>
      </c>
      <c r="E208" s="104" t="s">
        <v>581</v>
      </c>
      <c r="F208" s="105">
        <v>196</v>
      </c>
      <c r="G208" s="104"/>
      <c r="H208" s="104">
        <v>262</v>
      </c>
      <c r="I208" s="122">
        <v>255</v>
      </c>
      <c r="J208" s="123" t="s">
        <v>583</v>
      </c>
      <c r="K208" s="124">
        <f t="shared" si="173"/>
        <v>66</v>
      </c>
      <c r="L208" s="125">
        <f t="shared" si="174"/>
        <v>0.33673469387755101</v>
      </c>
      <c r="M208" s="126" t="s">
        <v>557</v>
      </c>
      <c r="N208" s="127">
        <v>42599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200">
        <v>24</v>
      </c>
      <c r="B209" s="106">
        <v>42067</v>
      </c>
      <c r="C209" s="106"/>
      <c r="D209" s="107" t="s">
        <v>376</v>
      </c>
      <c r="E209" s="108" t="s">
        <v>581</v>
      </c>
      <c r="F209" s="109">
        <v>235</v>
      </c>
      <c r="G209" s="109"/>
      <c r="H209" s="110">
        <v>77</v>
      </c>
      <c r="I209" s="128" t="s">
        <v>619</v>
      </c>
      <c r="J209" s="129" t="s">
        <v>620</v>
      </c>
      <c r="K209" s="130">
        <f t="shared" si="173"/>
        <v>-158</v>
      </c>
      <c r="L209" s="131">
        <f t="shared" si="174"/>
        <v>-0.67234042553191486</v>
      </c>
      <c r="M209" s="132" t="s">
        <v>621</v>
      </c>
      <c r="N209" s="133">
        <v>43522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9">
        <v>25</v>
      </c>
      <c r="B210" s="102">
        <v>42067</v>
      </c>
      <c r="C210" s="102"/>
      <c r="D210" s="103" t="s">
        <v>454</v>
      </c>
      <c r="E210" s="104" t="s">
        <v>581</v>
      </c>
      <c r="F210" s="105">
        <v>185</v>
      </c>
      <c r="G210" s="104"/>
      <c r="H210" s="104">
        <v>224</v>
      </c>
      <c r="I210" s="122" t="s">
        <v>622</v>
      </c>
      <c r="J210" s="123" t="s">
        <v>583</v>
      </c>
      <c r="K210" s="124">
        <f t="shared" si="173"/>
        <v>39</v>
      </c>
      <c r="L210" s="125">
        <f t="shared" si="174"/>
        <v>0.21081081081081082</v>
      </c>
      <c r="M210" s="126" t="s">
        <v>557</v>
      </c>
      <c r="N210" s="127">
        <v>42647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360">
        <v>26</v>
      </c>
      <c r="B211" s="111">
        <v>42090</v>
      </c>
      <c r="C211" s="111"/>
      <c r="D211" s="112" t="s">
        <v>623</v>
      </c>
      <c r="E211" s="113" t="s">
        <v>581</v>
      </c>
      <c r="F211" s="114">
        <v>49.5</v>
      </c>
      <c r="G211" s="115"/>
      <c r="H211" s="115">
        <v>15.85</v>
      </c>
      <c r="I211" s="115">
        <v>67</v>
      </c>
      <c r="J211" s="134" t="s">
        <v>624</v>
      </c>
      <c r="K211" s="115">
        <f t="shared" si="173"/>
        <v>-33.65</v>
      </c>
      <c r="L211" s="135">
        <f t="shared" si="174"/>
        <v>-0.67979797979797973</v>
      </c>
      <c r="M211" s="132" t="s">
        <v>621</v>
      </c>
      <c r="N211" s="136">
        <v>43627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9">
        <v>27</v>
      </c>
      <c r="B212" s="102">
        <v>42093</v>
      </c>
      <c r="C212" s="102"/>
      <c r="D212" s="103" t="s">
        <v>625</v>
      </c>
      <c r="E212" s="104" t="s">
        <v>581</v>
      </c>
      <c r="F212" s="105">
        <v>183.5</v>
      </c>
      <c r="G212" s="104"/>
      <c r="H212" s="104">
        <v>219</v>
      </c>
      <c r="I212" s="122">
        <v>218</v>
      </c>
      <c r="J212" s="123" t="s">
        <v>626</v>
      </c>
      <c r="K212" s="124">
        <f t="shared" si="173"/>
        <v>35.5</v>
      </c>
      <c r="L212" s="125">
        <f t="shared" si="174"/>
        <v>0.19346049046321526</v>
      </c>
      <c r="M212" s="126" t="s">
        <v>557</v>
      </c>
      <c r="N212" s="127">
        <v>42103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9">
        <v>28</v>
      </c>
      <c r="B213" s="102">
        <v>42114</v>
      </c>
      <c r="C213" s="102"/>
      <c r="D213" s="103" t="s">
        <v>627</v>
      </c>
      <c r="E213" s="104" t="s">
        <v>581</v>
      </c>
      <c r="F213" s="105">
        <f>(227+237)/2</f>
        <v>232</v>
      </c>
      <c r="G213" s="104"/>
      <c r="H213" s="104">
        <v>298</v>
      </c>
      <c r="I213" s="122">
        <v>298</v>
      </c>
      <c r="J213" s="123" t="s">
        <v>583</v>
      </c>
      <c r="K213" s="124">
        <f t="shared" si="173"/>
        <v>66</v>
      </c>
      <c r="L213" s="125">
        <f t="shared" si="174"/>
        <v>0.28448275862068967</v>
      </c>
      <c r="M213" s="126" t="s">
        <v>557</v>
      </c>
      <c r="N213" s="127">
        <v>42823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9">
        <v>29</v>
      </c>
      <c r="B214" s="102">
        <v>42128</v>
      </c>
      <c r="C214" s="102"/>
      <c r="D214" s="103" t="s">
        <v>628</v>
      </c>
      <c r="E214" s="104" t="s">
        <v>558</v>
      </c>
      <c r="F214" s="105">
        <v>385</v>
      </c>
      <c r="G214" s="104"/>
      <c r="H214" s="104">
        <f>212.5+331</f>
        <v>543.5</v>
      </c>
      <c r="I214" s="122">
        <v>510</v>
      </c>
      <c r="J214" s="123" t="s">
        <v>629</v>
      </c>
      <c r="K214" s="124">
        <f t="shared" si="173"/>
        <v>158.5</v>
      </c>
      <c r="L214" s="125">
        <f t="shared" si="174"/>
        <v>0.41168831168831171</v>
      </c>
      <c r="M214" s="126" t="s">
        <v>557</v>
      </c>
      <c r="N214" s="127">
        <v>42235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9">
        <v>30</v>
      </c>
      <c r="B215" s="102">
        <v>42128</v>
      </c>
      <c r="C215" s="102"/>
      <c r="D215" s="103" t="s">
        <v>630</v>
      </c>
      <c r="E215" s="104" t="s">
        <v>558</v>
      </c>
      <c r="F215" s="105">
        <v>115.5</v>
      </c>
      <c r="G215" s="104"/>
      <c r="H215" s="104">
        <v>146</v>
      </c>
      <c r="I215" s="122">
        <v>142</v>
      </c>
      <c r="J215" s="123" t="s">
        <v>631</v>
      </c>
      <c r="K215" s="124">
        <f t="shared" si="173"/>
        <v>30.5</v>
      </c>
      <c r="L215" s="125">
        <f t="shared" si="174"/>
        <v>0.26406926406926406</v>
      </c>
      <c r="M215" s="126" t="s">
        <v>557</v>
      </c>
      <c r="N215" s="127">
        <v>42202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9">
        <v>31</v>
      </c>
      <c r="B216" s="102">
        <v>42151</v>
      </c>
      <c r="C216" s="102"/>
      <c r="D216" s="103" t="s">
        <v>632</v>
      </c>
      <c r="E216" s="104" t="s">
        <v>558</v>
      </c>
      <c r="F216" s="105">
        <v>237.5</v>
      </c>
      <c r="G216" s="104"/>
      <c r="H216" s="104">
        <v>279.5</v>
      </c>
      <c r="I216" s="122">
        <v>278</v>
      </c>
      <c r="J216" s="123" t="s">
        <v>583</v>
      </c>
      <c r="K216" s="124">
        <f t="shared" si="173"/>
        <v>42</v>
      </c>
      <c r="L216" s="125">
        <f t="shared" si="174"/>
        <v>0.17684210526315788</v>
      </c>
      <c r="M216" s="126" t="s">
        <v>557</v>
      </c>
      <c r="N216" s="127">
        <v>42222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9">
        <v>32</v>
      </c>
      <c r="B217" s="102">
        <v>42174</v>
      </c>
      <c r="C217" s="102"/>
      <c r="D217" s="103" t="s">
        <v>602</v>
      </c>
      <c r="E217" s="104" t="s">
        <v>581</v>
      </c>
      <c r="F217" s="105">
        <v>340</v>
      </c>
      <c r="G217" s="104"/>
      <c r="H217" s="104">
        <v>448</v>
      </c>
      <c r="I217" s="122">
        <v>448</v>
      </c>
      <c r="J217" s="123" t="s">
        <v>583</v>
      </c>
      <c r="K217" s="124">
        <f t="shared" si="173"/>
        <v>108</v>
      </c>
      <c r="L217" s="125">
        <f t="shared" si="174"/>
        <v>0.31764705882352939</v>
      </c>
      <c r="M217" s="126" t="s">
        <v>557</v>
      </c>
      <c r="N217" s="127">
        <v>43018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9">
        <v>33</v>
      </c>
      <c r="B218" s="102">
        <v>42191</v>
      </c>
      <c r="C218" s="102"/>
      <c r="D218" s="103" t="s">
        <v>633</v>
      </c>
      <c r="E218" s="104" t="s">
        <v>581</v>
      </c>
      <c r="F218" s="105">
        <v>390</v>
      </c>
      <c r="G218" s="104"/>
      <c r="H218" s="104">
        <v>460</v>
      </c>
      <c r="I218" s="122">
        <v>460</v>
      </c>
      <c r="J218" s="123" t="s">
        <v>583</v>
      </c>
      <c r="K218" s="124">
        <f t="shared" ref="K218:K238" si="175">H218-F218</f>
        <v>70</v>
      </c>
      <c r="L218" s="125">
        <f t="shared" ref="L218:L238" si="176">K218/F218</f>
        <v>0.17948717948717949</v>
      </c>
      <c r="M218" s="126" t="s">
        <v>557</v>
      </c>
      <c r="N218" s="127">
        <v>42478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200">
        <v>34</v>
      </c>
      <c r="B219" s="106">
        <v>42195</v>
      </c>
      <c r="C219" s="106"/>
      <c r="D219" s="107" t="s">
        <v>634</v>
      </c>
      <c r="E219" s="108" t="s">
        <v>581</v>
      </c>
      <c r="F219" s="109">
        <v>122.5</v>
      </c>
      <c r="G219" s="109"/>
      <c r="H219" s="110">
        <v>61</v>
      </c>
      <c r="I219" s="128">
        <v>172</v>
      </c>
      <c r="J219" s="129" t="s">
        <v>635</v>
      </c>
      <c r="K219" s="130">
        <f t="shared" si="175"/>
        <v>-61.5</v>
      </c>
      <c r="L219" s="131">
        <f t="shared" si="176"/>
        <v>-0.50204081632653064</v>
      </c>
      <c r="M219" s="132" t="s">
        <v>621</v>
      </c>
      <c r="N219" s="133">
        <v>43333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9">
        <v>35</v>
      </c>
      <c r="B220" s="102">
        <v>42219</v>
      </c>
      <c r="C220" s="102"/>
      <c r="D220" s="103" t="s">
        <v>636</v>
      </c>
      <c r="E220" s="104" t="s">
        <v>581</v>
      </c>
      <c r="F220" s="105">
        <v>297.5</v>
      </c>
      <c r="G220" s="104"/>
      <c r="H220" s="104">
        <v>350</v>
      </c>
      <c r="I220" s="122">
        <v>360</v>
      </c>
      <c r="J220" s="123" t="s">
        <v>637</v>
      </c>
      <c r="K220" s="124">
        <f t="shared" si="175"/>
        <v>52.5</v>
      </c>
      <c r="L220" s="125">
        <f t="shared" si="176"/>
        <v>0.17647058823529413</v>
      </c>
      <c r="M220" s="126" t="s">
        <v>557</v>
      </c>
      <c r="N220" s="127">
        <v>42232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9">
        <v>36</v>
      </c>
      <c r="B221" s="102">
        <v>42219</v>
      </c>
      <c r="C221" s="102"/>
      <c r="D221" s="103" t="s">
        <v>638</v>
      </c>
      <c r="E221" s="104" t="s">
        <v>581</v>
      </c>
      <c r="F221" s="105">
        <v>115.5</v>
      </c>
      <c r="G221" s="104"/>
      <c r="H221" s="104">
        <v>149</v>
      </c>
      <c r="I221" s="122">
        <v>140</v>
      </c>
      <c r="J221" s="137" t="s">
        <v>639</v>
      </c>
      <c r="K221" s="124">
        <f t="shared" si="175"/>
        <v>33.5</v>
      </c>
      <c r="L221" s="125">
        <f t="shared" si="176"/>
        <v>0.29004329004329005</v>
      </c>
      <c r="M221" s="126" t="s">
        <v>557</v>
      </c>
      <c r="N221" s="127">
        <v>42740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9">
        <v>37</v>
      </c>
      <c r="B222" s="102">
        <v>42251</v>
      </c>
      <c r="C222" s="102"/>
      <c r="D222" s="103" t="s">
        <v>632</v>
      </c>
      <c r="E222" s="104" t="s">
        <v>581</v>
      </c>
      <c r="F222" s="105">
        <v>226</v>
      </c>
      <c r="G222" s="104"/>
      <c r="H222" s="104">
        <v>292</v>
      </c>
      <c r="I222" s="122">
        <v>292</v>
      </c>
      <c r="J222" s="123" t="s">
        <v>640</v>
      </c>
      <c r="K222" s="124">
        <f t="shared" si="175"/>
        <v>66</v>
      </c>
      <c r="L222" s="125">
        <f t="shared" si="176"/>
        <v>0.29203539823008851</v>
      </c>
      <c r="M222" s="126" t="s">
        <v>557</v>
      </c>
      <c r="N222" s="127">
        <v>42286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9">
        <v>38</v>
      </c>
      <c r="B223" s="102">
        <v>42254</v>
      </c>
      <c r="C223" s="102"/>
      <c r="D223" s="103" t="s">
        <v>627</v>
      </c>
      <c r="E223" s="104" t="s">
        <v>581</v>
      </c>
      <c r="F223" s="105">
        <v>232.5</v>
      </c>
      <c r="G223" s="104"/>
      <c r="H223" s="104">
        <v>312.5</v>
      </c>
      <c r="I223" s="122">
        <v>310</v>
      </c>
      <c r="J223" s="123" t="s">
        <v>583</v>
      </c>
      <c r="K223" s="124">
        <f t="shared" si="175"/>
        <v>80</v>
      </c>
      <c r="L223" s="125">
        <f t="shared" si="176"/>
        <v>0.34408602150537637</v>
      </c>
      <c r="M223" s="126" t="s">
        <v>557</v>
      </c>
      <c r="N223" s="127">
        <v>42823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9">
        <v>39</v>
      </c>
      <c r="B224" s="102">
        <v>42268</v>
      </c>
      <c r="C224" s="102"/>
      <c r="D224" s="103" t="s">
        <v>641</v>
      </c>
      <c r="E224" s="104" t="s">
        <v>581</v>
      </c>
      <c r="F224" s="105">
        <v>196.5</v>
      </c>
      <c r="G224" s="104"/>
      <c r="H224" s="104">
        <v>238</v>
      </c>
      <c r="I224" s="122">
        <v>238</v>
      </c>
      <c r="J224" s="123" t="s">
        <v>640</v>
      </c>
      <c r="K224" s="124">
        <f t="shared" si="175"/>
        <v>41.5</v>
      </c>
      <c r="L224" s="125">
        <f t="shared" si="176"/>
        <v>0.21119592875318066</v>
      </c>
      <c r="M224" s="126" t="s">
        <v>557</v>
      </c>
      <c r="N224" s="127">
        <v>42291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9">
        <v>40</v>
      </c>
      <c r="B225" s="102">
        <v>42271</v>
      </c>
      <c r="C225" s="102"/>
      <c r="D225" s="103" t="s">
        <v>580</v>
      </c>
      <c r="E225" s="104" t="s">
        <v>581</v>
      </c>
      <c r="F225" s="105">
        <v>65</v>
      </c>
      <c r="G225" s="104"/>
      <c r="H225" s="104">
        <v>82</v>
      </c>
      <c r="I225" s="122">
        <v>82</v>
      </c>
      <c r="J225" s="123" t="s">
        <v>640</v>
      </c>
      <c r="K225" s="124">
        <f t="shared" si="175"/>
        <v>17</v>
      </c>
      <c r="L225" s="125">
        <f t="shared" si="176"/>
        <v>0.26153846153846155</v>
      </c>
      <c r="M225" s="126" t="s">
        <v>557</v>
      </c>
      <c r="N225" s="127">
        <v>42578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9">
        <v>41</v>
      </c>
      <c r="B226" s="102">
        <v>42291</v>
      </c>
      <c r="C226" s="102"/>
      <c r="D226" s="103" t="s">
        <v>642</v>
      </c>
      <c r="E226" s="104" t="s">
        <v>581</v>
      </c>
      <c r="F226" s="105">
        <v>144</v>
      </c>
      <c r="G226" s="104"/>
      <c r="H226" s="104">
        <v>182.5</v>
      </c>
      <c r="I226" s="122">
        <v>181</v>
      </c>
      <c r="J226" s="123" t="s">
        <v>640</v>
      </c>
      <c r="K226" s="124">
        <f t="shared" si="175"/>
        <v>38.5</v>
      </c>
      <c r="L226" s="125">
        <f t="shared" si="176"/>
        <v>0.2673611111111111</v>
      </c>
      <c r="M226" s="126" t="s">
        <v>557</v>
      </c>
      <c r="N226" s="127">
        <v>42817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9">
        <v>42</v>
      </c>
      <c r="B227" s="102">
        <v>42291</v>
      </c>
      <c r="C227" s="102"/>
      <c r="D227" s="103" t="s">
        <v>643</v>
      </c>
      <c r="E227" s="104" t="s">
        <v>581</v>
      </c>
      <c r="F227" s="105">
        <v>264</v>
      </c>
      <c r="G227" s="104"/>
      <c r="H227" s="104">
        <v>311</v>
      </c>
      <c r="I227" s="122">
        <v>311</v>
      </c>
      <c r="J227" s="123" t="s">
        <v>640</v>
      </c>
      <c r="K227" s="124">
        <f t="shared" si="175"/>
        <v>47</v>
      </c>
      <c r="L227" s="125">
        <f t="shared" si="176"/>
        <v>0.17803030303030304</v>
      </c>
      <c r="M227" s="126" t="s">
        <v>557</v>
      </c>
      <c r="N227" s="127">
        <v>42604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9">
        <v>43</v>
      </c>
      <c r="B228" s="102">
        <v>42318</v>
      </c>
      <c r="C228" s="102"/>
      <c r="D228" s="103" t="s">
        <v>644</v>
      </c>
      <c r="E228" s="104" t="s">
        <v>558</v>
      </c>
      <c r="F228" s="105">
        <v>549.5</v>
      </c>
      <c r="G228" s="104"/>
      <c r="H228" s="104">
        <v>630</v>
      </c>
      <c r="I228" s="122">
        <v>630</v>
      </c>
      <c r="J228" s="123" t="s">
        <v>640</v>
      </c>
      <c r="K228" s="124">
        <f t="shared" si="175"/>
        <v>80.5</v>
      </c>
      <c r="L228" s="125">
        <f t="shared" si="176"/>
        <v>0.1464968152866242</v>
      </c>
      <c r="M228" s="126" t="s">
        <v>557</v>
      </c>
      <c r="N228" s="127">
        <v>42419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9">
        <v>44</v>
      </c>
      <c r="B229" s="102">
        <v>42342</v>
      </c>
      <c r="C229" s="102"/>
      <c r="D229" s="103" t="s">
        <v>645</v>
      </c>
      <c r="E229" s="104" t="s">
        <v>581</v>
      </c>
      <c r="F229" s="105">
        <v>1027.5</v>
      </c>
      <c r="G229" s="104"/>
      <c r="H229" s="104">
        <v>1315</v>
      </c>
      <c r="I229" s="122">
        <v>1250</v>
      </c>
      <c r="J229" s="123" t="s">
        <v>640</v>
      </c>
      <c r="K229" s="124">
        <f t="shared" si="175"/>
        <v>287.5</v>
      </c>
      <c r="L229" s="125">
        <f t="shared" si="176"/>
        <v>0.27980535279805352</v>
      </c>
      <c r="M229" s="126" t="s">
        <v>557</v>
      </c>
      <c r="N229" s="127">
        <v>43244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9">
        <v>45</v>
      </c>
      <c r="B230" s="102">
        <v>42367</v>
      </c>
      <c r="C230" s="102"/>
      <c r="D230" s="103" t="s">
        <v>646</v>
      </c>
      <c r="E230" s="104" t="s">
        <v>581</v>
      </c>
      <c r="F230" s="105">
        <v>465</v>
      </c>
      <c r="G230" s="104"/>
      <c r="H230" s="104">
        <v>540</v>
      </c>
      <c r="I230" s="122">
        <v>540</v>
      </c>
      <c r="J230" s="123" t="s">
        <v>640</v>
      </c>
      <c r="K230" s="124">
        <f t="shared" si="175"/>
        <v>75</v>
      </c>
      <c r="L230" s="125">
        <f t="shared" si="176"/>
        <v>0.16129032258064516</v>
      </c>
      <c r="M230" s="126" t="s">
        <v>557</v>
      </c>
      <c r="N230" s="127">
        <v>42530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9">
        <v>46</v>
      </c>
      <c r="B231" s="102">
        <v>42380</v>
      </c>
      <c r="C231" s="102"/>
      <c r="D231" s="103" t="s">
        <v>377</v>
      </c>
      <c r="E231" s="104" t="s">
        <v>558</v>
      </c>
      <c r="F231" s="105">
        <v>81</v>
      </c>
      <c r="G231" s="104"/>
      <c r="H231" s="104">
        <v>110</v>
      </c>
      <c r="I231" s="122">
        <v>110</v>
      </c>
      <c r="J231" s="123" t="s">
        <v>640</v>
      </c>
      <c r="K231" s="124">
        <f t="shared" si="175"/>
        <v>29</v>
      </c>
      <c r="L231" s="125">
        <f t="shared" si="176"/>
        <v>0.35802469135802467</v>
      </c>
      <c r="M231" s="126" t="s">
        <v>557</v>
      </c>
      <c r="N231" s="127">
        <v>42745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9">
        <v>47</v>
      </c>
      <c r="B232" s="102">
        <v>42382</v>
      </c>
      <c r="C232" s="102"/>
      <c r="D232" s="103" t="s">
        <v>647</v>
      </c>
      <c r="E232" s="104" t="s">
        <v>558</v>
      </c>
      <c r="F232" s="105">
        <v>417.5</v>
      </c>
      <c r="G232" s="104"/>
      <c r="H232" s="104">
        <v>547</v>
      </c>
      <c r="I232" s="122">
        <v>535</v>
      </c>
      <c r="J232" s="123" t="s">
        <v>640</v>
      </c>
      <c r="K232" s="124">
        <f t="shared" si="175"/>
        <v>129.5</v>
      </c>
      <c r="L232" s="125">
        <f t="shared" si="176"/>
        <v>0.31017964071856285</v>
      </c>
      <c r="M232" s="126" t="s">
        <v>557</v>
      </c>
      <c r="N232" s="127">
        <v>42578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9">
        <v>48</v>
      </c>
      <c r="B233" s="102">
        <v>42408</v>
      </c>
      <c r="C233" s="102"/>
      <c r="D233" s="103" t="s">
        <v>648</v>
      </c>
      <c r="E233" s="104" t="s">
        <v>581</v>
      </c>
      <c r="F233" s="105">
        <v>650</v>
      </c>
      <c r="G233" s="104"/>
      <c r="H233" s="104">
        <v>800</v>
      </c>
      <c r="I233" s="122">
        <v>800</v>
      </c>
      <c r="J233" s="123" t="s">
        <v>640</v>
      </c>
      <c r="K233" s="124">
        <f t="shared" si="175"/>
        <v>150</v>
      </c>
      <c r="L233" s="125">
        <f t="shared" si="176"/>
        <v>0.23076923076923078</v>
      </c>
      <c r="M233" s="126" t="s">
        <v>557</v>
      </c>
      <c r="N233" s="127">
        <v>43154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9">
        <v>49</v>
      </c>
      <c r="B234" s="102">
        <v>42433</v>
      </c>
      <c r="C234" s="102"/>
      <c r="D234" s="103" t="s">
        <v>194</v>
      </c>
      <c r="E234" s="104" t="s">
        <v>581</v>
      </c>
      <c r="F234" s="105">
        <v>437.5</v>
      </c>
      <c r="G234" s="104"/>
      <c r="H234" s="104">
        <v>504.5</v>
      </c>
      <c r="I234" s="122">
        <v>522</v>
      </c>
      <c r="J234" s="123" t="s">
        <v>649</v>
      </c>
      <c r="K234" s="124">
        <f t="shared" si="175"/>
        <v>67</v>
      </c>
      <c r="L234" s="125">
        <f t="shared" si="176"/>
        <v>0.15314285714285714</v>
      </c>
      <c r="M234" s="126" t="s">
        <v>557</v>
      </c>
      <c r="N234" s="127">
        <v>42480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9">
        <v>50</v>
      </c>
      <c r="B235" s="102">
        <v>42438</v>
      </c>
      <c r="C235" s="102"/>
      <c r="D235" s="103" t="s">
        <v>650</v>
      </c>
      <c r="E235" s="104" t="s">
        <v>581</v>
      </c>
      <c r="F235" s="105">
        <v>189.5</v>
      </c>
      <c r="G235" s="104"/>
      <c r="H235" s="104">
        <v>218</v>
      </c>
      <c r="I235" s="122">
        <v>218</v>
      </c>
      <c r="J235" s="123" t="s">
        <v>640</v>
      </c>
      <c r="K235" s="124">
        <f t="shared" si="175"/>
        <v>28.5</v>
      </c>
      <c r="L235" s="125">
        <f t="shared" si="176"/>
        <v>0.15039577836411611</v>
      </c>
      <c r="M235" s="126" t="s">
        <v>557</v>
      </c>
      <c r="N235" s="127">
        <v>43034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360">
        <v>51</v>
      </c>
      <c r="B236" s="111">
        <v>42471</v>
      </c>
      <c r="C236" s="111"/>
      <c r="D236" s="112" t="s">
        <v>651</v>
      </c>
      <c r="E236" s="113" t="s">
        <v>581</v>
      </c>
      <c r="F236" s="114">
        <v>36.5</v>
      </c>
      <c r="G236" s="115"/>
      <c r="H236" s="115">
        <v>15.85</v>
      </c>
      <c r="I236" s="115">
        <v>60</v>
      </c>
      <c r="J236" s="134" t="s">
        <v>652</v>
      </c>
      <c r="K236" s="130">
        <f t="shared" si="175"/>
        <v>-20.65</v>
      </c>
      <c r="L236" s="164">
        <f t="shared" si="176"/>
        <v>-0.5657534246575342</v>
      </c>
      <c r="M236" s="132" t="s">
        <v>621</v>
      </c>
      <c r="N236" s="165">
        <v>43627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9">
        <v>52</v>
      </c>
      <c r="B237" s="102">
        <v>42472</v>
      </c>
      <c r="C237" s="102"/>
      <c r="D237" s="103" t="s">
        <v>653</v>
      </c>
      <c r="E237" s="104" t="s">
        <v>581</v>
      </c>
      <c r="F237" s="105">
        <v>93</v>
      </c>
      <c r="G237" s="104"/>
      <c r="H237" s="104">
        <v>149</v>
      </c>
      <c r="I237" s="122">
        <v>140</v>
      </c>
      <c r="J237" s="137" t="s">
        <v>654</v>
      </c>
      <c r="K237" s="124">
        <f t="shared" si="175"/>
        <v>56</v>
      </c>
      <c r="L237" s="125">
        <f t="shared" si="176"/>
        <v>0.60215053763440862</v>
      </c>
      <c r="M237" s="126" t="s">
        <v>557</v>
      </c>
      <c r="N237" s="127">
        <v>42740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9">
        <v>53</v>
      </c>
      <c r="B238" s="102">
        <v>42472</v>
      </c>
      <c r="C238" s="102"/>
      <c r="D238" s="103" t="s">
        <v>655</v>
      </c>
      <c r="E238" s="104" t="s">
        <v>581</v>
      </c>
      <c r="F238" s="105">
        <v>130</v>
      </c>
      <c r="G238" s="104"/>
      <c r="H238" s="104">
        <v>150</v>
      </c>
      <c r="I238" s="122" t="s">
        <v>656</v>
      </c>
      <c r="J238" s="123" t="s">
        <v>640</v>
      </c>
      <c r="K238" s="124">
        <f t="shared" si="175"/>
        <v>20</v>
      </c>
      <c r="L238" s="125">
        <f t="shared" si="176"/>
        <v>0.15384615384615385</v>
      </c>
      <c r="M238" s="126" t="s">
        <v>557</v>
      </c>
      <c r="N238" s="127">
        <v>42564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9">
        <v>54</v>
      </c>
      <c r="B239" s="102">
        <v>42473</v>
      </c>
      <c r="C239" s="102"/>
      <c r="D239" s="103" t="s">
        <v>345</v>
      </c>
      <c r="E239" s="104" t="s">
        <v>581</v>
      </c>
      <c r="F239" s="105">
        <v>196</v>
      </c>
      <c r="G239" s="104"/>
      <c r="H239" s="104">
        <v>299</v>
      </c>
      <c r="I239" s="122">
        <v>299</v>
      </c>
      <c r="J239" s="123" t="s">
        <v>640</v>
      </c>
      <c r="K239" s="124">
        <v>103</v>
      </c>
      <c r="L239" s="125">
        <v>0.52551020408163296</v>
      </c>
      <c r="M239" s="126" t="s">
        <v>557</v>
      </c>
      <c r="N239" s="127">
        <v>42620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9">
        <v>55</v>
      </c>
      <c r="B240" s="102">
        <v>42473</v>
      </c>
      <c r="C240" s="102"/>
      <c r="D240" s="103" t="s">
        <v>714</v>
      </c>
      <c r="E240" s="104" t="s">
        <v>581</v>
      </c>
      <c r="F240" s="105">
        <v>88</v>
      </c>
      <c r="G240" s="104"/>
      <c r="H240" s="104">
        <v>103</v>
      </c>
      <c r="I240" s="122">
        <v>103</v>
      </c>
      <c r="J240" s="123" t="s">
        <v>640</v>
      </c>
      <c r="K240" s="124">
        <v>15</v>
      </c>
      <c r="L240" s="125">
        <v>0.170454545454545</v>
      </c>
      <c r="M240" s="126" t="s">
        <v>557</v>
      </c>
      <c r="N240" s="127">
        <v>42530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9">
        <v>56</v>
      </c>
      <c r="B241" s="102">
        <v>42492</v>
      </c>
      <c r="C241" s="102"/>
      <c r="D241" s="103" t="s">
        <v>657</v>
      </c>
      <c r="E241" s="104" t="s">
        <v>581</v>
      </c>
      <c r="F241" s="105">
        <v>127.5</v>
      </c>
      <c r="G241" s="104"/>
      <c r="H241" s="104">
        <v>148</v>
      </c>
      <c r="I241" s="122" t="s">
        <v>658</v>
      </c>
      <c r="J241" s="123" t="s">
        <v>640</v>
      </c>
      <c r="K241" s="124">
        <f>H241-F241</f>
        <v>20.5</v>
      </c>
      <c r="L241" s="125">
        <f>K241/F241</f>
        <v>0.16078431372549021</v>
      </c>
      <c r="M241" s="126" t="s">
        <v>557</v>
      </c>
      <c r="N241" s="127">
        <v>42564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9">
        <v>57</v>
      </c>
      <c r="B242" s="102">
        <v>42493</v>
      </c>
      <c r="C242" s="102"/>
      <c r="D242" s="103" t="s">
        <v>659</v>
      </c>
      <c r="E242" s="104" t="s">
        <v>581</v>
      </c>
      <c r="F242" s="105">
        <v>675</v>
      </c>
      <c r="G242" s="104"/>
      <c r="H242" s="104">
        <v>815</v>
      </c>
      <c r="I242" s="122" t="s">
        <v>660</v>
      </c>
      <c r="J242" s="123" t="s">
        <v>640</v>
      </c>
      <c r="K242" s="124">
        <f>H242-F242</f>
        <v>140</v>
      </c>
      <c r="L242" s="125">
        <f>K242/F242</f>
        <v>0.2074074074074074</v>
      </c>
      <c r="M242" s="126" t="s">
        <v>557</v>
      </c>
      <c r="N242" s="127">
        <v>43154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200">
        <v>58</v>
      </c>
      <c r="B243" s="106">
        <v>42522</v>
      </c>
      <c r="C243" s="106"/>
      <c r="D243" s="107" t="s">
        <v>715</v>
      </c>
      <c r="E243" s="108" t="s">
        <v>581</v>
      </c>
      <c r="F243" s="109">
        <v>500</v>
      </c>
      <c r="G243" s="109"/>
      <c r="H243" s="110">
        <v>232.5</v>
      </c>
      <c r="I243" s="128" t="s">
        <v>716</v>
      </c>
      <c r="J243" s="129" t="s">
        <v>717</v>
      </c>
      <c r="K243" s="130">
        <f>H243-F243</f>
        <v>-267.5</v>
      </c>
      <c r="L243" s="131">
        <f>K243/F243</f>
        <v>-0.53500000000000003</v>
      </c>
      <c r="M243" s="132" t="s">
        <v>621</v>
      </c>
      <c r="N243" s="133">
        <v>43735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9">
        <v>59</v>
      </c>
      <c r="B244" s="102">
        <v>42527</v>
      </c>
      <c r="C244" s="102"/>
      <c r="D244" s="103" t="s">
        <v>661</v>
      </c>
      <c r="E244" s="104" t="s">
        <v>581</v>
      </c>
      <c r="F244" s="105">
        <v>110</v>
      </c>
      <c r="G244" s="104"/>
      <c r="H244" s="104">
        <v>126.5</v>
      </c>
      <c r="I244" s="122">
        <v>125</v>
      </c>
      <c r="J244" s="123" t="s">
        <v>590</v>
      </c>
      <c r="K244" s="124">
        <f>H244-F244</f>
        <v>16.5</v>
      </c>
      <c r="L244" s="125">
        <f>K244/F244</f>
        <v>0.15</v>
      </c>
      <c r="M244" s="126" t="s">
        <v>557</v>
      </c>
      <c r="N244" s="127">
        <v>42552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9">
        <v>60</v>
      </c>
      <c r="B245" s="102">
        <v>42538</v>
      </c>
      <c r="C245" s="102"/>
      <c r="D245" s="103" t="s">
        <v>662</v>
      </c>
      <c r="E245" s="104" t="s">
        <v>581</v>
      </c>
      <c r="F245" s="105">
        <v>44</v>
      </c>
      <c r="G245" s="104"/>
      <c r="H245" s="104">
        <v>69.5</v>
      </c>
      <c r="I245" s="122">
        <v>69.5</v>
      </c>
      <c r="J245" s="123" t="s">
        <v>663</v>
      </c>
      <c r="K245" s="124">
        <f>H245-F245</f>
        <v>25.5</v>
      </c>
      <c r="L245" s="125">
        <f>K245/F245</f>
        <v>0.57954545454545459</v>
      </c>
      <c r="M245" s="126" t="s">
        <v>557</v>
      </c>
      <c r="N245" s="127">
        <v>42977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9">
        <v>61</v>
      </c>
      <c r="B246" s="102">
        <v>42549</v>
      </c>
      <c r="C246" s="102"/>
      <c r="D246" s="144" t="s">
        <v>718</v>
      </c>
      <c r="E246" s="104" t="s">
        <v>581</v>
      </c>
      <c r="F246" s="105">
        <v>262.5</v>
      </c>
      <c r="G246" s="104"/>
      <c r="H246" s="104">
        <v>340</v>
      </c>
      <c r="I246" s="122">
        <v>333</v>
      </c>
      <c r="J246" s="123" t="s">
        <v>719</v>
      </c>
      <c r="K246" s="124">
        <v>77.5</v>
      </c>
      <c r="L246" s="125">
        <v>0.29523809523809502</v>
      </c>
      <c r="M246" s="126" t="s">
        <v>557</v>
      </c>
      <c r="N246" s="127">
        <v>43017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9">
        <v>62</v>
      </c>
      <c r="B247" s="102">
        <v>42549</v>
      </c>
      <c r="C247" s="102"/>
      <c r="D247" s="144" t="s">
        <v>720</v>
      </c>
      <c r="E247" s="104" t="s">
        <v>581</v>
      </c>
      <c r="F247" s="105">
        <v>840</v>
      </c>
      <c r="G247" s="104"/>
      <c r="H247" s="104">
        <v>1230</v>
      </c>
      <c r="I247" s="122">
        <v>1230</v>
      </c>
      <c r="J247" s="123" t="s">
        <v>640</v>
      </c>
      <c r="K247" s="124">
        <v>390</v>
      </c>
      <c r="L247" s="125">
        <v>0.46428571428571402</v>
      </c>
      <c r="M247" s="126" t="s">
        <v>557</v>
      </c>
      <c r="N247" s="127">
        <v>42649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61">
        <v>63</v>
      </c>
      <c r="B248" s="139">
        <v>42556</v>
      </c>
      <c r="C248" s="139"/>
      <c r="D248" s="140" t="s">
        <v>664</v>
      </c>
      <c r="E248" s="141" t="s">
        <v>581</v>
      </c>
      <c r="F248" s="142">
        <v>395</v>
      </c>
      <c r="G248" s="143"/>
      <c r="H248" s="143">
        <f>(468.5+342.5)/2</f>
        <v>405.5</v>
      </c>
      <c r="I248" s="143">
        <v>510</v>
      </c>
      <c r="J248" s="166" t="s">
        <v>665</v>
      </c>
      <c r="K248" s="167">
        <f t="shared" ref="K248:K254" si="177">H248-F248</f>
        <v>10.5</v>
      </c>
      <c r="L248" s="168">
        <f t="shared" ref="L248:L254" si="178">K248/F248</f>
        <v>2.6582278481012658E-2</v>
      </c>
      <c r="M248" s="169" t="s">
        <v>666</v>
      </c>
      <c r="N248" s="170">
        <v>43606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200">
        <v>64</v>
      </c>
      <c r="B249" s="106">
        <v>42584</v>
      </c>
      <c r="C249" s="106"/>
      <c r="D249" s="107" t="s">
        <v>667</v>
      </c>
      <c r="E249" s="108" t="s">
        <v>558</v>
      </c>
      <c r="F249" s="109">
        <f>169.5-12.8</f>
        <v>156.69999999999999</v>
      </c>
      <c r="G249" s="109"/>
      <c r="H249" s="110">
        <v>77</v>
      </c>
      <c r="I249" s="128" t="s">
        <v>668</v>
      </c>
      <c r="J249" s="380" t="s">
        <v>799</v>
      </c>
      <c r="K249" s="130">
        <f t="shared" si="177"/>
        <v>-79.699999999999989</v>
      </c>
      <c r="L249" s="131">
        <f t="shared" si="178"/>
        <v>-0.50861518825781749</v>
      </c>
      <c r="M249" s="132" t="s">
        <v>621</v>
      </c>
      <c r="N249" s="133">
        <v>43522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200">
        <v>65</v>
      </c>
      <c r="B250" s="106">
        <v>42586</v>
      </c>
      <c r="C250" s="106"/>
      <c r="D250" s="107" t="s">
        <v>669</v>
      </c>
      <c r="E250" s="108" t="s">
        <v>581</v>
      </c>
      <c r="F250" s="109">
        <v>400</v>
      </c>
      <c r="G250" s="109"/>
      <c r="H250" s="110">
        <v>305</v>
      </c>
      <c r="I250" s="128">
        <v>475</v>
      </c>
      <c r="J250" s="129" t="s">
        <v>670</v>
      </c>
      <c r="K250" s="130">
        <f t="shared" si="177"/>
        <v>-95</v>
      </c>
      <c r="L250" s="131">
        <f t="shared" si="178"/>
        <v>-0.23749999999999999</v>
      </c>
      <c r="M250" s="132" t="s">
        <v>621</v>
      </c>
      <c r="N250" s="133">
        <v>43606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9">
        <v>66</v>
      </c>
      <c r="B251" s="102">
        <v>42593</v>
      </c>
      <c r="C251" s="102"/>
      <c r="D251" s="103" t="s">
        <v>671</v>
      </c>
      <c r="E251" s="104" t="s">
        <v>581</v>
      </c>
      <c r="F251" s="105">
        <v>86.5</v>
      </c>
      <c r="G251" s="104"/>
      <c r="H251" s="104">
        <v>130</v>
      </c>
      <c r="I251" s="122">
        <v>130</v>
      </c>
      <c r="J251" s="137" t="s">
        <v>672</v>
      </c>
      <c r="K251" s="124">
        <f t="shared" si="177"/>
        <v>43.5</v>
      </c>
      <c r="L251" s="125">
        <f t="shared" si="178"/>
        <v>0.50289017341040465</v>
      </c>
      <c r="M251" s="126" t="s">
        <v>557</v>
      </c>
      <c r="N251" s="127">
        <v>43091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200">
        <v>67</v>
      </c>
      <c r="B252" s="106">
        <v>42600</v>
      </c>
      <c r="C252" s="106"/>
      <c r="D252" s="107" t="s">
        <v>368</v>
      </c>
      <c r="E252" s="108" t="s">
        <v>581</v>
      </c>
      <c r="F252" s="109">
        <v>133.5</v>
      </c>
      <c r="G252" s="109"/>
      <c r="H252" s="110">
        <v>126.5</v>
      </c>
      <c r="I252" s="128">
        <v>178</v>
      </c>
      <c r="J252" s="129" t="s">
        <v>673</v>
      </c>
      <c r="K252" s="130">
        <f t="shared" si="177"/>
        <v>-7</v>
      </c>
      <c r="L252" s="131">
        <f t="shared" si="178"/>
        <v>-5.2434456928838954E-2</v>
      </c>
      <c r="M252" s="132" t="s">
        <v>621</v>
      </c>
      <c r="N252" s="133">
        <v>42615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9">
        <v>68</v>
      </c>
      <c r="B253" s="102">
        <v>42613</v>
      </c>
      <c r="C253" s="102"/>
      <c r="D253" s="103" t="s">
        <v>674</v>
      </c>
      <c r="E253" s="104" t="s">
        <v>581</v>
      </c>
      <c r="F253" s="105">
        <v>560</v>
      </c>
      <c r="G253" s="104"/>
      <c r="H253" s="104">
        <v>725</v>
      </c>
      <c r="I253" s="122">
        <v>725</v>
      </c>
      <c r="J253" s="123" t="s">
        <v>583</v>
      </c>
      <c r="K253" s="124">
        <f t="shared" si="177"/>
        <v>165</v>
      </c>
      <c r="L253" s="125">
        <f t="shared" si="178"/>
        <v>0.29464285714285715</v>
      </c>
      <c r="M253" s="126" t="s">
        <v>557</v>
      </c>
      <c r="N253" s="127">
        <v>42456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9">
        <v>69</v>
      </c>
      <c r="B254" s="102">
        <v>42614</v>
      </c>
      <c r="C254" s="102"/>
      <c r="D254" s="103" t="s">
        <v>675</v>
      </c>
      <c r="E254" s="104" t="s">
        <v>581</v>
      </c>
      <c r="F254" s="105">
        <v>160.5</v>
      </c>
      <c r="G254" s="104"/>
      <c r="H254" s="104">
        <v>210</v>
      </c>
      <c r="I254" s="122">
        <v>210</v>
      </c>
      <c r="J254" s="123" t="s">
        <v>583</v>
      </c>
      <c r="K254" s="124">
        <f t="shared" si="177"/>
        <v>49.5</v>
      </c>
      <c r="L254" s="125">
        <f t="shared" si="178"/>
        <v>0.30841121495327101</v>
      </c>
      <c r="M254" s="126" t="s">
        <v>557</v>
      </c>
      <c r="N254" s="127">
        <v>42871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9">
        <v>70</v>
      </c>
      <c r="B255" s="102">
        <v>42646</v>
      </c>
      <c r="C255" s="102"/>
      <c r="D255" s="144" t="s">
        <v>391</v>
      </c>
      <c r="E255" s="104" t="s">
        <v>581</v>
      </c>
      <c r="F255" s="105">
        <v>430</v>
      </c>
      <c r="G255" s="104"/>
      <c r="H255" s="104">
        <v>596</v>
      </c>
      <c r="I255" s="122">
        <v>575</v>
      </c>
      <c r="J255" s="123" t="s">
        <v>721</v>
      </c>
      <c r="K255" s="124">
        <v>166</v>
      </c>
      <c r="L255" s="125">
        <v>0.38604651162790699</v>
      </c>
      <c r="M255" s="126" t="s">
        <v>557</v>
      </c>
      <c r="N255" s="127">
        <v>42769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9">
        <v>71</v>
      </c>
      <c r="B256" s="102">
        <v>42657</v>
      </c>
      <c r="C256" s="102"/>
      <c r="D256" s="103" t="s">
        <v>676</v>
      </c>
      <c r="E256" s="104" t="s">
        <v>581</v>
      </c>
      <c r="F256" s="105">
        <v>280</v>
      </c>
      <c r="G256" s="104"/>
      <c r="H256" s="104">
        <v>345</v>
      </c>
      <c r="I256" s="122">
        <v>345</v>
      </c>
      <c r="J256" s="123" t="s">
        <v>583</v>
      </c>
      <c r="K256" s="124">
        <f t="shared" ref="K256:K261" si="179">H256-F256</f>
        <v>65</v>
      </c>
      <c r="L256" s="125">
        <f>K256/F256</f>
        <v>0.23214285714285715</v>
      </c>
      <c r="M256" s="126" t="s">
        <v>557</v>
      </c>
      <c r="N256" s="127">
        <v>42814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9">
        <v>72</v>
      </c>
      <c r="B257" s="102">
        <v>42657</v>
      </c>
      <c r="C257" s="102"/>
      <c r="D257" s="103" t="s">
        <v>677</v>
      </c>
      <c r="E257" s="104" t="s">
        <v>581</v>
      </c>
      <c r="F257" s="105">
        <v>245</v>
      </c>
      <c r="G257" s="104"/>
      <c r="H257" s="104">
        <v>325.5</v>
      </c>
      <c r="I257" s="122">
        <v>330</v>
      </c>
      <c r="J257" s="123" t="s">
        <v>678</v>
      </c>
      <c r="K257" s="124">
        <f t="shared" si="179"/>
        <v>80.5</v>
      </c>
      <c r="L257" s="125">
        <f>K257/F257</f>
        <v>0.32857142857142857</v>
      </c>
      <c r="M257" s="126" t="s">
        <v>557</v>
      </c>
      <c r="N257" s="127">
        <v>42769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9">
        <v>73</v>
      </c>
      <c r="B258" s="102">
        <v>42660</v>
      </c>
      <c r="C258" s="102"/>
      <c r="D258" s="103" t="s">
        <v>341</v>
      </c>
      <c r="E258" s="104" t="s">
        <v>581</v>
      </c>
      <c r="F258" s="105">
        <v>125</v>
      </c>
      <c r="G258" s="104"/>
      <c r="H258" s="104">
        <v>160</v>
      </c>
      <c r="I258" s="122">
        <v>160</v>
      </c>
      <c r="J258" s="123" t="s">
        <v>640</v>
      </c>
      <c r="K258" s="124">
        <f t="shared" si="179"/>
        <v>35</v>
      </c>
      <c r="L258" s="125">
        <v>0.28000000000000003</v>
      </c>
      <c r="M258" s="126" t="s">
        <v>557</v>
      </c>
      <c r="N258" s="127">
        <v>42803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9">
        <v>74</v>
      </c>
      <c r="B259" s="102">
        <v>42660</v>
      </c>
      <c r="C259" s="102"/>
      <c r="D259" s="103" t="s">
        <v>456</v>
      </c>
      <c r="E259" s="104" t="s">
        <v>581</v>
      </c>
      <c r="F259" s="105">
        <v>114</v>
      </c>
      <c r="G259" s="104"/>
      <c r="H259" s="104">
        <v>145</v>
      </c>
      <c r="I259" s="122">
        <v>145</v>
      </c>
      <c r="J259" s="123" t="s">
        <v>640</v>
      </c>
      <c r="K259" s="124">
        <f t="shared" si="179"/>
        <v>31</v>
      </c>
      <c r="L259" s="125">
        <f>K259/F259</f>
        <v>0.27192982456140352</v>
      </c>
      <c r="M259" s="126" t="s">
        <v>557</v>
      </c>
      <c r="N259" s="127">
        <v>42859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9">
        <v>75</v>
      </c>
      <c r="B260" s="102">
        <v>42660</v>
      </c>
      <c r="C260" s="102"/>
      <c r="D260" s="103" t="s">
        <v>679</v>
      </c>
      <c r="E260" s="104" t="s">
        <v>581</v>
      </c>
      <c r="F260" s="105">
        <v>212</v>
      </c>
      <c r="G260" s="104"/>
      <c r="H260" s="104">
        <v>280</v>
      </c>
      <c r="I260" s="122">
        <v>276</v>
      </c>
      <c r="J260" s="123" t="s">
        <v>680</v>
      </c>
      <c r="K260" s="124">
        <f t="shared" si="179"/>
        <v>68</v>
      </c>
      <c r="L260" s="125">
        <f>K260/F260</f>
        <v>0.32075471698113206</v>
      </c>
      <c r="M260" s="126" t="s">
        <v>557</v>
      </c>
      <c r="N260" s="127">
        <v>42858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9">
        <v>76</v>
      </c>
      <c r="B261" s="102">
        <v>42678</v>
      </c>
      <c r="C261" s="102"/>
      <c r="D261" s="103" t="s">
        <v>149</v>
      </c>
      <c r="E261" s="104" t="s">
        <v>581</v>
      </c>
      <c r="F261" s="105">
        <v>155</v>
      </c>
      <c r="G261" s="104"/>
      <c r="H261" s="104">
        <v>210</v>
      </c>
      <c r="I261" s="122">
        <v>210</v>
      </c>
      <c r="J261" s="123" t="s">
        <v>681</v>
      </c>
      <c r="K261" s="124">
        <f t="shared" si="179"/>
        <v>55</v>
      </c>
      <c r="L261" s="125">
        <f>K261/F261</f>
        <v>0.35483870967741937</v>
      </c>
      <c r="M261" s="126" t="s">
        <v>557</v>
      </c>
      <c r="N261" s="127">
        <v>42944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200">
        <v>77</v>
      </c>
      <c r="B262" s="106">
        <v>42710</v>
      </c>
      <c r="C262" s="106"/>
      <c r="D262" s="107" t="s">
        <v>722</v>
      </c>
      <c r="E262" s="108" t="s">
        <v>581</v>
      </c>
      <c r="F262" s="109">
        <v>150.5</v>
      </c>
      <c r="G262" s="109"/>
      <c r="H262" s="110">
        <v>72.5</v>
      </c>
      <c r="I262" s="128">
        <v>174</v>
      </c>
      <c r="J262" s="129" t="s">
        <v>723</v>
      </c>
      <c r="K262" s="130">
        <v>-78</v>
      </c>
      <c r="L262" s="131">
        <v>-0.51827242524916906</v>
      </c>
      <c r="M262" s="132" t="s">
        <v>621</v>
      </c>
      <c r="N262" s="133">
        <v>43333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9">
        <v>78</v>
      </c>
      <c r="B263" s="102">
        <v>42712</v>
      </c>
      <c r="C263" s="102"/>
      <c r="D263" s="103" t="s">
        <v>123</v>
      </c>
      <c r="E263" s="104" t="s">
        <v>581</v>
      </c>
      <c r="F263" s="105">
        <v>380</v>
      </c>
      <c r="G263" s="104"/>
      <c r="H263" s="104">
        <v>478</v>
      </c>
      <c r="I263" s="122">
        <v>468</v>
      </c>
      <c r="J263" s="123" t="s">
        <v>640</v>
      </c>
      <c r="K263" s="124">
        <f>H263-F263</f>
        <v>98</v>
      </c>
      <c r="L263" s="125">
        <f>K263/F263</f>
        <v>0.25789473684210529</v>
      </c>
      <c r="M263" s="126" t="s">
        <v>557</v>
      </c>
      <c r="N263" s="127">
        <v>43025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9">
        <v>79</v>
      </c>
      <c r="B264" s="102">
        <v>42734</v>
      </c>
      <c r="C264" s="102"/>
      <c r="D264" s="103" t="s">
        <v>245</v>
      </c>
      <c r="E264" s="104" t="s">
        <v>581</v>
      </c>
      <c r="F264" s="105">
        <v>305</v>
      </c>
      <c r="G264" s="104"/>
      <c r="H264" s="104">
        <v>375</v>
      </c>
      <c r="I264" s="122">
        <v>375</v>
      </c>
      <c r="J264" s="123" t="s">
        <v>640</v>
      </c>
      <c r="K264" s="124">
        <f>H264-F264</f>
        <v>70</v>
      </c>
      <c r="L264" s="125">
        <f>K264/F264</f>
        <v>0.22950819672131148</v>
      </c>
      <c r="M264" s="126" t="s">
        <v>557</v>
      </c>
      <c r="N264" s="127">
        <v>42768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9">
        <v>80</v>
      </c>
      <c r="B265" s="102">
        <v>42739</v>
      </c>
      <c r="C265" s="102"/>
      <c r="D265" s="103" t="s">
        <v>343</v>
      </c>
      <c r="E265" s="104" t="s">
        <v>581</v>
      </c>
      <c r="F265" s="105">
        <v>99.5</v>
      </c>
      <c r="G265" s="104"/>
      <c r="H265" s="104">
        <v>158</v>
      </c>
      <c r="I265" s="122">
        <v>158</v>
      </c>
      <c r="J265" s="123" t="s">
        <v>640</v>
      </c>
      <c r="K265" s="124">
        <f>H265-F265</f>
        <v>58.5</v>
      </c>
      <c r="L265" s="125">
        <f>K265/F265</f>
        <v>0.5879396984924623</v>
      </c>
      <c r="M265" s="126" t="s">
        <v>557</v>
      </c>
      <c r="N265" s="127">
        <v>42898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9">
        <v>81</v>
      </c>
      <c r="B266" s="102">
        <v>42739</v>
      </c>
      <c r="C266" s="102"/>
      <c r="D266" s="103" t="s">
        <v>343</v>
      </c>
      <c r="E266" s="104" t="s">
        <v>581</v>
      </c>
      <c r="F266" s="105">
        <v>99.5</v>
      </c>
      <c r="G266" s="104"/>
      <c r="H266" s="104">
        <v>158</v>
      </c>
      <c r="I266" s="122">
        <v>158</v>
      </c>
      <c r="J266" s="123" t="s">
        <v>640</v>
      </c>
      <c r="K266" s="124">
        <v>58.5</v>
      </c>
      <c r="L266" s="125">
        <v>0.58793969849246197</v>
      </c>
      <c r="M266" s="126" t="s">
        <v>557</v>
      </c>
      <c r="N266" s="127">
        <v>42898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9">
        <v>82</v>
      </c>
      <c r="B267" s="102">
        <v>42786</v>
      </c>
      <c r="C267" s="102"/>
      <c r="D267" s="103" t="s">
        <v>166</v>
      </c>
      <c r="E267" s="104" t="s">
        <v>581</v>
      </c>
      <c r="F267" s="105">
        <v>140.5</v>
      </c>
      <c r="G267" s="104"/>
      <c r="H267" s="104">
        <v>220</v>
      </c>
      <c r="I267" s="122">
        <v>220</v>
      </c>
      <c r="J267" s="123" t="s">
        <v>640</v>
      </c>
      <c r="K267" s="124">
        <f>H267-F267</f>
        <v>79.5</v>
      </c>
      <c r="L267" s="125">
        <f>K267/F267</f>
        <v>0.5658362989323843</v>
      </c>
      <c r="M267" s="126" t="s">
        <v>557</v>
      </c>
      <c r="N267" s="127">
        <v>42864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9">
        <v>83</v>
      </c>
      <c r="B268" s="102">
        <v>42786</v>
      </c>
      <c r="C268" s="102"/>
      <c r="D268" s="103" t="s">
        <v>724</v>
      </c>
      <c r="E268" s="104" t="s">
        <v>581</v>
      </c>
      <c r="F268" s="105">
        <v>202.5</v>
      </c>
      <c r="G268" s="104"/>
      <c r="H268" s="104">
        <v>234</v>
      </c>
      <c r="I268" s="122">
        <v>234</v>
      </c>
      <c r="J268" s="123" t="s">
        <v>640</v>
      </c>
      <c r="K268" s="124">
        <v>31.5</v>
      </c>
      <c r="L268" s="125">
        <v>0.155555555555556</v>
      </c>
      <c r="M268" s="126" t="s">
        <v>557</v>
      </c>
      <c r="N268" s="127">
        <v>42836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9">
        <v>84</v>
      </c>
      <c r="B269" s="102">
        <v>42818</v>
      </c>
      <c r="C269" s="102"/>
      <c r="D269" s="103" t="s">
        <v>518</v>
      </c>
      <c r="E269" s="104" t="s">
        <v>581</v>
      </c>
      <c r="F269" s="105">
        <v>300.5</v>
      </c>
      <c r="G269" s="104"/>
      <c r="H269" s="104">
        <v>417.5</v>
      </c>
      <c r="I269" s="122">
        <v>420</v>
      </c>
      <c r="J269" s="123" t="s">
        <v>682</v>
      </c>
      <c r="K269" s="124">
        <f>H269-F269</f>
        <v>117</v>
      </c>
      <c r="L269" s="125">
        <f>K269/F269</f>
        <v>0.38935108153078202</v>
      </c>
      <c r="M269" s="126" t="s">
        <v>557</v>
      </c>
      <c r="N269" s="127">
        <v>43070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9">
        <v>85</v>
      </c>
      <c r="B270" s="102">
        <v>42818</v>
      </c>
      <c r="C270" s="102"/>
      <c r="D270" s="103" t="s">
        <v>720</v>
      </c>
      <c r="E270" s="104" t="s">
        <v>581</v>
      </c>
      <c r="F270" s="105">
        <v>850</v>
      </c>
      <c r="G270" s="104"/>
      <c r="H270" s="104">
        <v>1042.5</v>
      </c>
      <c r="I270" s="122">
        <v>1023</v>
      </c>
      <c r="J270" s="123" t="s">
        <v>725</v>
      </c>
      <c r="K270" s="124">
        <v>192.5</v>
      </c>
      <c r="L270" s="125">
        <v>0.22647058823529401</v>
      </c>
      <c r="M270" s="126" t="s">
        <v>557</v>
      </c>
      <c r="N270" s="127">
        <v>42830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9">
        <v>86</v>
      </c>
      <c r="B271" s="102">
        <v>42830</v>
      </c>
      <c r="C271" s="102"/>
      <c r="D271" s="103" t="s">
        <v>472</v>
      </c>
      <c r="E271" s="104" t="s">
        <v>581</v>
      </c>
      <c r="F271" s="105">
        <v>785</v>
      </c>
      <c r="G271" s="104"/>
      <c r="H271" s="104">
        <v>930</v>
      </c>
      <c r="I271" s="122">
        <v>920</v>
      </c>
      <c r="J271" s="123" t="s">
        <v>683</v>
      </c>
      <c r="K271" s="124">
        <f>H271-F271</f>
        <v>145</v>
      </c>
      <c r="L271" s="125">
        <f>K271/F271</f>
        <v>0.18471337579617833</v>
      </c>
      <c r="M271" s="126" t="s">
        <v>557</v>
      </c>
      <c r="N271" s="127">
        <v>42976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200">
        <v>87</v>
      </c>
      <c r="B272" s="106">
        <v>42831</v>
      </c>
      <c r="C272" s="106"/>
      <c r="D272" s="107" t="s">
        <v>726</v>
      </c>
      <c r="E272" s="108" t="s">
        <v>581</v>
      </c>
      <c r="F272" s="109">
        <v>40</v>
      </c>
      <c r="G272" s="109"/>
      <c r="H272" s="110">
        <v>13.1</v>
      </c>
      <c r="I272" s="128">
        <v>60</v>
      </c>
      <c r="J272" s="134" t="s">
        <v>727</v>
      </c>
      <c r="K272" s="130">
        <v>-26.9</v>
      </c>
      <c r="L272" s="131">
        <v>-0.67249999999999999</v>
      </c>
      <c r="M272" s="132" t="s">
        <v>621</v>
      </c>
      <c r="N272" s="133">
        <v>43138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9">
        <v>88</v>
      </c>
      <c r="B273" s="102">
        <v>42837</v>
      </c>
      <c r="C273" s="102"/>
      <c r="D273" s="103" t="s">
        <v>87</v>
      </c>
      <c r="E273" s="104" t="s">
        <v>581</v>
      </c>
      <c r="F273" s="105">
        <v>289.5</v>
      </c>
      <c r="G273" s="104"/>
      <c r="H273" s="104">
        <v>354</v>
      </c>
      <c r="I273" s="122">
        <v>360</v>
      </c>
      <c r="J273" s="123" t="s">
        <v>684</v>
      </c>
      <c r="K273" s="124">
        <f t="shared" ref="K273:K281" si="180">H273-F273</f>
        <v>64.5</v>
      </c>
      <c r="L273" s="125">
        <f t="shared" ref="L273:L281" si="181">K273/F273</f>
        <v>0.22279792746113988</v>
      </c>
      <c r="M273" s="126" t="s">
        <v>557</v>
      </c>
      <c r="N273" s="127">
        <v>43040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9">
        <v>89</v>
      </c>
      <c r="B274" s="102">
        <v>42845</v>
      </c>
      <c r="C274" s="102"/>
      <c r="D274" s="103" t="s">
        <v>417</v>
      </c>
      <c r="E274" s="104" t="s">
        <v>581</v>
      </c>
      <c r="F274" s="105">
        <v>700</v>
      </c>
      <c r="G274" s="104"/>
      <c r="H274" s="104">
        <v>840</v>
      </c>
      <c r="I274" s="122">
        <v>840</v>
      </c>
      <c r="J274" s="123" t="s">
        <v>685</v>
      </c>
      <c r="K274" s="124">
        <f t="shared" si="180"/>
        <v>140</v>
      </c>
      <c r="L274" s="125">
        <f t="shared" si="181"/>
        <v>0.2</v>
      </c>
      <c r="M274" s="126" t="s">
        <v>557</v>
      </c>
      <c r="N274" s="127">
        <v>42893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9">
        <v>90</v>
      </c>
      <c r="B275" s="102">
        <v>42887</v>
      </c>
      <c r="C275" s="102"/>
      <c r="D275" s="144" t="s">
        <v>354</v>
      </c>
      <c r="E275" s="104" t="s">
        <v>581</v>
      </c>
      <c r="F275" s="105">
        <v>130</v>
      </c>
      <c r="G275" s="104"/>
      <c r="H275" s="104">
        <v>144.25</v>
      </c>
      <c r="I275" s="122">
        <v>170</v>
      </c>
      <c r="J275" s="123" t="s">
        <v>686</v>
      </c>
      <c r="K275" s="124">
        <f t="shared" si="180"/>
        <v>14.25</v>
      </c>
      <c r="L275" s="125">
        <f t="shared" si="181"/>
        <v>0.10961538461538461</v>
      </c>
      <c r="M275" s="126" t="s">
        <v>557</v>
      </c>
      <c r="N275" s="127">
        <v>43675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9">
        <v>91</v>
      </c>
      <c r="B276" s="102">
        <v>42901</v>
      </c>
      <c r="C276" s="102"/>
      <c r="D276" s="144" t="s">
        <v>687</v>
      </c>
      <c r="E276" s="104" t="s">
        <v>581</v>
      </c>
      <c r="F276" s="105">
        <v>214.5</v>
      </c>
      <c r="G276" s="104"/>
      <c r="H276" s="104">
        <v>262</v>
      </c>
      <c r="I276" s="122">
        <v>262</v>
      </c>
      <c r="J276" s="123" t="s">
        <v>688</v>
      </c>
      <c r="K276" s="124">
        <f t="shared" si="180"/>
        <v>47.5</v>
      </c>
      <c r="L276" s="125">
        <f t="shared" si="181"/>
        <v>0.22144522144522144</v>
      </c>
      <c r="M276" s="126" t="s">
        <v>557</v>
      </c>
      <c r="N276" s="127">
        <v>42977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201">
        <v>92</v>
      </c>
      <c r="B277" s="150">
        <v>42933</v>
      </c>
      <c r="C277" s="150"/>
      <c r="D277" s="151" t="s">
        <v>689</v>
      </c>
      <c r="E277" s="152" t="s">
        <v>581</v>
      </c>
      <c r="F277" s="153">
        <v>370</v>
      </c>
      <c r="G277" s="152"/>
      <c r="H277" s="152">
        <v>447.5</v>
      </c>
      <c r="I277" s="174">
        <v>450</v>
      </c>
      <c r="J277" s="227" t="s">
        <v>640</v>
      </c>
      <c r="K277" s="124">
        <f t="shared" si="180"/>
        <v>77.5</v>
      </c>
      <c r="L277" s="176">
        <f t="shared" si="181"/>
        <v>0.20945945945945946</v>
      </c>
      <c r="M277" s="177" t="s">
        <v>557</v>
      </c>
      <c r="N277" s="178">
        <v>43035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201">
        <v>93</v>
      </c>
      <c r="B278" s="150">
        <v>42943</v>
      </c>
      <c r="C278" s="150"/>
      <c r="D278" s="151" t="s">
        <v>164</v>
      </c>
      <c r="E278" s="152" t="s">
        <v>581</v>
      </c>
      <c r="F278" s="153">
        <v>657.5</v>
      </c>
      <c r="G278" s="152"/>
      <c r="H278" s="152">
        <v>825</v>
      </c>
      <c r="I278" s="174">
        <v>820</v>
      </c>
      <c r="J278" s="227" t="s">
        <v>640</v>
      </c>
      <c r="K278" s="124">
        <f t="shared" si="180"/>
        <v>167.5</v>
      </c>
      <c r="L278" s="176">
        <f t="shared" si="181"/>
        <v>0.25475285171102663</v>
      </c>
      <c r="M278" s="177" t="s">
        <v>557</v>
      </c>
      <c r="N278" s="178">
        <v>43090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9">
        <v>94</v>
      </c>
      <c r="B279" s="102">
        <v>42964</v>
      </c>
      <c r="C279" s="102"/>
      <c r="D279" s="103" t="s">
        <v>358</v>
      </c>
      <c r="E279" s="104" t="s">
        <v>581</v>
      </c>
      <c r="F279" s="105">
        <v>605</v>
      </c>
      <c r="G279" s="104"/>
      <c r="H279" s="104">
        <v>750</v>
      </c>
      <c r="I279" s="122">
        <v>750</v>
      </c>
      <c r="J279" s="123" t="s">
        <v>683</v>
      </c>
      <c r="K279" s="124">
        <f t="shared" si="180"/>
        <v>145</v>
      </c>
      <c r="L279" s="125">
        <f t="shared" si="181"/>
        <v>0.23966942148760331</v>
      </c>
      <c r="M279" s="126" t="s">
        <v>557</v>
      </c>
      <c r="N279" s="127">
        <v>43027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362">
        <v>95</v>
      </c>
      <c r="B280" s="145">
        <v>42979</v>
      </c>
      <c r="C280" s="145"/>
      <c r="D280" s="146" t="s">
        <v>476</v>
      </c>
      <c r="E280" s="147" t="s">
        <v>581</v>
      </c>
      <c r="F280" s="148">
        <v>255</v>
      </c>
      <c r="G280" s="149"/>
      <c r="H280" s="149">
        <v>217.25</v>
      </c>
      <c r="I280" s="149">
        <v>320</v>
      </c>
      <c r="J280" s="171" t="s">
        <v>690</v>
      </c>
      <c r="K280" s="130">
        <f t="shared" si="180"/>
        <v>-37.75</v>
      </c>
      <c r="L280" s="172">
        <f t="shared" si="181"/>
        <v>-0.14803921568627451</v>
      </c>
      <c r="M280" s="132" t="s">
        <v>621</v>
      </c>
      <c r="N280" s="173">
        <v>43661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9">
        <v>96</v>
      </c>
      <c r="B281" s="102">
        <v>42997</v>
      </c>
      <c r="C281" s="102"/>
      <c r="D281" s="103" t="s">
        <v>691</v>
      </c>
      <c r="E281" s="104" t="s">
        <v>581</v>
      </c>
      <c r="F281" s="105">
        <v>215</v>
      </c>
      <c r="G281" s="104"/>
      <c r="H281" s="104">
        <v>258</v>
      </c>
      <c r="I281" s="122">
        <v>258</v>
      </c>
      <c r="J281" s="123" t="s">
        <v>640</v>
      </c>
      <c r="K281" s="124">
        <f t="shared" si="180"/>
        <v>43</v>
      </c>
      <c r="L281" s="125">
        <f t="shared" si="181"/>
        <v>0.2</v>
      </c>
      <c r="M281" s="126" t="s">
        <v>557</v>
      </c>
      <c r="N281" s="127">
        <v>43040</v>
      </c>
      <c r="O281" s="54"/>
      <c r="P281" s="13"/>
      <c r="Q281" s="13"/>
      <c r="R281" s="14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9">
        <v>97</v>
      </c>
      <c r="B282" s="102">
        <v>42997</v>
      </c>
      <c r="C282" s="102"/>
      <c r="D282" s="103" t="s">
        <v>691</v>
      </c>
      <c r="E282" s="104" t="s">
        <v>581</v>
      </c>
      <c r="F282" s="105">
        <v>215</v>
      </c>
      <c r="G282" s="104"/>
      <c r="H282" s="104">
        <v>258</v>
      </c>
      <c r="I282" s="122">
        <v>258</v>
      </c>
      <c r="J282" s="227" t="s">
        <v>640</v>
      </c>
      <c r="K282" s="124">
        <v>43</v>
      </c>
      <c r="L282" s="125">
        <v>0.2</v>
      </c>
      <c r="M282" s="126" t="s">
        <v>557</v>
      </c>
      <c r="N282" s="127">
        <v>43040</v>
      </c>
      <c r="O282" s="54"/>
      <c r="P282" s="13"/>
      <c r="Q282" s="13"/>
      <c r="R282" s="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202">
        <v>98</v>
      </c>
      <c r="B283" s="203">
        <v>42998</v>
      </c>
      <c r="C283" s="203"/>
      <c r="D283" s="371" t="s">
        <v>784</v>
      </c>
      <c r="E283" s="204" t="s">
        <v>581</v>
      </c>
      <c r="F283" s="205">
        <v>75</v>
      </c>
      <c r="G283" s="204"/>
      <c r="H283" s="204">
        <v>90</v>
      </c>
      <c r="I283" s="228">
        <v>90</v>
      </c>
      <c r="J283" s="123" t="s">
        <v>692</v>
      </c>
      <c r="K283" s="124">
        <f t="shared" ref="K283:K288" si="182">H283-F283</f>
        <v>15</v>
      </c>
      <c r="L283" s="125">
        <f t="shared" ref="L283:L288" si="183">K283/F283</f>
        <v>0.2</v>
      </c>
      <c r="M283" s="126" t="s">
        <v>557</v>
      </c>
      <c r="N283" s="127">
        <v>43019</v>
      </c>
      <c r="O283" s="54"/>
      <c r="P283" s="13"/>
      <c r="Q283" s="13"/>
      <c r="R283" s="14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201">
        <v>99</v>
      </c>
      <c r="B284" s="150">
        <v>43011</v>
      </c>
      <c r="C284" s="150"/>
      <c r="D284" s="151" t="s">
        <v>693</v>
      </c>
      <c r="E284" s="152" t="s">
        <v>581</v>
      </c>
      <c r="F284" s="153">
        <v>315</v>
      </c>
      <c r="G284" s="152"/>
      <c r="H284" s="152">
        <v>392</v>
      </c>
      <c r="I284" s="174">
        <v>384</v>
      </c>
      <c r="J284" s="227" t="s">
        <v>694</v>
      </c>
      <c r="K284" s="124">
        <f t="shared" si="182"/>
        <v>77</v>
      </c>
      <c r="L284" s="176">
        <f t="shared" si="183"/>
        <v>0.24444444444444444</v>
      </c>
      <c r="M284" s="177" t="s">
        <v>557</v>
      </c>
      <c r="N284" s="178">
        <v>43017</v>
      </c>
      <c r="O284" s="54"/>
      <c r="P284" s="13"/>
      <c r="Q284" s="13"/>
      <c r="R284" s="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201">
        <v>100</v>
      </c>
      <c r="B285" s="150">
        <v>43013</v>
      </c>
      <c r="C285" s="150"/>
      <c r="D285" s="151" t="s">
        <v>695</v>
      </c>
      <c r="E285" s="152" t="s">
        <v>581</v>
      </c>
      <c r="F285" s="153">
        <v>145</v>
      </c>
      <c r="G285" s="152"/>
      <c r="H285" s="152">
        <v>179</v>
      </c>
      <c r="I285" s="174">
        <v>180</v>
      </c>
      <c r="J285" s="227" t="s">
        <v>571</v>
      </c>
      <c r="K285" s="124">
        <f t="shared" si="182"/>
        <v>34</v>
      </c>
      <c r="L285" s="176">
        <f t="shared" si="183"/>
        <v>0.23448275862068965</v>
      </c>
      <c r="M285" s="177" t="s">
        <v>557</v>
      </c>
      <c r="N285" s="178">
        <v>43025</v>
      </c>
      <c r="O285" s="54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201">
        <v>101</v>
      </c>
      <c r="B286" s="150">
        <v>43014</v>
      </c>
      <c r="C286" s="150"/>
      <c r="D286" s="151" t="s">
        <v>331</v>
      </c>
      <c r="E286" s="152" t="s">
        <v>581</v>
      </c>
      <c r="F286" s="153">
        <v>256</v>
      </c>
      <c r="G286" s="152"/>
      <c r="H286" s="152">
        <v>323</v>
      </c>
      <c r="I286" s="174">
        <v>320</v>
      </c>
      <c r="J286" s="227" t="s">
        <v>640</v>
      </c>
      <c r="K286" s="124">
        <f t="shared" si="182"/>
        <v>67</v>
      </c>
      <c r="L286" s="176">
        <f t="shared" si="183"/>
        <v>0.26171875</v>
      </c>
      <c r="M286" s="177" t="s">
        <v>557</v>
      </c>
      <c r="N286" s="178">
        <v>43067</v>
      </c>
      <c r="O286" s="54"/>
      <c r="P286" s="13"/>
      <c r="Q286" s="13"/>
      <c r="R286" s="14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201">
        <v>102</v>
      </c>
      <c r="B287" s="150">
        <v>43017</v>
      </c>
      <c r="C287" s="150"/>
      <c r="D287" s="151" t="s">
        <v>351</v>
      </c>
      <c r="E287" s="152" t="s">
        <v>581</v>
      </c>
      <c r="F287" s="153">
        <v>137.5</v>
      </c>
      <c r="G287" s="152"/>
      <c r="H287" s="152">
        <v>184</v>
      </c>
      <c r="I287" s="174">
        <v>183</v>
      </c>
      <c r="J287" s="175" t="s">
        <v>696</v>
      </c>
      <c r="K287" s="124">
        <f t="shared" si="182"/>
        <v>46.5</v>
      </c>
      <c r="L287" s="176">
        <f t="shared" si="183"/>
        <v>0.33818181818181819</v>
      </c>
      <c r="M287" s="177" t="s">
        <v>557</v>
      </c>
      <c r="N287" s="178">
        <v>43108</v>
      </c>
      <c r="O287" s="54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201">
        <v>103</v>
      </c>
      <c r="B288" s="150">
        <v>43018</v>
      </c>
      <c r="C288" s="150"/>
      <c r="D288" s="151" t="s">
        <v>697</v>
      </c>
      <c r="E288" s="152" t="s">
        <v>581</v>
      </c>
      <c r="F288" s="153">
        <v>125.5</v>
      </c>
      <c r="G288" s="152"/>
      <c r="H288" s="152">
        <v>158</v>
      </c>
      <c r="I288" s="174">
        <v>155</v>
      </c>
      <c r="J288" s="175" t="s">
        <v>698</v>
      </c>
      <c r="K288" s="124">
        <f t="shared" si="182"/>
        <v>32.5</v>
      </c>
      <c r="L288" s="176">
        <f t="shared" si="183"/>
        <v>0.25896414342629481</v>
      </c>
      <c r="M288" s="177" t="s">
        <v>557</v>
      </c>
      <c r="N288" s="178">
        <v>43067</v>
      </c>
      <c r="O288" s="54"/>
      <c r="P288" s="13"/>
      <c r="Q288" s="13"/>
      <c r="R288" s="14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201">
        <v>104</v>
      </c>
      <c r="B289" s="150">
        <v>43018</v>
      </c>
      <c r="C289" s="150"/>
      <c r="D289" s="151" t="s">
        <v>728</v>
      </c>
      <c r="E289" s="152" t="s">
        <v>581</v>
      </c>
      <c r="F289" s="153">
        <v>895</v>
      </c>
      <c r="G289" s="152"/>
      <c r="H289" s="152">
        <v>1122.5</v>
      </c>
      <c r="I289" s="174">
        <v>1078</v>
      </c>
      <c r="J289" s="175" t="s">
        <v>729</v>
      </c>
      <c r="K289" s="124">
        <v>227.5</v>
      </c>
      <c r="L289" s="176">
        <v>0.25418994413407803</v>
      </c>
      <c r="M289" s="177" t="s">
        <v>557</v>
      </c>
      <c r="N289" s="178">
        <v>43117</v>
      </c>
      <c r="O289" s="54"/>
      <c r="P289" s="13"/>
      <c r="Q289" s="13"/>
      <c r="R289" s="14"/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201">
        <v>105</v>
      </c>
      <c r="B290" s="150">
        <v>43020</v>
      </c>
      <c r="C290" s="150"/>
      <c r="D290" s="151" t="s">
        <v>339</v>
      </c>
      <c r="E290" s="152" t="s">
        <v>581</v>
      </c>
      <c r="F290" s="153">
        <v>525</v>
      </c>
      <c r="G290" s="152"/>
      <c r="H290" s="152">
        <v>629</v>
      </c>
      <c r="I290" s="174">
        <v>629</v>
      </c>
      <c r="J290" s="227" t="s">
        <v>640</v>
      </c>
      <c r="K290" s="124">
        <v>104</v>
      </c>
      <c r="L290" s="176">
        <v>0.19809523809523799</v>
      </c>
      <c r="M290" s="177" t="s">
        <v>557</v>
      </c>
      <c r="N290" s="178">
        <v>43119</v>
      </c>
      <c r="O290" s="54"/>
      <c r="P290" s="13"/>
      <c r="Q290" s="13"/>
      <c r="R290" s="14"/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201">
        <v>106</v>
      </c>
      <c r="B291" s="150">
        <v>43046</v>
      </c>
      <c r="C291" s="150"/>
      <c r="D291" s="151" t="s">
        <v>380</v>
      </c>
      <c r="E291" s="152" t="s">
        <v>581</v>
      </c>
      <c r="F291" s="153">
        <v>740</v>
      </c>
      <c r="G291" s="152"/>
      <c r="H291" s="152">
        <v>892.5</v>
      </c>
      <c r="I291" s="174">
        <v>900</v>
      </c>
      <c r="J291" s="175" t="s">
        <v>699</v>
      </c>
      <c r="K291" s="124">
        <f>H291-F291</f>
        <v>152.5</v>
      </c>
      <c r="L291" s="176">
        <f>K291/F291</f>
        <v>0.20608108108108109</v>
      </c>
      <c r="M291" s="177" t="s">
        <v>557</v>
      </c>
      <c r="N291" s="178">
        <v>43052</v>
      </c>
      <c r="O291" s="54"/>
      <c r="P291" s="13"/>
      <c r="Q291" s="13"/>
      <c r="R291" s="14"/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9">
        <v>107</v>
      </c>
      <c r="B292" s="102">
        <v>43073</v>
      </c>
      <c r="C292" s="102"/>
      <c r="D292" s="103" t="s">
        <v>700</v>
      </c>
      <c r="E292" s="104" t="s">
        <v>581</v>
      </c>
      <c r="F292" s="105">
        <v>118.5</v>
      </c>
      <c r="G292" s="104"/>
      <c r="H292" s="104">
        <v>143.5</v>
      </c>
      <c r="I292" s="122">
        <v>145</v>
      </c>
      <c r="J292" s="137" t="s">
        <v>701</v>
      </c>
      <c r="K292" s="124">
        <f>H292-F292</f>
        <v>25</v>
      </c>
      <c r="L292" s="125">
        <f>K292/F292</f>
        <v>0.2109704641350211</v>
      </c>
      <c r="M292" s="126" t="s">
        <v>557</v>
      </c>
      <c r="N292" s="127">
        <v>43097</v>
      </c>
      <c r="O292" s="54"/>
      <c r="P292" s="13"/>
      <c r="Q292" s="13"/>
      <c r="R292" s="14"/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200">
        <v>108</v>
      </c>
      <c r="B293" s="106">
        <v>43090</v>
      </c>
      <c r="C293" s="106"/>
      <c r="D293" s="154" t="s">
        <v>421</v>
      </c>
      <c r="E293" s="108" t="s">
        <v>581</v>
      </c>
      <c r="F293" s="109">
        <v>715</v>
      </c>
      <c r="G293" s="109"/>
      <c r="H293" s="110">
        <v>500</v>
      </c>
      <c r="I293" s="128">
        <v>872</v>
      </c>
      <c r="J293" s="134" t="s">
        <v>702</v>
      </c>
      <c r="K293" s="130">
        <f>H293-F293</f>
        <v>-215</v>
      </c>
      <c r="L293" s="131">
        <f>K293/F293</f>
        <v>-0.30069930069930068</v>
      </c>
      <c r="M293" s="132" t="s">
        <v>621</v>
      </c>
      <c r="N293" s="133">
        <v>43670</v>
      </c>
      <c r="O293" s="54"/>
      <c r="P293" s="13"/>
      <c r="Q293" s="13"/>
      <c r="R293" s="14"/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9">
        <v>109</v>
      </c>
      <c r="B294" s="102">
        <v>43098</v>
      </c>
      <c r="C294" s="102"/>
      <c r="D294" s="103" t="s">
        <v>693</v>
      </c>
      <c r="E294" s="104" t="s">
        <v>581</v>
      </c>
      <c r="F294" s="105">
        <v>435</v>
      </c>
      <c r="G294" s="104"/>
      <c r="H294" s="104">
        <v>542.5</v>
      </c>
      <c r="I294" s="122">
        <v>539</v>
      </c>
      <c r="J294" s="137" t="s">
        <v>640</v>
      </c>
      <c r="K294" s="124">
        <v>107.5</v>
      </c>
      <c r="L294" s="125">
        <v>0.247126436781609</v>
      </c>
      <c r="M294" s="126" t="s">
        <v>557</v>
      </c>
      <c r="N294" s="127">
        <v>43206</v>
      </c>
      <c r="O294" s="54"/>
      <c r="P294" s="13"/>
      <c r="Q294" s="13"/>
      <c r="R294" s="14"/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9">
        <v>110</v>
      </c>
      <c r="B295" s="102">
        <v>43098</v>
      </c>
      <c r="C295" s="102"/>
      <c r="D295" s="103" t="s">
        <v>531</v>
      </c>
      <c r="E295" s="104" t="s">
        <v>581</v>
      </c>
      <c r="F295" s="105">
        <v>885</v>
      </c>
      <c r="G295" s="104"/>
      <c r="H295" s="104">
        <v>1090</v>
      </c>
      <c r="I295" s="122">
        <v>1084</v>
      </c>
      <c r="J295" s="137" t="s">
        <v>640</v>
      </c>
      <c r="K295" s="124">
        <v>205</v>
      </c>
      <c r="L295" s="125">
        <v>0.23163841807909599</v>
      </c>
      <c r="M295" s="126" t="s">
        <v>557</v>
      </c>
      <c r="N295" s="127">
        <v>43213</v>
      </c>
      <c r="O295" s="54"/>
      <c r="P295" s="13"/>
      <c r="Q295" s="13"/>
      <c r="R295" s="14"/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363">
        <v>111</v>
      </c>
      <c r="B296" s="344">
        <v>43192</v>
      </c>
      <c r="C296" s="344"/>
      <c r="D296" s="112" t="s">
        <v>710</v>
      </c>
      <c r="E296" s="347" t="s">
        <v>581</v>
      </c>
      <c r="F296" s="350">
        <v>478.5</v>
      </c>
      <c r="G296" s="347"/>
      <c r="H296" s="347">
        <v>442</v>
      </c>
      <c r="I296" s="353">
        <v>613</v>
      </c>
      <c r="J296" s="380" t="s">
        <v>801</v>
      </c>
      <c r="K296" s="130">
        <f>H296-F296</f>
        <v>-36.5</v>
      </c>
      <c r="L296" s="131">
        <f>K296/F296</f>
        <v>-7.6280041797283177E-2</v>
      </c>
      <c r="M296" s="132" t="s">
        <v>621</v>
      </c>
      <c r="N296" s="133">
        <v>43762</v>
      </c>
      <c r="O296" s="54"/>
      <c r="P296" s="13"/>
      <c r="Q296" s="13"/>
      <c r="R296" s="14"/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200">
        <v>112</v>
      </c>
      <c r="B297" s="106">
        <v>43194</v>
      </c>
      <c r="C297" s="106"/>
      <c r="D297" s="370" t="s">
        <v>783</v>
      </c>
      <c r="E297" s="108" t="s">
        <v>581</v>
      </c>
      <c r="F297" s="109">
        <f>141.5-7.3</f>
        <v>134.19999999999999</v>
      </c>
      <c r="G297" s="109"/>
      <c r="H297" s="110">
        <v>77</v>
      </c>
      <c r="I297" s="128">
        <v>180</v>
      </c>
      <c r="J297" s="380" t="s">
        <v>800</v>
      </c>
      <c r="K297" s="130">
        <f>H297-F297</f>
        <v>-57.199999999999989</v>
      </c>
      <c r="L297" s="131">
        <f>K297/F297</f>
        <v>-0.42622950819672129</v>
      </c>
      <c r="M297" s="132" t="s">
        <v>621</v>
      </c>
      <c r="N297" s="133">
        <v>43522</v>
      </c>
      <c r="O297" s="54"/>
      <c r="P297" s="13"/>
      <c r="Q297" s="13"/>
      <c r="R297" s="14"/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200">
        <v>113</v>
      </c>
      <c r="B298" s="106">
        <v>43209</v>
      </c>
      <c r="C298" s="106"/>
      <c r="D298" s="107" t="s">
        <v>703</v>
      </c>
      <c r="E298" s="108" t="s">
        <v>581</v>
      </c>
      <c r="F298" s="109">
        <v>430</v>
      </c>
      <c r="G298" s="109"/>
      <c r="H298" s="110">
        <v>220</v>
      </c>
      <c r="I298" s="128">
        <v>537</v>
      </c>
      <c r="J298" s="134" t="s">
        <v>704</v>
      </c>
      <c r="K298" s="130">
        <f>H298-F298</f>
        <v>-210</v>
      </c>
      <c r="L298" s="131">
        <f>K298/F298</f>
        <v>-0.48837209302325579</v>
      </c>
      <c r="M298" s="132" t="s">
        <v>621</v>
      </c>
      <c r="N298" s="133">
        <v>43252</v>
      </c>
      <c r="O298" s="54"/>
      <c r="P298" s="13"/>
      <c r="Q298" s="13"/>
      <c r="R298" s="14"/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364">
        <v>114</v>
      </c>
      <c r="B299" s="155">
        <v>43220</v>
      </c>
      <c r="C299" s="155"/>
      <c r="D299" s="156" t="s">
        <v>381</v>
      </c>
      <c r="E299" s="157" t="s">
        <v>581</v>
      </c>
      <c r="F299" s="159">
        <v>153.5</v>
      </c>
      <c r="G299" s="159"/>
      <c r="H299" s="159">
        <v>196</v>
      </c>
      <c r="I299" s="159">
        <v>196</v>
      </c>
      <c r="J299" s="355" t="s">
        <v>817</v>
      </c>
      <c r="K299" s="179">
        <f>H299-F299</f>
        <v>42.5</v>
      </c>
      <c r="L299" s="180">
        <f>K299/F299</f>
        <v>0.27687296416938112</v>
      </c>
      <c r="M299" s="158" t="s">
        <v>557</v>
      </c>
      <c r="N299" s="181">
        <v>43605</v>
      </c>
      <c r="O299" s="54"/>
      <c r="P299" s="13"/>
      <c r="Q299" s="13"/>
      <c r="R299" s="14"/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200">
        <v>115</v>
      </c>
      <c r="B300" s="106">
        <v>43306</v>
      </c>
      <c r="C300" s="106"/>
      <c r="D300" s="107" t="s">
        <v>726</v>
      </c>
      <c r="E300" s="108" t="s">
        <v>581</v>
      </c>
      <c r="F300" s="109">
        <v>27.5</v>
      </c>
      <c r="G300" s="109"/>
      <c r="H300" s="110">
        <v>13.1</v>
      </c>
      <c r="I300" s="128">
        <v>60</v>
      </c>
      <c r="J300" s="134" t="s">
        <v>730</v>
      </c>
      <c r="K300" s="130">
        <v>-14.4</v>
      </c>
      <c r="L300" s="131">
        <v>-0.52363636363636401</v>
      </c>
      <c r="M300" s="132" t="s">
        <v>621</v>
      </c>
      <c r="N300" s="133">
        <v>43138</v>
      </c>
      <c r="O300" s="54"/>
      <c r="P300" s="13"/>
      <c r="Q300" s="13"/>
      <c r="R300" s="14"/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363">
        <v>116</v>
      </c>
      <c r="B301" s="344">
        <v>43318</v>
      </c>
      <c r="C301" s="344"/>
      <c r="D301" s="112" t="s">
        <v>705</v>
      </c>
      <c r="E301" s="347" t="s">
        <v>581</v>
      </c>
      <c r="F301" s="347">
        <v>148.5</v>
      </c>
      <c r="G301" s="347"/>
      <c r="H301" s="347">
        <v>102</v>
      </c>
      <c r="I301" s="353">
        <v>182</v>
      </c>
      <c r="J301" s="134" t="s">
        <v>816</v>
      </c>
      <c r="K301" s="130">
        <f>H301-F301</f>
        <v>-46.5</v>
      </c>
      <c r="L301" s="131">
        <f>K301/F301</f>
        <v>-0.31313131313131315</v>
      </c>
      <c r="M301" s="132" t="s">
        <v>621</v>
      </c>
      <c r="N301" s="133">
        <v>43661</v>
      </c>
      <c r="O301" s="54"/>
      <c r="P301" s="13"/>
      <c r="Q301" s="13"/>
      <c r="R301" s="14"/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99">
        <v>117</v>
      </c>
      <c r="B302" s="102">
        <v>43335</v>
      </c>
      <c r="C302" s="102"/>
      <c r="D302" s="103" t="s">
        <v>731</v>
      </c>
      <c r="E302" s="104" t="s">
        <v>581</v>
      </c>
      <c r="F302" s="152">
        <v>285</v>
      </c>
      <c r="G302" s="104"/>
      <c r="H302" s="104">
        <v>355</v>
      </c>
      <c r="I302" s="122">
        <v>364</v>
      </c>
      <c r="J302" s="137" t="s">
        <v>732</v>
      </c>
      <c r="K302" s="124">
        <v>70</v>
      </c>
      <c r="L302" s="125">
        <v>0.24561403508771901</v>
      </c>
      <c r="M302" s="126" t="s">
        <v>557</v>
      </c>
      <c r="N302" s="127">
        <v>43455</v>
      </c>
      <c r="O302" s="54"/>
      <c r="P302" s="13"/>
      <c r="Q302" s="13"/>
      <c r="R302" s="14"/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9">
        <v>118</v>
      </c>
      <c r="B303" s="102">
        <v>43341</v>
      </c>
      <c r="C303" s="102"/>
      <c r="D303" s="103" t="s">
        <v>371</v>
      </c>
      <c r="E303" s="104" t="s">
        <v>581</v>
      </c>
      <c r="F303" s="152">
        <v>525</v>
      </c>
      <c r="G303" s="104"/>
      <c r="H303" s="104">
        <v>585</v>
      </c>
      <c r="I303" s="122">
        <v>635</v>
      </c>
      <c r="J303" s="137" t="s">
        <v>706</v>
      </c>
      <c r="K303" s="124">
        <f t="shared" ref="K303:K315" si="184">H303-F303</f>
        <v>60</v>
      </c>
      <c r="L303" s="125">
        <f t="shared" ref="L303:L315" si="185">K303/F303</f>
        <v>0.11428571428571428</v>
      </c>
      <c r="M303" s="126" t="s">
        <v>557</v>
      </c>
      <c r="N303" s="127">
        <v>43662</v>
      </c>
      <c r="O303" s="54"/>
      <c r="P303" s="13"/>
      <c r="Q303" s="13"/>
      <c r="R303" s="14"/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99">
        <v>119</v>
      </c>
      <c r="B304" s="102">
        <v>43395</v>
      </c>
      <c r="C304" s="102"/>
      <c r="D304" s="103" t="s">
        <v>358</v>
      </c>
      <c r="E304" s="104" t="s">
        <v>581</v>
      </c>
      <c r="F304" s="152">
        <v>475</v>
      </c>
      <c r="G304" s="104"/>
      <c r="H304" s="104">
        <v>574</v>
      </c>
      <c r="I304" s="122">
        <v>570</v>
      </c>
      <c r="J304" s="137" t="s">
        <v>640</v>
      </c>
      <c r="K304" s="124">
        <f t="shared" si="184"/>
        <v>99</v>
      </c>
      <c r="L304" s="125">
        <f t="shared" si="185"/>
        <v>0.20842105263157895</v>
      </c>
      <c r="M304" s="126" t="s">
        <v>557</v>
      </c>
      <c r="N304" s="127">
        <v>43403</v>
      </c>
      <c r="O304" s="54"/>
      <c r="P304" s="13"/>
      <c r="Q304" s="13"/>
      <c r="R304" s="14"/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201">
        <v>120</v>
      </c>
      <c r="B305" s="150">
        <v>43397</v>
      </c>
      <c r="C305" s="150"/>
      <c r="D305" s="397" t="s">
        <v>378</v>
      </c>
      <c r="E305" s="152" t="s">
        <v>581</v>
      </c>
      <c r="F305" s="152">
        <v>707.5</v>
      </c>
      <c r="G305" s="152"/>
      <c r="H305" s="152">
        <v>872</v>
      </c>
      <c r="I305" s="174">
        <v>872</v>
      </c>
      <c r="J305" s="175" t="s">
        <v>640</v>
      </c>
      <c r="K305" s="124">
        <f t="shared" si="184"/>
        <v>164.5</v>
      </c>
      <c r="L305" s="176">
        <f t="shared" si="185"/>
        <v>0.23250883392226149</v>
      </c>
      <c r="M305" s="177" t="s">
        <v>557</v>
      </c>
      <c r="N305" s="178">
        <v>43482</v>
      </c>
      <c r="O305" s="54"/>
      <c r="P305" s="13"/>
      <c r="Q305" s="13"/>
      <c r="R305" s="14"/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201">
        <v>121</v>
      </c>
      <c r="B306" s="150">
        <v>43398</v>
      </c>
      <c r="C306" s="150"/>
      <c r="D306" s="397" t="s">
        <v>340</v>
      </c>
      <c r="E306" s="152" t="s">
        <v>581</v>
      </c>
      <c r="F306" s="152">
        <v>162</v>
      </c>
      <c r="G306" s="152"/>
      <c r="H306" s="152">
        <v>204</v>
      </c>
      <c r="I306" s="174">
        <v>209</v>
      </c>
      <c r="J306" s="175" t="s">
        <v>815</v>
      </c>
      <c r="K306" s="124">
        <f t="shared" si="184"/>
        <v>42</v>
      </c>
      <c r="L306" s="176">
        <f t="shared" si="185"/>
        <v>0.25925925925925924</v>
      </c>
      <c r="M306" s="177" t="s">
        <v>557</v>
      </c>
      <c r="N306" s="178">
        <v>43539</v>
      </c>
      <c r="O306" s="54"/>
      <c r="P306" s="13"/>
      <c r="Q306" s="13"/>
      <c r="R306" s="14"/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202">
        <v>122</v>
      </c>
      <c r="B307" s="203">
        <v>43399</v>
      </c>
      <c r="C307" s="203"/>
      <c r="D307" s="151" t="s">
        <v>466</v>
      </c>
      <c r="E307" s="204" t="s">
        <v>581</v>
      </c>
      <c r="F307" s="204">
        <v>240</v>
      </c>
      <c r="G307" s="204"/>
      <c r="H307" s="204">
        <v>297</v>
      </c>
      <c r="I307" s="228">
        <v>297</v>
      </c>
      <c r="J307" s="175" t="s">
        <v>640</v>
      </c>
      <c r="K307" s="229">
        <f t="shared" si="184"/>
        <v>57</v>
      </c>
      <c r="L307" s="230">
        <f t="shared" si="185"/>
        <v>0.23749999999999999</v>
      </c>
      <c r="M307" s="231" t="s">
        <v>557</v>
      </c>
      <c r="N307" s="232">
        <v>43417</v>
      </c>
      <c r="O307" s="54"/>
      <c r="P307" s="13"/>
      <c r="Q307" s="13"/>
      <c r="R307" s="14"/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99">
        <v>123</v>
      </c>
      <c r="B308" s="102">
        <v>43439</v>
      </c>
      <c r="C308" s="102"/>
      <c r="D308" s="144" t="s">
        <v>707</v>
      </c>
      <c r="E308" s="104" t="s">
        <v>581</v>
      </c>
      <c r="F308" s="104">
        <v>202.5</v>
      </c>
      <c r="G308" s="104"/>
      <c r="H308" s="104">
        <v>255</v>
      </c>
      <c r="I308" s="122">
        <v>252</v>
      </c>
      <c r="J308" s="137" t="s">
        <v>640</v>
      </c>
      <c r="K308" s="124">
        <f t="shared" si="184"/>
        <v>52.5</v>
      </c>
      <c r="L308" s="125">
        <f t="shared" si="185"/>
        <v>0.25925925925925924</v>
      </c>
      <c r="M308" s="126" t="s">
        <v>557</v>
      </c>
      <c r="N308" s="127">
        <v>43542</v>
      </c>
      <c r="O308" s="54"/>
      <c r="P308" s="13"/>
      <c r="Q308" s="13"/>
      <c r="R308" s="90" t="s">
        <v>709</v>
      </c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202">
        <v>124</v>
      </c>
      <c r="B309" s="203">
        <v>43465</v>
      </c>
      <c r="C309" s="102"/>
      <c r="D309" s="397" t="s">
        <v>403</v>
      </c>
      <c r="E309" s="204" t="s">
        <v>581</v>
      </c>
      <c r="F309" s="204">
        <v>710</v>
      </c>
      <c r="G309" s="204"/>
      <c r="H309" s="204">
        <v>866</v>
      </c>
      <c r="I309" s="228">
        <v>866</v>
      </c>
      <c r="J309" s="175" t="s">
        <v>640</v>
      </c>
      <c r="K309" s="124">
        <f t="shared" si="184"/>
        <v>156</v>
      </c>
      <c r="L309" s="125">
        <f t="shared" si="185"/>
        <v>0.21971830985915494</v>
      </c>
      <c r="M309" s="126" t="s">
        <v>557</v>
      </c>
      <c r="N309" s="358">
        <v>43553</v>
      </c>
      <c r="O309" s="54"/>
      <c r="P309" s="13"/>
      <c r="Q309" s="13"/>
      <c r="R309" s="14" t="s">
        <v>709</v>
      </c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202">
        <v>125</v>
      </c>
      <c r="B310" s="203">
        <v>43522</v>
      </c>
      <c r="C310" s="203"/>
      <c r="D310" s="397" t="s">
        <v>139</v>
      </c>
      <c r="E310" s="204" t="s">
        <v>581</v>
      </c>
      <c r="F310" s="204">
        <v>337.25</v>
      </c>
      <c r="G310" s="204"/>
      <c r="H310" s="204">
        <v>398.5</v>
      </c>
      <c r="I310" s="228">
        <v>411</v>
      </c>
      <c r="J310" s="137" t="s">
        <v>814</v>
      </c>
      <c r="K310" s="124">
        <f t="shared" si="184"/>
        <v>61.25</v>
      </c>
      <c r="L310" s="125">
        <f t="shared" si="185"/>
        <v>0.1816160118606375</v>
      </c>
      <c r="M310" s="126" t="s">
        <v>557</v>
      </c>
      <c r="N310" s="358">
        <v>43760</v>
      </c>
      <c r="O310" s="54"/>
      <c r="P310" s="13"/>
      <c r="Q310" s="13"/>
      <c r="R310" s="90" t="s">
        <v>709</v>
      </c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365">
        <v>126</v>
      </c>
      <c r="B311" s="160">
        <v>43559</v>
      </c>
      <c r="C311" s="160"/>
      <c r="D311" s="161" t="s">
        <v>395</v>
      </c>
      <c r="E311" s="162" t="s">
        <v>581</v>
      </c>
      <c r="F311" s="162">
        <v>130</v>
      </c>
      <c r="G311" s="162"/>
      <c r="H311" s="162">
        <v>65</v>
      </c>
      <c r="I311" s="182">
        <v>158</v>
      </c>
      <c r="J311" s="134" t="s">
        <v>708</v>
      </c>
      <c r="K311" s="130">
        <f t="shared" si="184"/>
        <v>-65</v>
      </c>
      <c r="L311" s="131">
        <f t="shared" si="185"/>
        <v>-0.5</v>
      </c>
      <c r="M311" s="132" t="s">
        <v>621</v>
      </c>
      <c r="N311" s="133">
        <v>43726</v>
      </c>
      <c r="O311" s="54"/>
      <c r="P311" s="13"/>
      <c r="Q311" s="13"/>
      <c r="R311" s="14" t="s">
        <v>711</v>
      </c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366">
        <v>127</v>
      </c>
      <c r="B312" s="183">
        <v>43017</v>
      </c>
      <c r="C312" s="183"/>
      <c r="D312" s="184" t="s">
        <v>166</v>
      </c>
      <c r="E312" s="185" t="s">
        <v>581</v>
      </c>
      <c r="F312" s="186">
        <v>141.5</v>
      </c>
      <c r="G312" s="187"/>
      <c r="H312" s="187">
        <v>183.5</v>
      </c>
      <c r="I312" s="187">
        <v>210</v>
      </c>
      <c r="J312" s="214" t="s">
        <v>805</v>
      </c>
      <c r="K312" s="215">
        <f t="shared" si="184"/>
        <v>42</v>
      </c>
      <c r="L312" s="216">
        <f t="shared" si="185"/>
        <v>0.29681978798586572</v>
      </c>
      <c r="M312" s="186" t="s">
        <v>557</v>
      </c>
      <c r="N312" s="217">
        <v>43042</v>
      </c>
      <c r="O312" s="54"/>
      <c r="P312" s="13"/>
      <c r="Q312" s="13"/>
      <c r="R312" s="90" t="s">
        <v>711</v>
      </c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365">
        <v>128</v>
      </c>
      <c r="B313" s="160">
        <v>43074</v>
      </c>
      <c r="C313" s="160"/>
      <c r="D313" s="161" t="s">
        <v>296</v>
      </c>
      <c r="E313" s="162" t="s">
        <v>581</v>
      </c>
      <c r="F313" s="163">
        <v>172</v>
      </c>
      <c r="G313" s="162"/>
      <c r="H313" s="162">
        <v>155.25</v>
      </c>
      <c r="I313" s="182">
        <v>230</v>
      </c>
      <c r="J313" s="380" t="s">
        <v>798</v>
      </c>
      <c r="K313" s="130">
        <f t="shared" ref="K313" si="186">H313-F313</f>
        <v>-16.75</v>
      </c>
      <c r="L313" s="131">
        <f t="shared" ref="L313" si="187">K313/F313</f>
        <v>-9.7383720930232565E-2</v>
      </c>
      <c r="M313" s="132" t="s">
        <v>621</v>
      </c>
      <c r="N313" s="133">
        <v>43787</v>
      </c>
      <c r="O313" s="54"/>
      <c r="P313" s="13"/>
      <c r="Q313" s="13"/>
      <c r="R313" s="14" t="s">
        <v>711</v>
      </c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366">
        <v>129</v>
      </c>
      <c r="B314" s="183">
        <v>43398</v>
      </c>
      <c r="C314" s="183"/>
      <c r="D314" s="184" t="s">
        <v>103</v>
      </c>
      <c r="E314" s="185" t="s">
        <v>581</v>
      </c>
      <c r="F314" s="187">
        <v>698.5</v>
      </c>
      <c r="G314" s="187"/>
      <c r="H314" s="187">
        <v>850</v>
      </c>
      <c r="I314" s="187">
        <v>890</v>
      </c>
      <c r="J314" s="218" t="s">
        <v>811</v>
      </c>
      <c r="K314" s="215">
        <f t="shared" si="184"/>
        <v>151.5</v>
      </c>
      <c r="L314" s="216">
        <f t="shared" si="185"/>
        <v>0.21689334287759485</v>
      </c>
      <c r="M314" s="186" t="s">
        <v>557</v>
      </c>
      <c r="N314" s="217">
        <v>43453</v>
      </c>
      <c r="O314" s="54"/>
      <c r="P314" s="13"/>
      <c r="Q314" s="13"/>
      <c r="R314" s="14" t="s">
        <v>709</v>
      </c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202">
        <v>130</v>
      </c>
      <c r="B315" s="155">
        <v>42877</v>
      </c>
      <c r="C315" s="155"/>
      <c r="D315" s="156" t="s">
        <v>370</v>
      </c>
      <c r="E315" s="157" t="s">
        <v>581</v>
      </c>
      <c r="F315" s="158">
        <v>127.6</v>
      </c>
      <c r="G315" s="159"/>
      <c r="H315" s="159">
        <v>138</v>
      </c>
      <c r="I315" s="159">
        <v>190</v>
      </c>
      <c r="J315" s="381" t="s">
        <v>802</v>
      </c>
      <c r="K315" s="179">
        <f t="shared" si="184"/>
        <v>10.400000000000006</v>
      </c>
      <c r="L315" s="180">
        <f t="shared" si="185"/>
        <v>8.1504702194357417E-2</v>
      </c>
      <c r="M315" s="158" t="s">
        <v>557</v>
      </c>
      <c r="N315" s="181">
        <v>43774</v>
      </c>
      <c r="O315" s="54"/>
      <c r="P315" s="13"/>
      <c r="Q315" s="13"/>
      <c r="R315" s="90" t="s">
        <v>711</v>
      </c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367">
        <v>131</v>
      </c>
      <c r="B316" s="191">
        <v>43158</v>
      </c>
      <c r="C316" s="191"/>
      <c r="D316" s="188" t="s">
        <v>712</v>
      </c>
      <c r="E316" s="192" t="s">
        <v>581</v>
      </c>
      <c r="F316" s="193">
        <v>317</v>
      </c>
      <c r="G316" s="192"/>
      <c r="H316" s="192"/>
      <c r="I316" s="221">
        <v>398</v>
      </c>
      <c r="J316" s="234" t="s">
        <v>559</v>
      </c>
      <c r="K316" s="190"/>
      <c r="L316" s="189"/>
      <c r="M316" s="220" t="s">
        <v>559</v>
      </c>
      <c r="N316" s="219"/>
      <c r="O316" s="54"/>
      <c r="P316" s="13"/>
      <c r="Q316" s="13"/>
      <c r="R316" s="338" t="s">
        <v>711</v>
      </c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365">
        <v>132</v>
      </c>
      <c r="B317" s="160">
        <v>43164</v>
      </c>
      <c r="C317" s="160"/>
      <c r="D317" s="161" t="s">
        <v>133</v>
      </c>
      <c r="E317" s="162" t="s">
        <v>581</v>
      </c>
      <c r="F317" s="163">
        <f>510-14.4</f>
        <v>495.6</v>
      </c>
      <c r="G317" s="162"/>
      <c r="H317" s="162">
        <v>350</v>
      </c>
      <c r="I317" s="182">
        <v>672</v>
      </c>
      <c r="J317" s="380" t="s">
        <v>807</v>
      </c>
      <c r="K317" s="130">
        <f t="shared" ref="K317" si="188">H317-F317</f>
        <v>-145.60000000000002</v>
      </c>
      <c r="L317" s="131">
        <f t="shared" ref="L317" si="189">K317/F317</f>
        <v>-0.29378531073446329</v>
      </c>
      <c r="M317" s="132" t="s">
        <v>621</v>
      </c>
      <c r="N317" s="133">
        <v>43887</v>
      </c>
      <c r="O317" s="54"/>
      <c r="P317" s="13"/>
      <c r="Q317" s="13"/>
      <c r="R317" s="14" t="s">
        <v>709</v>
      </c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365">
        <v>133</v>
      </c>
      <c r="B318" s="160">
        <v>43237</v>
      </c>
      <c r="C318" s="160"/>
      <c r="D318" s="161" t="s">
        <v>460</v>
      </c>
      <c r="E318" s="162" t="s">
        <v>581</v>
      </c>
      <c r="F318" s="163">
        <v>230.3</v>
      </c>
      <c r="G318" s="162"/>
      <c r="H318" s="162">
        <v>102.5</v>
      </c>
      <c r="I318" s="182">
        <v>348</v>
      </c>
      <c r="J318" s="380" t="s">
        <v>809</v>
      </c>
      <c r="K318" s="130">
        <f t="shared" ref="K318" si="190">H318-F318</f>
        <v>-127.80000000000001</v>
      </c>
      <c r="L318" s="131">
        <f t="shared" ref="L318" si="191">K318/F318</f>
        <v>-0.55492835432045162</v>
      </c>
      <c r="M318" s="132" t="s">
        <v>621</v>
      </c>
      <c r="N318" s="133">
        <v>43896</v>
      </c>
      <c r="O318" s="54"/>
      <c r="P318" s="13"/>
      <c r="Q318" s="13"/>
      <c r="R318" s="340" t="s">
        <v>709</v>
      </c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211">
        <v>134</v>
      </c>
      <c r="B319" s="194">
        <v>43258</v>
      </c>
      <c r="C319" s="194"/>
      <c r="D319" s="197" t="s">
        <v>427</v>
      </c>
      <c r="E319" s="195" t="s">
        <v>581</v>
      </c>
      <c r="F319" s="193">
        <f>342.5-5.1</f>
        <v>337.4</v>
      </c>
      <c r="G319" s="195"/>
      <c r="H319" s="195"/>
      <c r="I319" s="222">
        <v>439</v>
      </c>
      <c r="J319" s="234" t="s">
        <v>559</v>
      </c>
      <c r="K319" s="224"/>
      <c r="L319" s="225"/>
      <c r="M319" s="223" t="s">
        <v>559</v>
      </c>
      <c r="N319" s="226"/>
      <c r="O319" s="54"/>
      <c r="P319" s="13"/>
      <c r="Q319" s="13"/>
      <c r="R319" s="338" t="s">
        <v>711</v>
      </c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211">
        <v>135</v>
      </c>
      <c r="B320" s="194">
        <v>43285</v>
      </c>
      <c r="C320" s="194"/>
      <c r="D320" s="198" t="s">
        <v>48</v>
      </c>
      <c r="E320" s="195" t="s">
        <v>581</v>
      </c>
      <c r="F320" s="193">
        <f>127.5-5.53</f>
        <v>121.97</v>
      </c>
      <c r="G320" s="195"/>
      <c r="H320" s="195"/>
      <c r="I320" s="222">
        <v>170</v>
      </c>
      <c r="J320" s="234" t="s">
        <v>559</v>
      </c>
      <c r="K320" s="224"/>
      <c r="L320" s="225"/>
      <c r="M320" s="223" t="s">
        <v>559</v>
      </c>
      <c r="N320" s="226"/>
      <c r="O320" s="54"/>
      <c r="P320" s="13"/>
      <c r="Q320" s="13"/>
      <c r="R320" s="14" t="s">
        <v>709</v>
      </c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365">
        <v>136</v>
      </c>
      <c r="B321" s="160">
        <v>43294</v>
      </c>
      <c r="C321" s="160"/>
      <c r="D321" s="161" t="s">
        <v>240</v>
      </c>
      <c r="E321" s="162" t="s">
        <v>581</v>
      </c>
      <c r="F321" s="163">
        <v>46.5</v>
      </c>
      <c r="G321" s="162"/>
      <c r="H321" s="162">
        <v>17</v>
      </c>
      <c r="I321" s="182">
        <v>59</v>
      </c>
      <c r="J321" s="380" t="s">
        <v>806</v>
      </c>
      <c r="K321" s="130">
        <f t="shared" ref="K321" si="192">H321-F321</f>
        <v>-29.5</v>
      </c>
      <c r="L321" s="131">
        <f t="shared" ref="L321" si="193">K321/F321</f>
        <v>-0.63440860215053763</v>
      </c>
      <c r="M321" s="132" t="s">
        <v>621</v>
      </c>
      <c r="N321" s="133">
        <v>43887</v>
      </c>
      <c r="O321" s="54"/>
      <c r="P321" s="13"/>
      <c r="Q321" s="13"/>
      <c r="R321" s="14" t="s">
        <v>709</v>
      </c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367">
        <v>137</v>
      </c>
      <c r="B322" s="191">
        <v>43396</v>
      </c>
      <c r="C322" s="191"/>
      <c r="D322" s="198" t="s">
        <v>405</v>
      </c>
      <c r="E322" s="195" t="s">
        <v>581</v>
      </c>
      <c r="F322" s="196">
        <v>156.5</v>
      </c>
      <c r="G322" s="195"/>
      <c r="H322" s="195"/>
      <c r="I322" s="222">
        <v>191</v>
      </c>
      <c r="J322" s="234" t="s">
        <v>559</v>
      </c>
      <c r="K322" s="224"/>
      <c r="L322" s="225"/>
      <c r="M322" s="223" t="s">
        <v>559</v>
      </c>
      <c r="N322" s="226"/>
      <c r="O322" s="54"/>
      <c r="P322" s="13"/>
      <c r="Q322" s="13"/>
      <c r="R322" s="14" t="s">
        <v>709</v>
      </c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367">
        <v>138</v>
      </c>
      <c r="B323" s="191">
        <v>43439</v>
      </c>
      <c r="C323" s="191"/>
      <c r="D323" s="198" t="s">
        <v>322</v>
      </c>
      <c r="E323" s="195" t="s">
        <v>581</v>
      </c>
      <c r="F323" s="196">
        <v>259.5</v>
      </c>
      <c r="G323" s="195"/>
      <c r="H323" s="195"/>
      <c r="I323" s="222">
        <v>321</v>
      </c>
      <c r="J323" s="234" t="s">
        <v>559</v>
      </c>
      <c r="K323" s="224"/>
      <c r="L323" s="225"/>
      <c r="M323" s="223" t="s">
        <v>559</v>
      </c>
      <c r="N323" s="226"/>
      <c r="O323" s="13"/>
      <c r="P323" s="13"/>
      <c r="Q323" s="13"/>
      <c r="R323" s="14" t="s">
        <v>709</v>
      </c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365">
        <v>139</v>
      </c>
      <c r="B324" s="160">
        <v>43439</v>
      </c>
      <c r="C324" s="160"/>
      <c r="D324" s="161" t="s">
        <v>733</v>
      </c>
      <c r="E324" s="162" t="s">
        <v>581</v>
      </c>
      <c r="F324" s="162">
        <v>715</v>
      </c>
      <c r="G324" s="162"/>
      <c r="H324" s="162">
        <v>445</v>
      </c>
      <c r="I324" s="182">
        <v>840</v>
      </c>
      <c r="J324" s="134" t="s">
        <v>786</v>
      </c>
      <c r="K324" s="130">
        <f t="shared" ref="K324:K327" si="194">H324-F324</f>
        <v>-270</v>
      </c>
      <c r="L324" s="131">
        <f t="shared" ref="L324:L327" si="195">K324/F324</f>
        <v>-0.3776223776223776</v>
      </c>
      <c r="M324" s="132" t="s">
        <v>621</v>
      </c>
      <c r="N324" s="133">
        <v>43800</v>
      </c>
      <c r="O324" s="54"/>
      <c r="P324" s="13"/>
      <c r="Q324" s="13"/>
      <c r="R324" s="14" t="s">
        <v>709</v>
      </c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202">
        <v>140</v>
      </c>
      <c r="B325" s="203">
        <v>43469</v>
      </c>
      <c r="C325" s="203"/>
      <c r="D325" s="151" t="s">
        <v>143</v>
      </c>
      <c r="E325" s="204" t="s">
        <v>581</v>
      </c>
      <c r="F325" s="204">
        <v>875</v>
      </c>
      <c r="G325" s="204"/>
      <c r="H325" s="204">
        <v>1165</v>
      </c>
      <c r="I325" s="228">
        <v>1185</v>
      </c>
      <c r="J325" s="137" t="s">
        <v>812</v>
      </c>
      <c r="K325" s="124">
        <f t="shared" si="194"/>
        <v>290</v>
      </c>
      <c r="L325" s="125">
        <f t="shared" si="195"/>
        <v>0.33142857142857141</v>
      </c>
      <c r="M325" s="126" t="s">
        <v>557</v>
      </c>
      <c r="N325" s="358">
        <v>43847</v>
      </c>
      <c r="O325" s="54"/>
      <c r="P325" s="13"/>
      <c r="Q325" s="13"/>
      <c r="R325" s="340" t="s">
        <v>709</v>
      </c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202">
        <v>141</v>
      </c>
      <c r="B326" s="203">
        <v>43559</v>
      </c>
      <c r="C326" s="203"/>
      <c r="D326" s="397" t="s">
        <v>337</v>
      </c>
      <c r="E326" s="204" t="s">
        <v>581</v>
      </c>
      <c r="F326" s="204">
        <f>387-14.63</f>
        <v>372.37</v>
      </c>
      <c r="G326" s="204"/>
      <c r="H326" s="204">
        <v>490</v>
      </c>
      <c r="I326" s="228">
        <v>490</v>
      </c>
      <c r="J326" s="137" t="s">
        <v>640</v>
      </c>
      <c r="K326" s="124">
        <f t="shared" si="194"/>
        <v>117.63</v>
      </c>
      <c r="L326" s="125">
        <f t="shared" si="195"/>
        <v>0.31589548030185027</v>
      </c>
      <c r="M326" s="126" t="s">
        <v>557</v>
      </c>
      <c r="N326" s="358">
        <v>43850</v>
      </c>
      <c r="O326" s="54"/>
      <c r="P326" s="13"/>
      <c r="Q326" s="13"/>
      <c r="R326" s="340" t="s">
        <v>709</v>
      </c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365">
        <v>142</v>
      </c>
      <c r="B327" s="160">
        <v>43578</v>
      </c>
      <c r="C327" s="160"/>
      <c r="D327" s="161" t="s">
        <v>734</v>
      </c>
      <c r="E327" s="162" t="s">
        <v>558</v>
      </c>
      <c r="F327" s="162">
        <v>220</v>
      </c>
      <c r="G327" s="162"/>
      <c r="H327" s="162">
        <v>127.5</v>
      </c>
      <c r="I327" s="182">
        <v>284</v>
      </c>
      <c r="J327" s="380" t="s">
        <v>810</v>
      </c>
      <c r="K327" s="130">
        <f t="shared" si="194"/>
        <v>-92.5</v>
      </c>
      <c r="L327" s="131">
        <f t="shared" si="195"/>
        <v>-0.42045454545454547</v>
      </c>
      <c r="M327" s="132" t="s">
        <v>621</v>
      </c>
      <c r="N327" s="133">
        <v>43896</v>
      </c>
      <c r="O327" s="54"/>
      <c r="P327" s="13"/>
      <c r="Q327" s="13"/>
      <c r="R327" s="14" t="s">
        <v>709</v>
      </c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202">
        <v>143</v>
      </c>
      <c r="B328" s="203">
        <v>43622</v>
      </c>
      <c r="C328" s="203"/>
      <c r="D328" s="397" t="s">
        <v>467</v>
      </c>
      <c r="E328" s="204" t="s">
        <v>558</v>
      </c>
      <c r="F328" s="204">
        <v>332.8</v>
      </c>
      <c r="G328" s="204"/>
      <c r="H328" s="204">
        <v>405</v>
      </c>
      <c r="I328" s="228">
        <v>419</v>
      </c>
      <c r="J328" s="137" t="s">
        <v>813</v>
      </c>
      <c r="K328" s="124">
        <f t="shared" ref="K328" si="196">H328-F328</f>
        <v>72.199999999999989</v>
      </c>
      <c r="L328" s="125">
        <f t="shared" ref="L328" si="197">K328/F328</f>
        <v>0.21694711538461534</v>
      </c>
      <c r="M328" s="126" t="s">
        <v>557</v>
      </c>
      <c r="N328" s="358">
        <v>43860</v>
      </c>
      <c r="O328" s="54"/>
      <c r="P328" s="13"/>
      <c r="Q328" s="13"/>
      <c r="R328" s="14" t="s">
        <v>711</v>
      </c>
      <c r="S328" s="13"/>
      <c r="T328" s="13"/>
      <c r="U328" s="13"/>
      <c r="V328" s="13"/>
      <c r="W328" s="13"/>
      <c r="X328" s="13"/>
      <c r="Y328" s="13"/>
      <c r="Z328" s="13"/>
    </row>
    <row r="329" spans="1:26">
      <c r="A329" s="140">
        <v>144</v>
      </c>
      <c r="B329" s="139">
        <v>43641</v>
      </c>
      <c r="C329" s="139"/>
      <c r="D329" s="140" t="s">
        <v>137</v>
      </c>
      <c r="E329" s="141" t="s">
        <v>581</v>
      </c>
      <c r="F329" s="142">
        <v>386</v>
      </c>
      <c r="G329" s="143"/>
      <c r="H329" s="143">
        <v>395</v>
      </c>
      <c r="I329" s="143">
        <v>452</v>
      </c>
      <c r="J329" s="166" t="s">
        <v>803</v>
      </c>
      <c r="K329" s="167">
        <f t="shared" ref="K329" si="198">H329-F329</f>
        <v>9</v>
      </c>
      <c r="L329" s="168">
        <f t="shared" ref="L329" si="199">K329/F329</f>
        <v>2.3316062176165803E-2</v>
      </c>
      <c r="M329" s="169" t="s">
        <v>666</v>
      </c>
      <c r="N329" s="170">
        <v>43868</v>
      </c>
      <c r="O329" s="13"/>
      <c r="P329" s="13"/>
      <c r="Q329" s="13"/>
      <c r="R329" s="14" t="s">
        <v>711</v>
      </c>
      <c r="S329" s="13"/>
      <c r="T329" s="13"/>
      <c r="U329" s="13"/>
      <c r="V329" s="13"/>
      <c r="W329" s="13"/>
      <c r="X329" s="13"/>
      <c r="Y329" s="13"/>
      <c r="Z329" s="13"/>
    </row>
    <row r="330" spans="1:26">
      <c r="A330" s="368">
        <v>145</v>
      </c>
      <c r="B330" s="191">
        <v>43707</v>
      </c>
      <c r="C330" s="191"/>
      <c r="D330" s="198" t="s">
        <v>256</v>
      </c>
      <c r="E330" s="195" t="s">
        <v>581</v>
      </c>
      <c r="F330" s="195" t="s">
        <v>713</v>
      </c>
      <c r="G330" s="195"/>
      <c r="H330" s="195"/>
      <c r="I330" s="222">
        <v>190</v>
      </c>
      <c r="J330" s="234" t="s">
        <v>559</v>
      </c>
      <c r="K330" s="224"/>
      <c r="L330" s="225"/>
      <c r="M330" s="354" t="s">
        <v>559</v>
      </c>
      <c r="N330" s="226"/>
      <c r="O330" s="13"/>
      <c r="P330" s="13"/>
      <c r="Q330" s="13"/>
      <c r="R330" s="340" t="s">
        <v>709</v>
      </c>
      <c r="S330" s="13"/>
      <c r="T330" s="13"/>
      <c r="U330" s="13"/>
      <c r="V330" s="13"/>
      <c r="W330" s="13"/>
      <c r="X330" s="13"/>
      <c r="Y330" s="13"/>
      <c r="Z330" s="13"/>
    </row>
    <row r="331" spans="1:26">
      <c r="A331" s="202">
        <v>146</v>
      </c>
      <c r="B331" s="203">
        <v>43731</v>
      </c>
      <c r="C331" s="203"/>
      <c r="D331" s="151" t="s">
        <v>419</v>
      </c>
      <c r="E331" s="204" t="s">
        <v>581</v>
      </c>
      <c r="F331" s="204">
        <v>235</v>
      </c>
      <c r="G331" s="204"/>
      <c r="H331" s="204">
        <v>295</v>
      </c>
      <c r="I331" s="228">
        <v>296</v>
      </c>
      <c r="J331" s="137" t="s">
        <v>791</v>
      </c>
      <c r="K331" s="124">
        <f t="shared" ref="K331" si="200">H331-F331</f>
        <v>60</v>
      </c>
      <c r="L331" s="125">
        <f t="shared" ref="L331" si="201">K331/F331</f>
        <v>0.25531914893617019</v>
      </c>
      <c r="M331" s="126" t="s">
        <v>557</v>
      </c>
      <c r="N331" s="358">
        <v>43844</v>
      </c>
      <c r="O331" s="54"/>
      <c r="P331" s="13"/>
      <c r="Q331" s="13"/>
      <c r="R331" s="14" t="s">
        <v>711</v>
      </c>
      <c r="S331" s="13"/>
      <c r="T331" s="13"/>
      <c r="U331" s="13"/>
      <c r="V331" s="13"/>
      <c r="W331" s="13"/>
      <c r="X331" s="13"/>
      <c r="Y331" s="13"/>
      <c r="Z331" s="13"/>
    </row>
    <row r="332" spans="1:26">
      <c r="A332" s="202">
        <v>147</v>
      </c>
      <c r="B332" s="203">
        <v>43752</v>
      </c>
      <c r="C332" s="203"/>
      <c r="D332" s="151" t="s">
        <v>782</v>
      </c>
      <c r="E332" s="204" t="s">
        <v>581</v>
      </c>
      <c r="F332" s="204">
        <v>277.5</v>
      </c>
      <c r="G332" s="204"/>
      <c r="H332" s="204">
        <v>333</v>
      </c>
      <c r="I332" s="228">
        <v>333</v>
      </c>
      <c r="J332" s="137" t="s">
        <v>792</v>
      </c>
      <c r="K332" s="124">
        <f t="shared" ref="K332" si="202">H332-F332</f>
        <v>55.5</v>
      </c>
      <c r="L332" s="125">
        <f t="shared" ref="L332" si="203">K332/F332</f>
        <v>0.2</v>
      </c>
      <c r="M332" s="126" t="s">
        <v>557</v>
      </c>
      <c r="N332" s="358">
        <v>43846</v>
      </c>
      <c r="O332" s="54"/>
      <c r="P332" s="13"/>
      <c r="Q332" s="13"/>
      <c r="R332" s="340" t="s">
        <v>709</v>
      </c>
      <c r="S332" s="13"/>
      <c r="T332" s="13"/>
      <c r="U332" s="13"/>
      <c r="V332" s="13"/>
      <c r="W332" s="13"/>
      <c r="X332" s="13"/>
      <c r="Y332" s="13"/>
      <c r="Z332" s="13"/>
    </row>
    <row r="333" spans="1:26">
      <c r="A333" s="202">
        <v>148</v>
      </c>
      <c r="B333" s="203">
        <v>43752</v>
      </c>
      <c r="C333" s="203"/>
      <c r="D333" s="151" t="s">
        <v>781</v>
      </c>
      <c r="E333" s="204" t="s">
        <v>581</v>
      </c>
      <c r="F333" s="204">
        <v>930</v>
      </c>
      <c r="G333" s="204"/>
      <c r="H333" s="204">
        <v>1165</v>
      </c>
      <c r="I333" s="228">
        <v>1200</v>
      </c>
      <c r="J333" s="137" t="s">
        <v>793</v>
      </c>
      <c r="K333" s="124">
        <f t="shared" ref="K333" si="204">H333-F333</f>
        <v>235</v>
      </c>
      <c r="L333" s="125">
        <f t="shared" ref="L333" si="205">K333/F333</f>
        <v>0.25268817204301075</v>
      </c>
      <c r="M333" s="126" t="s">
        <v>557</v>
      </c>
      <c r="N333" s="358">
        <v>43847</v>
      </c>
      <c r="O333" s="54"/>
      <c r="P333" s="13"/>
      <c r="Q333" s="13"/>
      <c r="R333" s="340" t="s">
        <v>711</v>
      </c>
      <c r="S333" s="13"/>
      <c r="T333" s="13"/>
      <c r="U333" s="13"/>
      <c r="V333" s="13"/>
      <c r="W333" s="13"/>
      <c r="X333" s="13"/>
      <c r="Y333" s="13"/>
      <c r="Z333" s="13"/>
    </row>
    <row r="334" spans="1:26">
      <c r="A334" s="367">
        <v>149</v>
      </c>
      <c r="B334" s="343">
        <v>43753</v>
      </c>
      <c r="C334" s="208"/>
      <c r="D334" s="369" t="s">
        <v>780</v>
      </c>
      <c r="E334" s="346" t="s">
        <v>581</v>
      </c>
      <c r="F334" s="349">
        <v>111</v>
      </c>
      <c r="G334" s="346"/>
      <c r="H334" s="346"/>
      <c r="I334" s="352">
        <v>141</v>
      </c>
      <c r="J334" s="234" t="s">
        <v>559</v>
      </c>
      <c r="K334" s="234"/>
      <c r="L334" s="119"/>
      <c r="M334" s="357" t="s">
        <v>559</v>
      </c>
      <c r="N334" s="236"/>
      <c r="O334" s="13"/>
      <c r="P334" s="13"/>
      <c r="Q334" s="13"/>
      <c r="R334" s="340" t="s">
        <v>711</v>
      </c>
      <c r="S334" s="13"/>
      <c r="T334" s="13"/>
      <c r="U334" s="13"/>
      <c r="V334" s="13"/>
      <c r="W334" s="13"/>
      <c r="X334" s="13"/>
      <c r="Y334" s="13"/>
      <c r="Z334" s="13"/>
    </row>
    <row r="335" spans="1:26">
      <c r="A335" s="202">
        <v>150</v>
      </c>
      <c r="B335" s="203">
        <v>43753</v>
      </c>
      <c r="C335" s="203"/>
      <c r="D335" s="151" t="s">
        <v>779</v>
      </c>
      <c r="E335" s="204" t="s">
        <v>581</v>
      </c>
      <c r="F335" s="205">
        <v>296</v>
      </c>
      <c r="G335" s="204"/>
      <c r="H335" s="204">
        <v>370</v>
      </c>
      <c r="I335" s="228">
        <v>370</v>
      </c>
      <c r="J335" s="137" t="s">
        <v>640</v>
      </c>
      <c r="K335" s="124">
        <f t="shared" ref="K335" si="206">H335-F335</f>
        <v>74</v>
      </c>
      <c r="L335" s="125">
        <f t="shared" ref="L335" si="207">K335/F335</f>
        <v>0.25</v>
      </c>
      <c r="M335" s="126" t="s">
        <v>557</v>
      </c>
      <c r="N335" s="358">
        <v>43853</v>
      </c>
      <c r="O335" s="54"/>
      <c r="P335" s="13"/>
      <c r="Q335" s="13"/>
      <c r="R335" s="340" t="s">
        <v>711</v>
      </c>
      <c r="S335" s="13"/>
      <c r="T335" s="13"/>
      <c r="U335" s="13"/>
      <c r="V335" s="13"/>
      <c r="W335" s="13"/>
      <c r="X335" s="13"/>
      <c r="Y335" s="13"/>
      <c r="Z335" s="13"/>
    </row>
    <row r="336" spans="1:26">
      <c r="A336" s="368">
        <v>151</v>
      </c>
      <c r="B336" s="207">
        <v>43754</v>
      </c>
      <c r="C336" s="207"/>
      <c r="D336" s="188" t="s">
        <v>778</v>
      </c>
      <c r="E336" s="345" t="s">
        <v>581</v>
      </c>
      <c r="F336" s="348" t="s">
        <v>775</v>
      </c>
      <c r="G336" s="345"/>
      <c r="H336" s="345"/>
      <c r="I336" s="351">
        <v>344</v>
      </c>
      <c r="J336" s="234" t="s">
        <v>559</v>
      </c>
      <c r="K336" s="237"/>
      <c r="L336" s="356"/>
      <c r="M336" s="339" t="s">
        <v>559</v>
      </c>
      <c r="N336" s="359"/>
      <c r="O336" s="13"/>
      <c r="P336" s="13"/>
      <c r="Q336" s="13"/>
      <c r="R336" s="340" t="s">
        <v>711</v>
      </c>
      <c r="S336" s="13"/>
      <c r="T336" s="13"/>
      <c r="U336" s="13"/>
      <c r="V336" s="13"/>
      <c r="W336" s="13"/>
      <c r="X336" s="13"/>
      <c r="Y336" s="13"/>
      <c r="Z336" s="13"/>
    </row>
    <row r="337" spans="1:26">
      <c r="A337" s="342">
        <v>152</v>
      </c>
      <c r="B337" s="208">
        <v>43832</v>
      </c>
      <c r="C337" s="208"/>
      <c r="D337" s="212" t="s">
        <v>760</v>
      </c>
      <c r="E337" s="209" t="s">
        <v>581</v>
      </c>
      <c r="F337" s="210" t="s">
        <v>790</v>
      </c>
      <c r="G337" s="209"/>
      <c r="H337" s="209"/>
      <c r="I337" s="233">
        <v>590</v>
      </c>
      <c r="J337" s="234" t="s">
        <v>559</v>
      </c>
      <c r="K337" s="234"/>
      <c r="L337" s="119"/>
      <c r="M337" s="339" t="s">
        <v>559</v>
      </c>
      <c r="N337" s="236"/>
      <c r="O337" s="13"/>
      <c r="P337" s="13"/>
      <c r="Q337" s="13"/>
      <c r="R337" s="340" t="s">
        <v>711</v>
      </c>
      <c r="S337" s="13"/>
      <c r="T337" s="13"/>
      <c r="U337" s="13"/>
      <c r="V337" s="13"/>
      <c r="W337" s="13"/>
      <c r="X337" s="13"/>
      <c r="Y337" s="13"/>
      <c r="Z337" s="13"/>
    </row>
    <row r="338" spans="1:26">
      <c r="A338" s="202">
        <v>153</v>
      </c>
      <c r="B338" s="203">
        <v>43966</v>
      </c>
      <c r="C338" s="203"/>
      <c r="D338" s="151" t="s">
        <v>64</v>
      </c>
      <c r="E338" s="204" t="s">
        <v>581</v>
      </c>
      <c r="F338" s="205">
        <v>67.5</v>
      </c>
      <c r="G338" s="204"/>
      <c r="H338" s="204">
        <v>86</v>
      </c>
      <c r="I338" s="228">
        <v>86</v>
      </c>
      <c r="J338" s="137" t="s">
        <v>822</v>
      </c>
      <c r="K338" s="124">
        <f t="shared" ref="K338" si="208">H338-F338</f>
        <v>18.5</v>
      </c>
      <c r="L338" s="125">
        <f t="shared" ref="L338" si="209">K338/F338</f>
        <v>0.27407407407407408</v>
      </c>
      <c r="M338" s="126" t="s">
        <v>557</v>
      </c>
      <c r="N338" s="358">
        <v>44008</v>
      </c>
      <c r="O338" s="54"/>
      <c r="P338" s="13"/>
      <c r="Q338" s="13"/>
      <c r="R338" s="340" t="s">
        <v>711</v>
      </c>
      <c r="S338" s="13"/>
      <c r="T338" s="13"/>
      <c r="U338" s="13"/>
      <c r="V338" s="13"/>
      <c r="W338" s="13"/>
      <c r="X338" s="13"/>
      <c r="Y338" s="13"/>
      <c r="Z338" s="13"/>
    </row>
    <row r="339" spans="1:26">
      <c r="A339" s="206">
        <v>154</v>
      </c>
      <c r="B339" s="208">
        <v>44035</v>
      </c>
      <c r="C339" s="208"/>
      <c r="D339" s="212" t="s">
        <v>466</v>
      </c>
      <c r="E339" s="209" t="s">
        <v>581</v>
      </c>
      <c r="F339" s="210" t="s">
        <v>825</v>
      </c>
      <c r="G339" s="209"/>
      <c r="H339" s="209"/>
      <c r="I339" s="233">
        <v>296</v>
      </c>
      <c r="J339" s="234" t="s">
        <v>559</v>
      </c>
      <c r="K339" s="234"/>
      <c r="L339" s="119"/>
      <c r="M339" s="235"/>
      <c r="N339" s="236"/>
      <c r="O339" s="13"/>
      <c r="P339" s="13"/>
      <c r="Q339" s="13"/>
      <c r="R339" s="340" t="s">
        <v>711</v>
      </c>
      <c r="S339" s="13"/>
      <c r="T339" s="13"/>
      <c r="U339" s="13"/>
      <c r="V339" s="13"/>
      <c r="W339" s="13"/>
      <c r="X339" s="13"/>
      <c r="Y339" s="13"/>
      <c r="Z339" s="13"/>
    </row>
    <row r="340" spans="1:26">
      <c r="A340" s="202">
        <v>155</v>
      </c>
      <c r="B340" s="203">
        <v>44092</v>
      </c>
      <c r="C340" s="203"/>
      <c r="D340" s="151" t="s">
        <v>399</v>
      </c>
      <c r="E340" s="204" t="s">
        <v>581</v>
      </c>
      <c r="F340" s="204">
        <v>206</v>
      </c>
      <c r="G340" s="204"/>
      <c r="H340" s="204">
        <v>248</v>
      </c>
      <c r="I340" s="228">
        <v>248</v>
      </c>
      <c r="J340" s="137" t="s">
        <v>640</v>
      </c>
      <c r="K340" s="124">
        <f t="shared" ref="K340:K341" si="210">H340-F340</f>
        <v>42</v>
      </c>
      <c r="L340" s="125">
        <f t="shared" ref="L340:L341" si="211">K340/F340</f>
        <v>0.20388349514563106</v>
      </c>
      <c r="M340" s="126" t="s">
        <v>557</v>
      </c>
      <c r="N340" s="358">
        <v>44214</v>
      </c>
      <c r="O340" s="54"/>
      <c r="P340" s="13"/>
      <c r="Q340" s="13"/>
      <c r="R340" s="340" t="s">
        <v>711</v>
      </c>
      <c r="S340" s="13"/>
      <c r="T340" s="13"/>
      <c r="U340" s="13"/>
      <c r="V340" s="13"/>
      <c r="W340" s="13"/>
      <c r="X340" s="13"/>
      <c r="Y340" s="13"/>
      <c r="Z340" s="13"/>
    </row>
    <row r="341" spans="1:26">
      <c r="A341" s="202">
        <v>156</v>
      </c>
      <c r="B341" s="203">
        <v>44140</v>
      </c>
      <c r="C341" s="203"/>
      <c r="D341" s="151" t="s">
        <v>399</v>
      </c>
      <c r="E341" s="204" t="s">
        <v>581</v>
      </c>
      <c r="F341" s="204">
        <v>182.5</v>
      </c>
      <c r="G341" s="204"/>
      <c r="H341" s="204">
        <v>248</v>
      </c>
      <c r="I341" s="228">
        <v>248</v>
      </c>
      <c r="J341" s="137" t="s">
        <v>640</v>
      </c>
      <c r="K341" s="124">
        <f t="shared" si="210"/>
        <v>65.5</v>
      </c>
      <c r="L341" s="125">
        <f t="shared" si="211"/>
        <v>0.35890410958904112</v>
      </c>
      <c r="M341" s="126" t="s">
        <v>557</v>
      </c>
      <c r="N341" s="358">
        <v>44214</v>
      </c>
      <c r="O341" s="54"/>
      <c r="P341" s="13"/>
      <c r="Q341" s="13"/>
      <c r="R341" s="340" t="s">
        <v>711</v>
      </c>
      <c r="S341" s="13"/>
      <c r="T341" s="13"/>
      <c r="U341" s="13"/>
      <c r="V341" s="13"/>
      <c r="W341" s="13"/>
      <c r="X341" s="13"/>
      <c r="Y341" s="13"/>
      <c r="Z341" s="13"/>
    </row>
    <row r="342" spans="1:26">
      <c r="A342" s="206">
        <v>157</v>
      </c>
      <c r="B342" s="208">
        <v>44140</v>
      </c>
      <c r="C342" s="208"/>
      <c r="D342" s="212" t="s">
        <v>322</v>
      </c>
      <c r="E342" s="209" t="s">
        <v>581</v>
      </c>
      <c r="F342" s="210" t="s">
        <v>829</v>
      </c>
      <c r="G342" s="209"/>
      <c r="H342" s="209"/>
      <c r="I342" s="233">
        <v>320</v>
      </c>
      <c r="J342" s="234" t="s">
        <v>559</v>
      </c>
      <c r="K342" s="234"/>
      <c r="L342" s="119"/>
      <c r="M342" s="235"/>
      <c r="N342" s="236"/>
      <c r="O342" s="13"/>
      <c r="P342" s="13"/>
      <c r="Q342" s="13"/>
      <c r="R342" s="340" t="s">
        <v>711</v>
      </c>
      <c r="S342" s="13"/>
      <c r="T342" s="13"/>
      <c r="U342" s="13"/>
      <c r="V342" s="13"/>
      <c r="W342" s="13"/>
      <c r="X342" s="13"/>
      <c r="Y342" s="13"/>
      <c r="Z342" s="13"/>
    </row>
    <row r="343" spans="1:26">
      <c r="A343" s="202">
        <v>158</v>
      </c>
      <c r="B343" s="203">
        <v>44140</v>
      </c>
      <c r="C343" s="203"/>
      <c r="D343" s="151" t="s">
        <v>462</v>
      </c>
      <c r="E343" s="204" t="s">
        <v>581</v>
      </c>
      <c r="F343" s="205">
        <v>925</v>
      </c>
      <c r="G343" s="204"/>
      <c r="H343" s="204">
        <v>1095</v>
      </c>
      <c r="I343" s="228">
        <v>1093</v>
      </c>
      <c r="J343" s="540" t="s">
        <v>876</v>
      </c>
      <c r="K343" s="124">
        <f t="shared" ref="K343" si="212">H343-F343</f>
        <v>170</v>
      </c>
      <c r="L343" s="125">
        <f t="shared" ref="L343" si="213">K343/F343</f>
        <v>0.18378378378378379</v>
      </c>
      <c r="M343" s="126" t="s">
        <v>557</v>
      </c>
      <c r="N343" s="358">
        <v>44201</v>
      </c>
      <c r="O343" s="13"/>
      <c r="P343" s="13"/>
      <c r="Q343" s="13"/>
      <c r="R343" s="340" t="s">
        <v>711</v>
      </c>
      <c r="S343" s="13"/>
      <c r="T343" s="13"/>
      <c r="U343" s="13"/>
      <c r="V343" s="13"/>
      <c r="W343" s="13"/>
      <c r="X343" s="13"/>
      <c r="Y343" s="13"/>
      <c r="Z343" s="13"/>
    </row>
    <row r="344" spans="1:26">
      <c r="A344" s="206">
        <v>159</v>
      </c>
      <c r="B344" s="208">
        <v>44140</v>
      </c>
      <c r="C344" s="208"/>
      <c r="D344" s="212" t="s">
        <v>337</v>
      </c>
      <c r="E344" s="209" t="s">
        <v>581</v>
      </c>
      <c r="F344" s="210" t="s">
        <v>830</v>
      </c>
      <c r="G344" s="209"/>
      <c r="H344" s="209"/>
      <c r="I344" s="233">
        <v>406</v>
      </c>
      <c r="J344" s="234" t="s">
        <v>559</v>
      </c>
      <c r="K344" s="234"/>
      <c r="L344" s="119"/>
      <c r="M344" s="235"/>
      <c r="N344" s="236"/>
      <c r="O344" s="13"/>
      <c r="P344" s="13"/>
      <c r="Q344" s="13"/>
      <c r="R344" s="340" t="s">
        <v>711</v>
      </c>
      <c r="S344" s="13"/>
      <c r="T344" s="13"/>
      <c r="U344" s="13"/>
      <c r="V344" s="13"/>
      <c r="W344" s="13"/>
      <c r="X344" s="13"/>
      <c r="Y344" s="13"/>
      <c r="Z344" s="13"/>
    </row>
    <row r="345" spans="1:26">
      <c r="A345" s="206">
        <v>160</v>
      </c>
      <c r="B345" s="208">
        <v>44141</v>
      </c>
      <c r="C345" s="208"/>
      <c r="D345" s="212" t="s">
        <v>466</v>
      </c>
      <c r="E345" s="209" t="s">
        <v>581</v>
      </c>
      <c r="F345" s="210" t="s">
        <v>831</v>
      </c>
      <c r="G345" s="209"/>
      <c r="H345" s="209"/>
      <c r="I345" s="233">
        <v>290</v>
      </c>
      <c r="J345" s="234" t="s">
        <v>559</v>
      </c>
      <c r="K345" s="234"/>
      <c r="L345" s="119"/>
      <c r="M345" s="235"/>
      <c r="N345" s="236"/>
      <c r="O345" s="13"/>
      <c r="P345" s="13"/>
      <c r="Q345" s="13"/>
      <c r="R345" s="340" t="s">
        <v>711</v>
      </c>
      <c r="S345" s="13"/>
      <c r="T345" s="13"/>
      <c r="U345" s="13"/>
      <c r="V345" s="13"/>
      <c r="W345" s="13"/>
      <c r="X345" s="13"/>
      <c r="Y345" s="13"/>
      <c r="Z345" s="13"/>
    </row>
    <row r="346" spans="1:26">
      <c r="A346" s="206">
        <v>161</v>
      </c>
      <c r="B346" s="208">
        <v>44187</v>
      </c>
      <c r="C346" s="208"/>
      <c r="D346" s="212" t="s">
        <v>756</v>
      </c>
      <c r="E346" s="209" t="s">
        <v>581</v>
      </c>
      <c r="F346" s="510" t="s">
        <v>839</v>
      </c>
      <c r="G346" s="209"/>
      <c r="H346" s="209"/>
      <c r="I346" s="233">
        <v>239</v>
      </c>
      <c r="J346" s="511" t="s">
        <v>559</v>
      </c>
      <c r="K346" s="234"/>
      <c r="L346" s="119"/>
      <c r="M346" s="235"/>
      <c r="N346" s="236"/>
      <c r="O346" s="13"/>
      <c r="P346" s="13"/>
      <c r="Q346" s="13"/>
      <c r="R346" s="340" t="s">
        <v>711</v>
      </c>
      <c r="S346" s="13"/>
      <c r="T346" s="13"/>
      <c r="U346" s="13"/>
      <c r="V346" s="13"/>
      <c r="W346" s="13"/>
      <c r="X346" s="13"/>
      <c r="Y346" s="13"/>
      <c r="Z346" s="13"/>
    </row>
    <row r="347" spans="1:26">
      <c r="A347" s="206"/>
      <c r="B347" s="208"/>
      <c r="C347" s="208"/>
      <c r="D347" s="212"/>
      <c r="E347" s="209"/>
      <c r="F347" s="210"/>
      <c r="G347" s="209"/>
      <c r="H347" s="209"/>
      <c r="I347" s="233"/>
      <c r="J347" s="234"/>
      <c r="K347" s="234"/>
      <c r="L347" s="119"/>
      <c r="M347" s="235"/>
      <c r="N347" s="236"/>
      <c r="O347" s="13"/>
      <c r="P347" s="13"/>
      <c r="R347" s="340"/>
    </row>
    <row r="348" spans="1:26">
      <c r="A348" s="206"/>
      <c r="B348" s="208"/>
      <c r="C348" s="208"/>
      <c r="D348" s="212"/>
      <c r="E348" s="209"/>
      <c r="F348" s="210"/>
      <c r="G348" s="209"/>
      <c r="H348" s="209"/>
      <c r="I348" s="233"/>
      <c r="J348" s="234"/>
      <c r="K348" s="234"/>
      <c r="L348" s="119"/>
      <c r="M348" s="235"/>
      <c r="N348" s="236"/>
      <c r="O348" s="13"/>
      <c r="R348" s="238"/>
    </row>
    <row r="349" spans="1:26">
      <c r="A349" s="206"/>
      <c r="B349" s="208"/>
      <c r="C349" s="208"/>
      <c r="D349" s="212"/>
      <c r="E349" s="209"/>
      <c r="F349" s="210"/>
      <c r="G349" s="209"/>
      <c r="H349" s="209"/>
      <c r="I349" s="233"/>
      <c r="J349" s="234"/>
      <c r="K349" s="234"/>
      <c r="L349" s="119"/>
      <c r="M349" s="235"/>
      <c r="N349" s="236"/>
      <c r="O349" s="13"/>
      <c r="R349" s="238"/>
    </row>
    <row r="350" spans="1:26">
      <c r="A350" s="206"/>
      <c r="B350" s="208"/>
      <c r="C350" s="208"/>
      <c r="D350" s="212"/>
      <c r="E350" s="209"/>
      <c r="F350" s="210"/>
      <c r="G350" s="209"/>
      <c r="H350" s="209"/>
      <c r="I350" s="233"/>
      <c r="J350" s="234"/>
      <c r="K350" s="234"/>
      <c r="L350" s="119"/>
      <c r="M350" s="235"/>
      <c r="N350" s="236"/>
      <c r="O350" s="13"/>
      <c r="R350" s="238"/>
    </row>
    <row r="351" spans="1:26">
      <c r="A351" s="206"/>
      <c r="B351" s="196" t="s">
        <v>785</v>
      </c>
      <c r="O351" s="13"/>
      <c r="R351" s="238"/>
    </row>
    <row r="352" spans="1:26">
      <c r="R352" s="238"/>
    </row>
    <row r="353" spans="1:18">
      <c r="R353" s="238"/>
    </row>
    <row r="354" spans="1:18">
      <c r="R354" s="238"/>
    </row>
    <row r="355" spans="1:18">
      <c r="R355" s="238"/>
    </row>
    <row r="356" spans="1:18">
      <c r="R356" s="238"/>
    </row>
    <row r="357" spans="1:18">
      <c r="R357" s="238"/>
    </row>
    <row r="358" spans="1:18">
      <c r="R358" s="238"/>
    </row>
    <row r="368" spans="1:18">
      <c r="A368" s="213"/>
    </row>
    <row r="369" spans="1:6">
      <c r="A369" s="213"/>
      <c r="F369" s="512"/>
    </row>
    <row r="370" spans="1:6">
      <c r="A370" s="209"/>
    </row>
  </sheetData>
  <autoFilter ref="R1:R366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2021-01-28T02:33:29Z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