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)" sheetId="6" r:id="rId6"/>
    <sheet name="Call Tracker (F&amp;O)" sheetId="7" r:id="rId7"/>
  </sheets>
  <externalReferences>
    <externalReference r:id="rId8"/>
  </externalReferences>
  <definedNames>
    <definedName name="_xlnm._FilterDatabase" localSheetId="5" hidden="1">'Call Tracker (Equity)'!$A$71:$B$282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7" l="1"/>
  <c r="M34" i="7" s="1"/>
  <c r="K33" i="7"/>
  <c r="M33" i="7" s="1"/>
  <c r="K32" i="7"/>
  <c r="M32" i="7" s="1"/>
  <c r="K31" i="7"/>
  <c r="M31" i="7" s="1"/>
  <c r="K30" i="7"/>
  <c r="M30" i="7" s="1"/>
  <c r="K29" i="7"/>
  <c r="M29" i="7" s="1"/>
  <c r="K28" i="7"/>
  <c r="M28" i="7" s="1"/>
  <c r="K27" i="7"/>
  <c r="M27" i="7" s="1"/>
  <c r="K26" i="7"/>
  <c r="M26" i="7" s="1"/>
  <c r="K25" i="7"/>
  <c r="M25" i="7" s="1"/>
  <c r="K24" i="7"/>
  <c r="M24" i="7" s="1"/>
  <c r="K23" i="7"/>
  <c r="M23" i="7" s="1"/>
  <c r="K15" i="7"/>
  <c r="M15" i="7" s="1"/>
  <c r="K14" i="7"/>
  <c r="M14" i="7" s="1"/>
  <c r="K13" i="7"/>
  <c r="M13" i="7" s="1"/>
  <c r="K12" i="7"/>
  <c r="M12" i="7" s="1"/>
  <c r="K11" i="7"/>
  <c r="M11" i="7" s="1"/>
  <c r="K10" i="7"/>
  <c r="M10" i="7" s="1"/>
  <c r="P37" i="6"/>
  <c r="L51" i="6"/>
  <c r="K51" i="6"/>
  <c r="M51" i="6" s="1"/>
  <c r="L13" i="6"/>
  <c r="K13" i="6"/>
  <c r="M13" i="6" s="1"/>
  <c r="P36" i="6" l="1"/>
  <c r="L33" i="6"/>
  <c r="K33" i="6"/>
  <c r="M33" i="6" l="1"/>
  <c r="P35" i="6"/>
  <c r="L26" i="6"/>
  <c r="K26" i="6"/>
  <c r="M26" i="6" s="1"/>
  <c r="L25" i="6" l="1"/>
  <c r="K25" i="6"/>
  <c r="P34" i="6"/>
  <c r="M25" i="6" l="1"/>
  <c r="P32" i="6"/>
  <c r="P31" i="6"/>
  <c r="L12" i="6"/>
  <c r="K12" i="6"/>
  <c r="P30" i="6"/>
  <c r="M12" i="6" l="1"/>
  <c r="L52" i="6"/>
  <c r="K52" i="6"/>
  <c r="L24" i="6"/>
  <c r="K24" i="6"/>
  <c r="P29" i="6"/>
  <c r="P28" i="6"/>
  <c r="L23" i="6"/>
  <c r="K23" i="6"/>
  <c r="M52" i="6" l="1"/>
  <c r="M24" i="6"/>
  <c r="M23" i="6"/>
  <c r="L50" i="6"/>
  <c r="K50" i="6"/>
  <c r="L11" i="6"/>
  <c r="K11" i="6"/>
  <c r="M11" i="6" s="1"/>
  <c r="L15" i="6"/>
  <c r="K15" i="6"/>
  <c r="P27" i="6"/>
  <c r="L20" i="6"/>
  <c r="K20" i="6"/>
  <c r="M50" i="6" l="1"/>
  <c r="M15" i="6"/>
  <c r="M20" i="6"/>
  <c r="L14" i="6"/>
  <c r="K14" i="6"/>
  <c r="L17" i="6"/>
  <c r="K17" i="6"/>
  <c r="L18" i="6"/>
  <c r="K18" i="6"/>
  <c r="M17" i="6" l="1"/>
  <c r="M14" i="6"/>
  <c r="M18" i="6"/>
  <c r="L19" i="6" l="1"/>
  <c r="K19" i="6"/>
  <c r="M19" i="6" l="1"/>
  <c r="L16" i="6"/>
  <c r="K16" i="6"/>
  <c r="K288" i="6"/>
  <c r="L288" i="6" s="1"/>
  <c r="M16" i="6" l="1"/>
  <c r="P22" i="6" l="1"/>
  <c r="L49" i="6"/>
  <c r="K49" i="6"/>
  <c r="M49" i="6" l="1"/>
  <c r="P21" i="6"/>
  <c r="K276" i="6" l="1"/>
  <c r="L276" i="6" s="1"/>
  <c r="K266" i="6" l="1"/>
  <c r="L266" i="6" s="1"/>
  <c r="K284" i="6"/>
  <c r="L284" i="6" s="1"/>
  <c r="K275" i="6" l="1"/>
  <c r="L275" i="6" s="1"/>
  <c r="P10" i="6" l="1"/>
  <c r="P64" i="6" l="1"/>
  <c r="K287" i="6" l="1"/>
  <c r="L287" i="6" s="1"/>
  <c r="K285" i="6" l="1"/>
  <c r="L285" i="6" s="1"/>
  <c r="K271" i="6" l="1"/>
  <c r="L271" i="6" s="1"/>
  <c r="K286" i="6" l="1"/>
  <c r="L286" i="6" s="1"/>
  <c r="K283" i="6" l="1"/>
  <c r="L283" i="6" s="1"/>
  <c r="K260" i="6" l="1"/>
  <c r="L260" i="6" s="1"/>
  <c r="K281" i="6" l="1"/>
  <c r="L281" i="6" s="1"/>
  <c r="K282" i="6" l="1"/>
  <c r="L282" i="6" s="1"/>
  <c r="K248" i="6" l="1"/>
  <c r="L248" i="6" s="1"/>
  <c r="K267" i="6" l="1"/>
  <c r="L267" i="6" s="1"/>
  <c r="K273" i="6" l="1"/>
  <c r="L273" i="6" s="1"/>
  <c r="K279" i="6" l="1"/>
  <c r="L279" i="6" s="1"/>
  <c r="K258" i="6" l="1"/>
  <c r="L258" i="6" s="1"/>
  <c r="K268" i="6" l="1"/>
  <c r="L268" i="6" s="1"/>
  <c r="K274" i="6" l="1"/>
  <c r="L274" i="6" s="1"/>
  <c r="K242" i="6" l="1"/>
  <c r="L242" i="6" s="1"/>
  <c r="K243" i="6" l="1"/>
  <c r="L243" i="6" s="1"/>
  <c r="K269" i="6" l="1"/>
  <c r="L269" i="6" s="1"/>
  <c r="K261" i="6" l="1"/>
  <c r="L261" i="6" s="1"/>
  <c r="K265" i="6" l="1"/>
  <c r="L265" i="6" s="1"/>
  <c r="K270" i="6" l="1"/>
  <c r="L270" i="6" s="1"/>
  <c r="K262" i="6" l="1"/>
  <c r="L262" i="6" s="1"/>
  <c r="K256" i="6"/>
  <c r="L256" i="6" s="1"/>
  <c r="K264" i="6" l="1"/>
  <c r="L264" i="6" s="1"/>
  <c r="K252" i="6" l="1"/>
  <c r="L252" i="6" s="1"/>
  <c r="K253" i="6" l="1"/>
  <c r="L253" i="6" s="1"/>
  <c r="K246" i="6"/>
  <c r="L246" i="6" s="1"/>
  <c r="K263" i="6" l="1"/>
  <c r="L263" i="6" s="1"/>
  <c r="K257" i="6"/>
  <c r="L257" i="6" s="1"/>
  <c r="K259" i="6" l="1"/>
  <c r="L259" i="6" s="1"/>
  <c r="L6" i="2" l="1"/>
  <c r="K6" i="3"/>
  <c r="D7" i="5" l="1"/>
  <c r="M7" i="6"/>
  <c r="K254" i="6" l="1"/>
  <c r="L254" i="6" s="1"/>
  <c r="K251" i="6" l="1"/>
  <c r="L251" i="6" s="1"/>
  <c r="K255" i="6" l="1"/>
  <c r="L255" i="6" s="1"/>
  <c r="K250" i="6"/>
  <c r="L250" i="6" s="1"/>
  <c r="K249" i="6"/>
  <c r="L249" i="6" s="1"/>
  <c r="K247" i="6"/>
  <c r="L247" i="6" s="1"/>
  <c r="H245" i="6"/>
  <c r="K245" i="6" s="1"/>
  <c r="L245" i="6" s="1"/>
  <c r="K244" i="6"/>
  <c r="L244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F213" i="6"/>
  <c r="K213" i="6" s="1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F207" i="6"/>
  <c r="K207" i="6" s="1"/>
  <c r="L207" i="6" s="1"/>
  <c r="F206" i="6"/>
  <c r="K206" i="6" s="1"/>
  <c r="L206" i="6" s="1"/>
  <c r="K205" i="6"/>
  <c r="L205" i="6" s="1"/>
  <c r="F204" i="6"/>
  <c r="K204" i="6" s="1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8" i="6"/>
  <c r="L188" i="6" s="1"/>
  <c r="K186" i="6"/>
  <c r="L186" i="6" s="1"/>
  <c r="K185" i="6"/>
  <c r="L185" i="6" s="1"/>
  <c r="F184" i="6"/>
  <c r="K184" i="6" s="1"/>
  <c r="L184" i="6" s="1"/>
  <c r="K183" i="6"/>
  <c r="L183" i="6" s="1"/>
  <c r="K180" i="6"/>
  <c r="L180" i="6" s="1"/>
  <c r="K179" i="6"/>
  <c r="L179" i="6" s="1"/>
  <c r="K178" i="6"/>
  <c r="L178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8" i="6"/>
  <c r="L158" i="6" s="1"/>
  <c r="K156" i="6"/>
  <c r="L156" i="6" s="1"/>
  <c r="K154" i="6"/>
  <c r="L154" i="6" s="1"/>
  <c r="K152" i="6"/>
  <c r="L152" i="6" s="1"/>
  <c r="K151" i="6"/>
  <c r="L151" i="6" s="1"/>
  <c r="K150" i="6"/>
  <c r="L150" i="6" s="1"/>
  <c r="K148" i="6"/>
  <c r="L148" i="6" s="1"/>
  <c r="K147" i="6"/>
  <c r="L147" i="6" s="1"/>
  <c r="K146" i="6"/>
  <c r="L146" i="6" s="1"/>
  <c r="K145" i="6"/>
  <c r="K144" i="6"/>
  <c r="L144" i="6" s="1"/>
  <c r="K143" i="6"/>
  <c r="L143" i="6" s="1"/>
  <c r="K141" i="6"/>
  <c r="L141" i="6" s="1"/>
  <c r="K140" i="6"/>
  <c r="L140" i="6" s="1"/>
  <c r="K139" i="6"/>
  <c r="L139" i="6" s="1"/>
  <c r="K138" i="6"/>
  <c r="L138" i="6" s="1"/>
  <c r="K137" i="6"/>
  <c r="L137" i="6" s="1"/>
  <c r="F136" i="6"/>
  <c r="K136" i="6" s="1"/>
  <c r="L136" i="6" s="1"/>
  <c r="H135" i="6"/>
  <c r="K135" i="6" s="1"/>
  <c r="L135" i="6" s="1"/>
  <c r="K132" i="6"/>
  <c r="L132" i="6" s="1"/>
  <c r="K131" i="6"/>
  <c r="L131" i="6" s="1"/>
  <c r="K130" i="6"/>
  <c r="L130" i="6" s="1"/>
  <c r="K129" i="6"/>
  <c r="L129" i="6" s="1"/>
  <c r="K128" i="6"/>
  <c r="L128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H101" i="6"/>
  <c r="K101" i="6" s="1"/>
  <c r="L101" i="6" s="1"/>
  <c r="F100" i="6"/>
  <c r="K100" i="6" s="1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6" i="4"/>
</calcChain>
</file>

<file path=xl/sharedStrings.xml><?xml version="1.0" encoding="utf-8"?>
<sst xmlns="http://schemas.openxmlformats.org/spreadsheetml/2006/main" count="3606" uniqueCount="1239">
  <si>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</si>
  <si>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</si>
  <si>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</si>
  <si>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</si>
  <si>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</si>
  <si>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</si>
  <si>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</si>
  <si>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</si>
  <si>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</si>
  <si>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</si>
  <si>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</si>
  <si>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</si>
  <si>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</si>
  <si>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</si>
  <si>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</si>
  <si>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</si>
  <si>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</si>
  <si>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</si>
  <si>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</si>
  <si>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</si>
  <si>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</si>
  <si>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</si>
  <si>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</si>
  <si>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</si>
  <si>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</si>
  <si>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</si>
  <si>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</si>
  <si>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</si>
  <si>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</si>
  <si>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</si>
  <si>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</si>
  <si>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</si>
  <si>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</si>
  <si>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</si>
  <si>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</si>
  <si>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</si>
  <si>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</si>
  <si>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</si>
  <si>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</si>
  <si>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</si>
  <si>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</si>
  <si>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</si>
  <si>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</si>
  <si>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</si>
  <si>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</si>
  <si>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</si>
  <si>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</si>
  <si>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</si>
  <si>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</si>
  <si>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</si>
  <si>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</si>
  <si>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</si>
  <si>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</si>
  <si>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</si>
  <si>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</si>
  <si>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</si>
  <si>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</si>
  <si>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</si>
  <si>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</si>
  <si>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</si>
  <si>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</si>
  <si>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</si>
  <si>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</si>
  <si>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</si>
  <si>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</si>
  <si>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</si>
  <si>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</si>
  <si>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</si>
  <si>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</si>
  <si>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</si>
  <si>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</si>
  <si>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</si>
  <si>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</si>
  <si>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</si>
  <si>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</si>
  <si>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</si>
  <si>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</si>
  <si>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</si>
  <si>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</si>
  <si>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</si>
  <si>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</si>
  <si>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</si>
  <si>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</si>
  <si>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</si>
  <si>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</si>
  <si>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</si>
  <si>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</si>
  <si>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</si>
  <si>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</si>
  <si>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</si>
  <si>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</si>
  <si>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</si>
  <si>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</si>
  <si>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</si>
  <si>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</si>
  <si>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</si>
  <si>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</si>
  <si>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</si>
  <si>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</si>
  <si>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</si>
  <si>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</si>
  <si>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</si>
  <si>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</si>
  <si>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</si>
  <si>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</si>
  <si>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</si>
  <si>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</si>
  <si>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</si>
  <si>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</si>
  <si>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</si>
  <si>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</si>
  <si>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</si>
  <si>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</si>
  <si>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</si>
  <si>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</si>
  <si>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</si>
  <si>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</si>
  <si>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</si>
  <si>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</si>
  <si>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</si>
  <si>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</si>
  <si>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</si>
  <si>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</si>
  <si>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</si>
  <si>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</si>
  <si>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</si>
  <si>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</si>
  <si>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</si>
  <si>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</si>
  <si>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</si>
  <si>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</si>
  <si>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</si>
  <si>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</si>
  <si>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</si>
  <si>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</si>
  <si>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</si>
  <si>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</si>
  <si>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</si>
  <si>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</si>
  <si>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</si>
  <si>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</si>
  <si>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</si>
  <si>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</si>
  <si>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</si>
  <si>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</si>
  <si>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</si>
  <si>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</si>
  <si>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</si>
  <si>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</si>
  <si>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</si>
  <si>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</si>
  <si>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</si>
  <si>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</si>
  <si>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</si>
  <si>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</si>
  <si>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</si>
  <si>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</si>
  <si>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</si>
  <si>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</si>
  <si>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</si>
  <si>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</si>
  <si>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</si>
  <si>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</si>
  <si>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</si>
  <si>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</si>
  <si>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</si>
  <si>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</si>
  <si>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</si>
  <si>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</si>
  <si>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</si>
  <si>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</si>
  <si>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</si>
  <si>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</si>
  <si>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</si>
  <si>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</si>
  <si>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</si>
  <si>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</si>
  <si>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</si>
  <si>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</si>
  <si>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</si>
  <si>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</si>
  <si>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</si>
  <si>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</si>
  <si>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</si>
  <si>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</si>
  <si>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</si>
  <si>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</si>
  <si>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</si>
  <si>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</si>
  <si>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</si>
  <si>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</si>
  <si>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</si>
  <si>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</si>
  <si>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</si>
  <si>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</si>
  <si>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</si>
  <si>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</si>
  <si>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</si>
  <si>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</si>
  <si>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</si>
  <si>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</si>
  <si>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</si>
  <si>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</si>
  <si>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</si>
  <si>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</si>
  <si>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</si>
  <si>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</si>
  <si>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</si>
  <si>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</si>
  <si>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</si>
  <si>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</si>
  <si>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</si>
  <si>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</si>
  <si>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</si>
  <si>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</si>
  <si>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</si>
  <si>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</si>
  <si>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</si>
  <si>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</si>
  <si>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</si>
  <si>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</si>
  <si>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</si>
  <si>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</si>
  <si>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</si>
  <si>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</si>
  <si>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</si>
  <si>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</si>
  <si>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</si>
  <si>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</si>
  <si>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</si>
  <si>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</si>
  <si>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</si>
  <si>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</si>
  <si>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</si>
  <si>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</si>
  <si>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</si>
  <si>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</si>
  <si>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</si>
  <si>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</si>
  <si>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</si>
  <si>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</si>
  <si>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</si>
  <si>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</si>
  <si>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</si>
  <si>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</si>
  <si>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</si>
  <si>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</si>
  <si>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</si>
  <si>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</si>
  <si>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</si>
  <si>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</si>
  <si>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</si>
  <si>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</si>
  <si>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</si>
  <si>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</si>
  <si>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</si>
  <si>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</si>
  <si>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</si>
  <si>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</si>
  <si>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</si>
  <si>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</si>
  <si>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</si>
  <si>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</si>
  <si>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</si>
  <si>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</si>
  <si>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</si>
  <si>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</si>
  <si>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</si>
  <si>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</si>
  <si>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</si>
  <si>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</si>
  <si>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</si>
  <si>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</si>
  <si>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</si>
  <si>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</si>
  <si>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</si>
  <si>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</si>
  <si>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</si>
  <si>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</si>
  <si>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</si>
  <si>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</si>
  <si>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</si>
  <si>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</si>
  <si>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</si>
  <si>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</si>
  <si>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</si>
  <si>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</si>
  <si>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</si>
  <si>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</si>
  <si>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</si>
  <si>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</si>
  <si>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</si>
  <si>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</si>
  <si>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</si>
  <si>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</si>
  <si>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</si>
  <si>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</si>
  <si>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</si>
  <si>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</si>
  <si>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</si>
  <si>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</si>
  <si>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</si>
  <si>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</si>
  <si>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</si>
  <si>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</si>
  <si>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</si>
  <si>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</si>
  <si>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</si>
  <si>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</si>
  <si>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</si>
  <si>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</si>
  <si>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</si>
  <si>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</si>
  <si>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</si>
  <si>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</si>
  <si>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</si>
  <si>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</si>
  <si>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</si>
  <si>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</si>
  <si>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</si>
  <si>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</si>
  <si>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</si>
  <si>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</si>
  <si>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</si>
  <si>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</si>
  <si>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</si>
  <si>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</si>
  <si>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</si>
  <si>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</si>
  <si>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</si>
  <si>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</si>
  <si>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</si>
  <si>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</si>
  <si>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</si>
  <si>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</si>
  <si>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</si>
  <si>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</si>
  <si>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</si>
  <si>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</si>
  <si>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</si>
  <si>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</si>
  <si>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</si>
  <si>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</si>
  <si>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</si>
  <si>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</si>
  <si>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</si>
  <si>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</si>
  <si>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</si>
  <si>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</si>
  <si>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</si>
  <si>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</si>
  <si>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</si>
  <si>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</si>
  <si>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</si>
  <si>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</si>
  <si>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</si>
  <si>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</si>
  <si>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</si>
  <si>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</si>
  <si>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</si>
  <si>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</si>
  <si>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</si>
  <si>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</si>
  <si>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</si>
  <si>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</si>
  <si>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</si>
  <si>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</si>
  <si>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</si>
  <si>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</si>
  <si>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</si>
  <si>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</si>
  <si>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</si>
  <si>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</si>
  <si>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</si>
  <si>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</si>
  <si>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</si>
  <si>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</si>
  <si>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</si>
  <si>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</si>
  <si>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</si>
  <si>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</si>
  <si>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</si>
  <si>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</si>
  <si>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</si>
  <si>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</si>
  <si>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</si>
  <si>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</si>
  <si>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</si>
  <si>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</si>
  <si>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</si>
  <si>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</si>
  <si>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</si>
  <si>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</si>
  <si>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</si>
  <si>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</si>
  <si>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</si>
  <si>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</si>
  <si>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</si>
  <si>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</si>
  <si>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</si>
  <si>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</si>
  <si>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</si>
  <si>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</si>
  <si>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</si>
  <si>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</si>
  <si>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</si>
  <si>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</si>
  <si>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</si>
  <si>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</si>
  <si>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</si>
  <si>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</si>
  <si>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</si>
  <si>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</si>
  <si>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</si>
  <si>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</si>
  <si>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</si>
  <si>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</si>
  <si>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</si>
  <si>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</si>
  <si>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</si>
  <si>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</si>
  <si>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</si>
  <si>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</si>
  <si>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</si>
  <si>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</si>
  <si>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</si>
  <si>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</si>
  <si>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</si>
  <si>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</si>
  <si>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</si>
  <si>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</si>
  <si>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</si>
  <si>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</si>
  <si>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</si>
  <si>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</si>
  <si>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</si>
  <si>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</si>
  <si>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</si>
  <si>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</si>
  <si>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</si>
  <si>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</si>
  <si>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</si>
  <si>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</si>
  <si>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</si>
  <si>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</si>
  <si>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</si>
  <si>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</si>
  <si>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</si>
  <si>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</si>
  <si>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</si>
  <si>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</si>
  <si>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</si>
  <si>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</si>
  <si>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</si>
  <si>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</si>
  <si>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</si>
  <si>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</si>
  <si>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</si>
  <si>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</si>
  <si>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</si>
  <si>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</si>
  <si>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</si>
  <si>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</si>
  <si>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</si>
  <si>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</si>
  <si>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</si>
  <si>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</si>
  <si>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</si>
  <si>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</si>
  <si>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</si>
  <si>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</si>
  <si>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</si>
  <si>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</si>
  <si>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</si>
  <si>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</si>
  <si>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</si>
  <si>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</si>
  <si>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</si>
  <si>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</si>
  <si>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</si>
  <si>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</si>
  <si>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</si>
  <si>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</si>
  <si>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</si>
  <si>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</si>
  <si>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</si>
  <si>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</si>
  <si>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</si>
  <si>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</si>
  <si>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</si>
  <si>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</si>
  <si>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</si>
  <si>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</si>
  <si>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</si>
  <si>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</si>
  <si>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</si>
  <si>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</si>
  <si>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</si>
  <si>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</si>
  <si>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</si>
  <si>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</si>
  <si>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</si>
  <si>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</si>
  <si>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</si>
  <si>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</si>
  <si>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</si>
  <si>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</si>
  <si>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</si>
  <si>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</si>
  <si>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</si>
  <si>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</si>
  <si>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</si>
  <si>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</si>
  <si>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</si>
  <si>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</si>
  <si>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</si>
  <si>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</si>
  <si>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</si>
  <si>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</si>
  <si>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</si>
  <si>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</si>
  <si>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</si>
  <si>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</si>
  <si>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</si>
  <si>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</si>
  <si>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</si>
  <si>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</si>
  <si>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</si>
  <si>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</si>
  <si>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</si>
  <si>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</si>
  <si>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</si>
  <si>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</si>
  <si>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</si>
  <si>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</si>
  <si>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</si>
  <si>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</si>
  <si>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</si>
  <si>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</si>
  <si>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</si>
  <si>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</si>
  <si>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</si>
  <si>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</si>
  <si>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</si>
  <si>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</si>
  <si>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</si>
  <si>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</si>
  <si>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</si>
  <si>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</si>
  <si>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</si>
  <si>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</si>
  <si>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</si>
  <si>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</si>
  <si>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</si>
  <si>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</si>
  <si>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</si>
  <si>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</si>
  <si>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</si>
  <si>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</si>
  <si>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</si>
  <si>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</si>
  <si>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</si>
  <si>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</si>
  <si>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</si>
  <si>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</si>
  <si>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95-100</t>
  </si>
  <si>
    <t>.................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</si>
  <si>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</si>
  <si>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</si>
  <si>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</si>
  <si>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</si>
  <si>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</si>
  <si>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</si>
  <si>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</si>
  <si>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</si>
  <si>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</si>
  <si>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</si>
  <si>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</si>
  <si>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</si>
  <si>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</si>
  <si>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</si>
  <si>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</si>
  <si>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</si>
  <si>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</si>
  <si>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</si>
  <si>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</si>
  <si>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</si>
  <si>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</si>
  <si>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</si>
  <si>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</si>
  <si>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</si>
  <si>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</si>
  <si>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</si>
  <si>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</si>
  <si>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</si>
  <si>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</si>
  <si>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</si>
  <si>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</si>
  <si>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</si>
  <si>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</si>
  <si>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</si>
  <si>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</si>
  <si>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</si>
  <si>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</si>
  <si>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</si>
  <si>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</si>
  <si>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</si>
  <si>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</si>
  <si>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</si>
  <si>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</si>
  <si>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</si>
  <si>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</si>
  <si>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</si>
  <si>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</si>
  <si>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</si>
  <si>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</si>
  <si>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</si>
  <si>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</si>
  <si>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</si>
  <si>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</si>
  <si>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</si>
  <si>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</si>
  <si>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</si>
  <si>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</si>
  <si>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</si>
  <si>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</si>
  <si>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</si>
  <si>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</si>
  <si>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</si>
  <si>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</si>
  <si>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</si>
  <si>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</si>
  <si>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</si>
  <si>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</si>
  <si>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</si>
  <si>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</si>
  <si>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</si>
  <si>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</si>
  <si>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</si>
  <si>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</si>
  <si>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</si>
  <si>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</si>
  <si>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</si>
  <si>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</si>
  <si>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</si>
  <si>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</si>
  <si>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</si>
  <si>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</si>
  <si>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</si>
  <si>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</si>
  <si>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</si>
  <si>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</si>
  <si>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</si>
  <si>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</si>
  <si>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</si>
  <si>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</si>
  <si>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</si>
  <si>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</si>
  <si>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</si>
  <si>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</si>
  <si>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</si>
  <si>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</si>
  <si>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</si>
  <si>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</si>
  <si>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</si>
  <si>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</si>
  <si>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</si>
  <si>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</si>
  <si>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</si>
  <si>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</si>
  <si>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</si>
  <si>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</si>
  <si>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</si>
  <si>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</si>
  <si>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</si>
  <si>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</si>
  <si>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</si>
  <si>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</si>
  <si>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</si>
  <si>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</si>
  <si>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</si>
  <si>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</si>
  <si>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</si>
  <si>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</si>
  <si>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</si>
  <si>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</si>
  <si>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</si>
  <si>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</si>
  <si>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</si>
  <si>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</si>
  <si>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</si>
  <si>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</si>
  <si>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</si>
  <si>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</si>
  <si>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</si>
  <si>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</si>
  <si>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</si>
  <si>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</si>
  <si>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</si>
  <si>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</si>
  <si>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</si>
  <si>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</si>
  <si>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</si>
  <si>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</si>
  <si>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</si>
  <si>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</si>
  <si>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</si>
  <si>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</si>
  <si>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</si>
  <si>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</si>
  <si>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</si>
  <si>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</si>
  <si>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</si>
  <si>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</si>
  <si>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</si>
  <si>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</si>
  <si>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</si>
  <si>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</si>
  <si>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</si>
  <si>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</si>
  <si>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</si>
  <si>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</si>
  <si>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</si>
  <si>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</si>
  <si>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</si>
  <si>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</si>
  <si>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</si>
  <si>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</si>
  <si>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</si>
  <si>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</si>
  <si>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</si>
  <si>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</si>
  <si>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</si>
  <si>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</si>
  <si>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</si>
  <si>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</si>
  <si>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</si>
  <si>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</si>
  <si>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</si>
  <si>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</si>
  <si>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</si>
  <si>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</si>
  <si>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</si>
  <si>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</si>
  <si>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</si>
  <si>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</si>
  <si>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</si>
  <si>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</si>
  <si>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</si>
  <si>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</si>
  <si>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</si>
  <si>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</si>
  <si>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</si>
  <si>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</si>
  <si>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</si>
  <si>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</si>
  <si>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</si>
  <si>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</si>
  <si>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</si>
  <si>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</si>
  <si>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</si>
  <si>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</si>
  <si>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</si>
  <si>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</si>
  <si>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</si>
  <si>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</si>
  <si>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</si>
  <si>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</si>
  <si>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</si>
  <si>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</si>
  <si>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</si>
  <si>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</si>
  <si>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</si>
  <si>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</si>
  <si>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</si>
  <si>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</si>
  <si>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</si>
  <si>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</si>
  <si>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</si>
  <si>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</si>
  <si>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</si>
  <si>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</si>
  <si>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</si>
  <si>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</si>
  <si>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</si>
  <si>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</si>
  <si>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</si>
  <si>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</si>
  <si>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</si>
  <si>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</si>
  <si>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</si>
  <si>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</si>
  <si>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</si>
  <si>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</si>
  <si>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</si>
  <si>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</si>
  <si>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</si>
  <si>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</si>
  <si>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</si>
  <si>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</si>
  <si>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</si>
  <si>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</si>
  <si>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</si>
  <si>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</si>
  <si>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</si>
  <si>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CAPLIPOINT</t>
  </si>
  <si>
    <t>Second Buying Date</t>
  </si>
  <si>
    <t>ARE&amp;M</t>
  </si>
  <si>
    <t>ADORWELD</t>
  </si>
  <si>
    <t>AHLUCONT</t>
  </si>
  <si>
    <t>1500-1520</t>
  </si>
  <si>
    <t>POWERMECH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</si>
  <si>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</si>
  <si>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</si>
  <si>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</si>
  <si>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</si>
  <si>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</si>
  <si>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</si>
  <si>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</si>
  <si>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</si>
  <si>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</si>
  <si>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</si>
  <si>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</si>
  <si>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</si>
  <si>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</si>
  <si>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</si>
  <si>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</si>
  <si>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</si>
  <si>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</si>
  <si>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</si>
  <si>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</si>
  <si>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</si>
  <si>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</si>
  <si>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LTF</t>
  </si>
  <si>
    <t>NSE</t>
  </si>
  <si>
    <t>H</t>
  </si>
  <si>
    <t>K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</si>
  <si>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</si>
  <si>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</si>
  <si>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</si>
  <si>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</si>
  <si>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</si>
  <si>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</si>
  <si>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</si>
  <si>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</si>
  <si>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</si>
  <si>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</si>
  <si>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</si>
  <si>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</si>
  <si>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</si>
  <si>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</si>
  <si>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</si>
  <si>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</si>
  <si>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</si>
  <si>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</si>
  <si>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</si>
  <si>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</si>
  <si>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</si>
  <si>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</si>
  <si>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</si>
  <si>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</si>
  <si>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</si>
  <si>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</si>
  <si>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</si>
  <si>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</si>
  <si>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</si>
  <si>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</si>
  <si>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</si>
  <si>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</si>
  <si>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</si>
  <si>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</si>
  <si>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</si>
  <si>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MULTIPLIER SHARE &amp; STOCK ADVISORS PRIVATE LIMITED</t>
  </si>
  <si>
    <t>HRTI PRIVATE LIMITED</t>
  </si>
  <si>
    <t>UNITDSPR</t>
  </si>
  <si>
    <t>AEGISLOG</t>
  </si>
  <si>
    <t>TIMETECHNO</t>
  </si>
  <si>
    <t>StockSplit ^</t>
  </si>
  <si>
    <t>PGEL ^</t>
  </si>
  <si>
    <t>GRAVITON RESEARCH CAPITAL LLP</t>
  </si>
  <si>
    <t>2390-2470</t>
  </si>
  <si>
    <t>2650-2800</t>
  </si>
  <si>
    <t>3825-4025</t>
  </si>
  <si>
    <t>4500-5000</t>
  </si>
  <si>
    <t>ALICON</t>
  </si>
  <si>
    <t>1235-1265</t>
  </si>
  <si>
    <t>SAMMAANCAP</t>
  </si>
  <si>
    <t>320-340</t>
  </si>
  <si>
    <t>QE SECURITIES LLP</t>
  </si>
  <si>
    <t>3000-3290</t>
  </si>
  <si>
    <t>AAKRAYA RESEARCH LLP</t>
  </si>
  <si>
    <t>UDS</t>
  </si>
  <si>
    <t>1230-1300</t>
  </si>
  <si>
    <t>7370-7700</t>
  </si>
  <si>
    <t>NK SECURITIES RESEARCH PRIVATE LIMITED</t>
  </si>
  <si>
    <t>PROTEAN</t>
  </si>
  <si>
    <t>BANKNIFTY 51600 CE 28 AUG</t>
  </si>
  <si>
    <t>Positional  Call (Timeframe- 1-3 Months)</t>
  </si>
  <si>
    <t>Techno -Funda (Timeframe- 3-6 Months)</t>
  </si>
  <si>
    <t>Investment Idea (Timeframe- 2-3 Years)</t>
  </si>
  <si>
    <t>ANUP</t>
  </si>
  <si>
    <t>2000-2040</t>
  </si>
  <si>
    <t>555-565</t>
  </si>
  <si>
    <t>530-565</t>
  </si>
  <si>
    <t>350-370</t>
  </si>
  <si>
    <t>165-185</t>
  </si>
  <si>
    <t>1150-1220</t>
  </si>
  <si>
    <t>845-905</t>
  </si>
  <si>
    <t>370-400</t>
  </si>
  <si>
    <t>2990-3040</t>
  </si>
  <si>
    <t>3200-3350</t>
  </si>
  <si>
    <t>GACM Technologies Limited</t>
  </si>
  <si>
    <t>ZAGGLE</t>
  </si>
  <si>
    <t>390-420</t>
  </si>
  <si>
    <t>Profit of Rs.18/-</t>
  </si>
  <si>
    <t>576-594</t>
  </si>
  <si>
    <t>640-680</t>
  </si>
  <si>
    <t>Retail Research Technical Calls &amp; Fundamental Performance Report for the month of September-2024</t>
  </si>
  <si>
    <t>Loss of Rs.52.5/-</t>
  </si>
  <si>
    <t>NIFTY 25300 PE 5 SEP</t>
  </si>
  <si>
    <t>TATACONSUM 1250 CE 26 SEP</t>
  </si>
  <si>
    <t>BALKRISIND 3000 CE 26 SEP</t>
  </si>
  <si>
    <t>SRUSTEELS</t>
  </si>
  <si>
    <t>RAMASTEEL</t>
  </si>
  <si>
    <t>Rama Steel Tubes Limited</t>
  </si>
  <si>
    <t>365-390</t>
  </si>
  <si>
    <t>Profit of Rs.110/-</t>
  </si>
  <si>
    <t>Loss of Rs.8.5/-</t>
  </si>
  <si>
    <t>BANDHANBNK 205 CE 26 SEP</t>
  </si>
  <si>
    <t>450-480</t>
  </si>
  <si>
    <t>Loss of Rs.16/-</t>
  </si>
  <si>
    <t>NMDC SEP FUT</t>
  </si>
  <si>
    <t>Profit of Rs.1.8/-</t>
  </si>
  <si>
    <t>BANKNIFTY 51500 CE 11 SEP</t>
  </si>
  <si>
    <t>KAMOPAINTS</t>
  </si>
  <si>
    <t>Kamdhenu Ventures Limited</t>
  </si>
  <si>
    <t>1650-1750</t>
  </si>
  <si>
    <t>Profit of Rs.57/-</t>
  </si>
  <si>
    <t>Loss of Rs.290/-</t>
  </si>
  <si>
    <t>Loss of Rs.3.1/-</t>
  </si>
  <si>
    <t>Profit of Rs.15.5/-</t>
  </si>
  <si>
    <t>Loss of Rs.72.5/-</t>
  </si>
  <si>
    <t>Loss of Rs.15.5/-</t>
  </si>
  <si>
    <t>1052.5-1092.5</t>
  </si>
  <si>
    <t>1180-1250</t>
  </si>
  <si>
    <t>Loss of Rs.29/-</t>
  </si>
  <si>
    <t>Profit of Rs.195/-</t>
  </si>
  <si>
    <t>2400-2700</t>
  </si>
  <si>
    <t>Smart Delivery Trade (Timeframe- 1-3 Months)</t>
  </si>
  <si>
    <t>SBIN SEP FUT</t>
  </si>
  <si>
    <t>Sell</t>
  </si>
  <si>
    <t>PIDILITIND SEP FUT</t>
  </si>
  <si>
    <t>DABUR SEP FUT</t>
  </si>
  <si>
    <t>NIFTY 24800 CE 12 SEP</t>
  </si>
  <si>
    <t>TATAMTRDVR</t>
  </si>
  <si>
    <t>380-390</t>
  </si>
  <si>
    <t>420-450</t>
  </si>
  <si>
    <t>Profit of Rs.20/-</t>
  </si>
  <si>
    <t>239-246</t>
  </si>
  <si>
    <t>265-284</t>
  </si>
  <si>
    <t>1080-1110</t>
  </si>
  <si>
    <t>1170-1230</t>
  </si>
  <si>
    <t>Profit of Rs.1.5/-</t>
  </si>
  <si>
    <t>LT SEP FUT</t>
  </si>
  <si>
    <t>NIFTY 25000 PE 12 SEP</t>
  </si>
  <si>
    <t>Profit of Rs.42.5/-</t>
  </si>
  <si>
    <t>BANKNIFTY 51000 PE 11 SEP</t>
  </si>
  <si>
    <t>Loss of Rs.90/-</t>
  </si>
  <si>
    <t>Retail Research Derivative Performance Report for the month of September-2024</t>
  </si>
  <si>
    <t>DHYAANITR</t>
  </si>
  <si>
    <t>SHIV SHAKTI TRADING COMPANY</t>
  </si>
  <si>
    <t>ANKITA VISHAL SHAH</t>
  </si>
  <si>
    <t>478.5-488.5</t>
  </si>
  <si>
    <t>515-540</t>
  </si>
  <si>
    <t>Loss of Rs.63.3/-</t>
  </si>
  <si>
    <t>426-440</t>
  </si>
  <si>
    <t>470-500</t>
  </si>
  <si>
    <t>1330-1370</t>
  </si>
  <si>
    <t>1470-1570</t>
  </si>
  <si>
    <t>460-480</t>
  </si>
  <si>
    <t>2190-2340</t>
  </si>
  <si>
    <t>Profit of Rs.26.5/-</t>
  </si>
  <si>
    <t>Loss of Rs.-9.5/-</t>
  </si>
  <si>
    <t>Loss of Rs.35/-</t>
  </si>
  <si>
    <t>MFSL 1200 CE 26 SEP</t>
  </si>
  <si>
    <t>Accu&lt;&gt;</t>
  </si>
  <si>
    <t>230-244</t>
  </si>
  <si>
    <t>280-290</t>
  </si>
  <si>
    <t>315-335</t>
  </si>
  <si>
    <t>2070-2170</t>
  </si>
  <si>
    <t>2400-2500</t>
  </si>
  <si>
    <t>Profit of Rs.102/-</t>
  </si>
  <si>
    <t>Loss of Rs.7/-</t>
  </si>
  <si>
    <t>BANKNIFTY 51300 CE 18 SEP</t>
  </si>
  <si>
    <t>390-450</t>
  </si>
  <si>
    <t>SUMANCHEPURI</t>
  </si>
  <si>
    <t>OSIAJEE</t>
  </si>
  <si>
    <t>VT CAPITAL MARKET PVT LTD</t>
  </si>
  <si>
    <t>GATECHDVR</t>
  </si>
  <si>
    <t>Profit of Rs.18.5/-</t>
  </si>
  <si>
    <t>7350-7580</t>
  </si>
  <si>
    <t>8000-8420</t>
  </si>
  <si>
    <t>GRASIM SEP FUT</t>
  </si>
  <si>
    <t>2830-2870</t>
  </si>
  <si>
    <t>Loss of Rs.8.25/-</t>
  </si>
  <si>
    <t>NYSSACORP</t>
  </si>
  <si>
    <t>PRISMMEDI</t>
  </si>
  <si>
    <t>RAHUL YASHVANTRAY SHAH</t>
  </si>
  <si>
    <t>VASUDHAGAM</t>
  </si>
  <si>
    <t>YOGESH JOTIRAM KALE</t>
  </si>
  <si>
    <t>DUCON-RE</t>
  </si>
  <si>
    <t>Ducon Infratech Ltd</t>
  </si>
  <si>
    <t>OSWALGREEN</t>
  </si>
  <si>
    <t>Oswal Greentech Limited</t>
  </si>
  <si>
    <t>TBZ</t>
  </si>
  <si>
    <t>Trib Bhimji Zaveri Ltd</t>
  </si>
  <si>
    <t>PRATIK BANJI DABHI</t>
  </si>
  <si>
    <t>JINENDRA KUMAR JAIN</t>
  </si>
  <si>
    <t>Profit of Rs.11.5/-</t>
  </si>
  <si>
    <t>212-219</t>
  </si>
  <si>
    <t>240-265</t>
  </si>
  <si>
    <t>SHRIRAMPPS</t>
  </si>
  <si>
    <t>120.5-130.5</t>
  </si>
  <si>
    <t>150-170</t>
  </si>
  <si>
    <t>Profit of Rs.33/-</t>
  </si>
  <si>
    <t>NIFTY 25500 CE 19 SEP</t>
  </si>
  <si>
    <t>115-140</t>
  </si>
  <si>
    <t>DDIL</t>
  </si>
  <si>
    <t>BHAVISHYA ECOMMERCE PRIVATE LIMITED</t>
  </si>
  <si>
    <t>HEADSUP</t>
  </si>
  <si>
    <t>KROSS</t>
  </si>
  <si>
    <t>KAUSHAL HITESHBHAI PARIKH</t>
  </si>
  <si>
    <t>SEIFER RICHARD MASCARENHAS</t>
  </si>
  <si>
    <t>SHASHIJIT</t>
  </si>
  <si>
    <t>NARENDRA MAGANBHAI PATEL</t>
  </si>
  <si>
    <t>SMGOLD</t>
  </si>
  <si>
    <t>SANJAY DATTARAM KHANVILKAR</t>
  </si>
  <si>
    <t>MANGESH KASHINATH KAMBLE</t>
  </si>
  <si>
    <t>AARTISURF</t>
  </si>
  <si>
    <t>Aarti Surfactants Limited</t>
  </si>
  <si>
    <t>GATECH</t>
  </si>
  <si>
    <t>DHRUV GANJI</t>
  </si>
  <si>
    <t>Heads UP Ventures Limited</t>
  </si>
  <si>
    <t>MITTAL RIMPY</t>
  </si>
  <si>
    <t>HIMATSEIDE</t>
  </si>
  <si>
    <t>Himatsingka Seide Ltd</t>
  </si>
  <si>
    <t>KOHINOOR</t>
  </si>
  <si>
    <t>Kohinoor Foods Limited</t>
  </si>
  <si>
    <t>Kross Limited</t>
  </si>
  <si>
    <t>ELIXIR WEALTH MANAGEMENT PRIVATE LIMITED</t>
  </si>
  <si>
    <t>MRO-TEK</t>
  </si>
  <si>
    <t>MRO-TEK Realty Ltd</t>
  </si>
  <si>
    <t>PIXTRANS</t>
  </si>
  <si>
    <t>Pix Transmissions Limited</t>
  </si>
  <si>
    <t>CRONY VYAPAR PVT LTD</t>
  </si>
  <si>
    <t>PARTH INFIN BROKERS PVT LTD</t>
  </si>
  <si>
    <t>AKSH-RE</t>
  </si>
  <si>
    <t>Akshar Spintex Limited</t>
  </si>
  <si>
    <t>GAYEN SANDIP</t>
  </si>
  <si>
    <t>CHANDAN  CHAURASIYA</t>
  </si>
  <si>
    <t>JITENDRA MOHANDAS VIRWANI</t>
  </si>
  <si>
    <t>STCI PRIMARY DELAER LTD</t>
  </si>
  <si>
    <t>Profit of Rs.56.5/-</t>
  </si>
  <si>
    <t>2645-2715</t>
  </si>
  <si>
    <t>2950-3150</t>
  </si>
  <si>
    <t>HINDUNILVR SEP FUT</t>
  </si>
  <si>
    <t>M&amp;M 2800 CE 26 SEP</t>
  </si>
  <si>
    <t>60-80</t>
  </si>
  <si>
    <t>AIKPIPES</t>
  </si>
  <si>
    <t>VICCO PRODUCTS BOMBAY PRIVATE LIMITED</t>
  </si>
  <si>
    <t>ASSOCIATED</t>
  </si>
  <si>
    <t>SHERWOOD SECURITIES PVT LTD</t>
  </si>
  <si>
    <t>BAZELINTER</t>
  </si>
  <si>
    <t>VENEET CAPITAL SERVICES PRIVATE LIMITED</t>
  </si>
  <si>
    <t>RUCHI SINGLA</t>
  </si>
  <si>
    <t>VISAGAR FINANCIAL SERVICES LIMITED</t>
  </si>
  <si>
    <t>BNL</t>
  </si>
  <si>
    <t>SANTOSH KANODIA</t>
  </si>
  <si>
    <t>CHANDNIMACH</t>
  </si>
  <si>
    <t>MADHESWARAN</t>
  </si>
  <si>
    <t>CHECKPOINT</t>
  </si>
  <si>
    <t>TARA DEVI TOSHNIWAL</t>
  </si>
  <si>
    <t>CONTAINE</t>
  </si>
  <si>
    <t>SBJ BPO SERVICES LIMITED</t>
  </si>
  <si>
    <t>GAYATHRIRADHAKRISHNAN</t>
  </si>
  <si>
    <t>POOJA KOCHAR</t>
  </si>
  <si>
    <t>EUREKAI</t>
  </si>
  <si>
    <t>AMRATLAL UTTAMLAL SHAH</t>
  </si>
  <si>
    <t>FONE4</t>
  </si>
  <si>
    <t>RAVI ASHOK KOTHARI</t>
  </si>
  <si>
    <t>GARWAMAR</t>
  </si>
  <si>
    <t>GOPAIST</t>
  </si>
  <si>
    <t>SHARE INDIA SECURITIES LIMITED</t>
  </si>
  <si>
    <t>GRANDMA</t>
  </si>
  <si>
    <t>DULCET ADVISORY PRIVATE LIMITED</t>
  </si>
  <si>
    <t>GUJCOTEX</t>
  </si>
  <si>
    <t>VOGUE COMMERCIAL COMPANY LIMITED</t>
  </si>
  <si>
    <t>ISHITADR</t>
  </si>
  <si>
    <t>VIKKRAMM CHANDIRRAMANI</t>
  </si>
  <si>
    <t>BHUPESHBHAI VAHLABHAI PATEL</t>
  </si>
  <si>
    <t>KEMP</t>
  </si>
  <si>
    <t>SAFARI COMMERCIAL LLP</t>
  </si>
  <si>
    <t>VANDANA RAMESH SITLANI</t>
  </si>
  <si>
    <t>KKALPANAIND</t>
  </si>
  <si>
    <t>SETU SECURITIES PVT. LTD.</t>
  </si>
  <si>
    <t>MARKOBENZ</t>
  </si>
  <si>
    <t>BANAS FINANCE LIMITED</t>
  </si>
  <si>
    <t>MUKESHBHAI HIRABHAI PATEL</t>
  </si>
  <si>
    <t>GAURANG MANUBHAI SHAH</t>
  </si>
  <si>
    <t>MEHAI</t>
  </si>
  <si>
    <t>MODIS</t>
  </si>
  <si>
    <t>AEGIS INVESTMENT FUND</t>
  </si>
  <si>
    <t>BINDIYA NARESH SHAH</t>
  </si>
  <si>
    <t>NARESH KANTILAL SHAH</t>
  </si>
  <si>
    <t>SHRENI SHARES LTD</t>
  </si>
  <si>
    <t>MRCAGRO</t>
  </si>
  <si>
    <t>KIRITKUMAR MADHAVLAL SHAH</t>
  </si>
  <si>
    <t>NUTRICIRCLE</t>
  </si>
  <si>
    <t>VIVEK KANDA</t>
  </si>
  <si>
    <t>TALIB ZAFAR</t>
  </si>
  <si>
    <t>INNOCENT INFRASTRUCTURE PRIVATE LIMITED</t>
  </si>
  <si>
    <t>VINOD KUMAR ARORA</t>
  </si>
  <si>
    <t>PRITHVI FINMART PRIVATE LIMITED</t>
  </si>
  <si>
    <t>KIRANSINGH</t>
  </si>
  <si>
    <t>REKHA RAVINDRAKUMAR RUIA</t>
  </si>
  <si>
    <t>ORIENTTR</t>
  </si>
  <si>
    <t>DAMINI COMMOSALES LLP</t>
  </si>
  <si>
    <t>VIEWLINK HIGHRISE LLP</t>
  </si>
  <si>
    <t>ANAND KUMAR YADAV</t>
  </si>
  <si>
    <t>PACIFICI</t>
  </si>
  <si>
    <t>GRANDLIFE HEALTHCARE PRIVATE LIMITED .</t>
  </si>
  <si>
    <t>PRADHIN</t>
  </si>
  <si>
    <t>RUCHIRA GOYAL</t>
  </si>
  <si>
    <t>MAHESH KUMAR</t>
  </si>
  <si>
    <t>MAHAMMADFARUK HAJIBHAI MIR</t>
  </si>
  <si>
    <t>NOPEA CAPITAL SERVICES PRIVATE LIMITED</t>
  </si>
  <si>
    <t>SABOOSOD</t>
  </si>
  <si>
    <t>SIMMOND</t>
  </si>
  <si>
    <t>PANNU BHANSALI</t>
  </si>
  <si>
    <t>MARFATIA STOCK BROKING PRIVATE LIMITED</t>
  </si>
  <si>
    <t>RANJIT VARDICHAND JAIN</t>
  </si>
  <si>
    <t>NK SECURITIES RESEARCH PVT. LTD.</t>
  </si>
  <si>
    <t>PARUL PALIWAL</t>
  </si>
  <si>
    <t>KALPANA MADHANI SECURITIES PRIVATE LIMITED</t>
  </si>
  <si>
    <t>SPICEJET</t>
  </si>
  <si>
    <t>MANSI SHARE &amp; STOCK ADVISORS PRIVATE LIMITED</t>
  </si>
  <si>
    <t>ASHWIN TALSIBHAI PARSANA</t>
  </si>
  <si>
    <t>KAMAL JEET GUPTA</t>
  </si>
  <si>
    <t>SRESTHA FINVEST LIMITED</t>
  </si>
  <si>
    <t>PARTH NITINBHAI SINOJIA</t>
  </si>
  <si>
    <t>DEV HASMUKHBHAI KAPADIYA</t>
  </si>
  <si>
    <t>PRAFULABEN NITINBHAI SINOJIYA</t>
  </si>
  <si>
    <t>SUCROSA</t>
  </si>
  <si>
    <t>KUNVARJI ENTERPRISE LLP</t>
  </si>
  <si>
    <t>SVS</t>
  </si>
  <si>
    <t>YELLOWSTONE VENTURES LLP</t>
  </si>
  <si>
    <t>D'SOUZA SATISH PETER</t>
  </si>
  <si>
    <t>UPSURGE</t>
  </si>
  <si>
    <t>HEMA JAYPRAKASH BHAVSAR</t>
  </si>
  <si>
    <t>RISHABH SHASHIKANT NIRBHAVNE</t>
  </si>
  <si>
    <t>VISVEN</t>
  </si>
  <si>
    <t>ANKITJAYANTIBHAIPATEL</t>
  </si>
  <si>
    <t>BAJAJHCARE</t>
  </si>
  <si>
    <t>Bajaj Healthcare Limited</t>
  </si>
  <si>
    <t>BANHEM STOCK BROKING PRIVATE LIMITED BANHEM  STOCK</t>
  </si>
  <si>
    <t>MANISHKUMAR SUMATILAL MEHTA (HUF) MANISHKUMAR  SUMATILAL</t>
  </si>
  <si>
    <t>PARK PINNACLE LLP</t>
  </si>
  <si>
    <t>ECOSMOBLTY</t>
  </si>
  <si>
    <t>Ecos (India) Mob &amp; Hosp L</t>
  </si>
  <si>
    <t>SILONI UPPAL</t>
  </si>
  <si>
    <t>VOGUE COMMERCIAL CO.LTD</t>
  </si>
  <si>
    <t>INDOBORAX</t>
  </si>
  <si>
    <t>Indo Borax &amp; Chemical Ltd</t>
  </si>
  <si>
    <t>JALAN</t>
  </si>
  <si>
    <t>Jalan Transolu. India Ltd</t>
  </si>
  <si>
    <t>PRIYATOSH GHOSH</t>
  </si>
  <si>
    <t>JIWANRAM</t>
  </si>
  <si>
    <t>Jiwanram Sheoduttra Ind L</t>
  </si>
  <si>
    <t>KIFS  ENTERPRISE</t>
  </si>
  <si>
    <t>KAMDHENU</t>
  </si>
  <si>
    <t>Kamdhenu Ispat Limited</t>
  </si>
  <si>
    <t>L7 HITECH PRIVATE LIMITED</t>
  </si>
  <si>
    <t>KSHITIJPOL</t>
  </si>
  <si>
    <t>Kshitij Polyline Limited</t>
  </si>
  <si>
    <t>YMD FINANCIAL CONSULTANCY PRIVATE LIMITED</t>
  </si>
  <si>
    <t>MALLCOM</t>
  </si>
  <si>
    <t>Mallcom (India) Limited</t>
  </si>
  <si>
    <t>MEGAFLEX</t>
  </si>
  <si>
    <t>Mega Flex Plastics Ltd</t>
  </si>
  <si>
    <t>REVATI HOLDINGS PRIVATE LIMITED</t>
  </si>
  <si>
    <t>MENONBE</t>
  </si>
  <si>
    <t>Menon Bearings Limited</t>
  </si>
  <si>
    <t>AMBIT INVESTMENT ADVISORS PRIVATE LIMITED</t>
  </si>
  <si>
    <t>Mahanagar Gas Ltd.</t>
  </si>
  <si>
    <t>MODISONLTD</t>
  </si>
  <si>
    <t>MODISON LIMITED</t>
  </si>
  <si>
    <t>NDL</t>
  </si>
  <si>
    <t>Nandan Denim Limited</t>
  </si>
  <si>
    <t>SAUMIK KETAN DOSHI</t>
  </si>
  <si>
    <t>Nuvoco Vistas Corp Ltd</t>
  </si>
  <si>
    <t>SBI MUTUAL FUND</t>
  </si>
  <si>
    <t>PEARLPOLY</t>
  </si>
  <si>
    <t>Pearl Polymers Ltd</t>
  </si>
  <si>
    <t>PNGJL</t>
  </si>
  <si>
    <t>P N Gadgil Jewellers Ltd</t>
  </si>
  <si>
    <t>RELINFRA</t>
  </si>
  <si>
    <t>Reliance Infrastructu Ltd</t>
  </si>
  <si>
    <t>REMSONSIND</t>
  </si>
  <si>
    <t>Remsons Industries Ltd</t>
  </si>
  <si>
    <t>BNP PARIBAS FINANCIAL MARKETS</t>
  </si>
  <si>
    <t>SILGO</t>
  </si>
  <si>
    <t>Silgo Retail Limited</t>
  </si>
  <si>
    <t>SPPPOLY</t>
  </si>
  <si>
    <t>SPP Polymer Limited</t>
  </si>
  <si>
    <t>ANAND MUNDHRA</t>
  </si>
  <si>
    <t>SSDL</t>
  </si>
  <si>
    <t>Saraswati Saree Depot Ltd</t>
  </si>
  <si>
    <t>TOPGAIN FINANCE PRIVATE LIMITED</t>
  </si>
  <si>
    <t>CAMELLIA TRADEX PRIVATE LIMITED</t>
  </si>
  <si>
    <t>SAHASTRAA ADVISORS PRIVATE LIMITED</t>
  </si>
  <si>
    <t>SURAJEST</t>
  </si>
  <si>
    <t>Suraj Estate Developers L</t>
  </si>
  <si>
    <t>LIC MUTUAL FUND - FLEXI CAP FUND</t>
  </si>
  <si>
    <t>EPITOME TRADING AND INVESTMENTS</t>
  </si>
  <si>
    <t>Zaggle Prepa Ocean Ser L</t>
  </si>
  <si>
    <t>ANNAPURNA</t>
  </si>
  <si>
    <t>Annapurna Swadisht Ltd</t>
  </si>
  <si>
    <t>NEOMILE GROWTH FUND - SERIES I</t>
  </si>
  <si>
    <t>BASUKINATH PROPERTIES PVT LTD</t>
  </si>
  <si>
    <t>IPHL</t>
  </si>
  <si>
    <t>Indian Phosphate Limited</t>
  </si>
  <si>
    <t>SWETA AGRAWAL</t>
  </si>
  <si>
    <t>VARDHILAL SHIVRAMBHAI THAKKAR</t>
  </si>
  <si>
    <t>HEMALI PATHIK THAKKAR</t>
  </si>
  <si>
    <t>NITIN RAM MENON</t>
  </si>
  <si>
    <t>KOTAK SPECIAL SITUATIONS FUND</t>
  </si>
  <si>
    <t>VSTIND</t>
  </si>
  <si>
    <t>VST Industries Ltd.</t>
  </si>
  <si>
    <t>DAMANI RADHAKISHAN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</si>
</sst>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3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20">
    <xf numFmtId="0" fontId="0" fillId="0" borderId="0"/>
    <xf numFmtId="0" fontId="5" fillId="0" borderId="22"/>
    <xf numFmtId="0" fontId="5" fillId="0" borderId="22"/>
    <xf numFmtId="0" fontId="42" fillId="0" borderId="29" applyNumberFormat="0" applyFill="0" applyAlignment="0" applyProtection="0"/>
    <xf numFmtId="0" fontId="43" fillId="0" borderId="30" applyNumberFormat="0" applyFill="0" applyAlignment="0" applyProtection="0"/>
    <xf numFmtId="0" fontId="44" fillId="0" borderId="31" applyNumberFormat="0" applyFill="0" applyAlignment="0" applyProtection="0"/>
    <xf numFmtId="0" fontId="48" fillId="12" borderId="32" applyNumberFormat="0" applyAlignment="0" applyProtection="0"/>
    <xf numFmtId="0" fontId="49" fillId="13" borderId="33" applyNumberFormat="0" applyAlignment="0" applyProtection="0"/>
    <xf numFmtId="0" fontId="50" fillId="13" borderId="32" applyNumberFormat="0" applyAlignment="0" applyProtection="0"/>
    <xf numFmtId="0" fontId="51" fillId="0" borderId="34" applyNumberFormat="0" applyFill="0" applyAlignment="0" applyProtection="0"/>
    <xf numFmtId="0" fontId="52" fillId="14" borderId="35" applyNumberFormat="0" applyAlignment="0" applyProtection="0"/>
    <xf numFmtId="0" fontId="55" fillId="0" borderId="37" applyNumberFormat="0" applyFill="0" applyAlignment="0" applyProtection="0"/>
    <xf numFmtId="0" fontId="4" fillId="0" borderId="22"/>
    <xf numFmtId="0" fontId="4" fillId="17" borderId="22" applyNumberFormat="0" applyBorder="0" applyAlignment="0" applyProtection="0"/>
    <xf numFmtId="0" fontId="4" fillId="21" borderId="22" applyNumberFormat="0" applyBorder="0" applyAlignment="0" applyProtection="0"/>
    <xf numFmtId="0" fontId="4" fillId="25" borderId="22" applyNumberFormat="0" applyBorder="0" applyAlignment="0" applyProtection="0"/>
    <xf numFmtId="0" fontId="4" fillId="29" borderId="22" applyNumberFormat="0" applyBorder="0" applyAlignment="0" applyProtection="0"/>
    <xf numFmtId="0" fontId="4" fillId="33" borderId="22" applyNumberFormat="0" applyBorder="0" applyAlignment="0" applyProtection="0"/>
    <xf numFmtId="0" fontId="4" fillId="37" borderId="22" applyNumberFormat="0" applyBorder="0" applyAlignment="0" applyProtection="0"/>
    <xf numFmtId="0" fontId="4" fillId="18" borderId="22" applyNumberFormat="0" applyBorder="0" applyAlignment="0" applyProtection="0"/>
    <xf numFmtId="0" fontId="4" fillId="22" borderId="22" applyNumberFormat="0" applyBorder="0" applyAlignment="0" applyProtection="0"/>
    <xf numFmtId="0" fontId="4" fillId="26" borderId="22" applyNumberFormat="0" applyBorder="0" applyAlignment="0" applyProtection="0"/>
    <xf numFmtId="0" fontId="4" fillId="30" borderId="22" applyNumberFormat="0" applyBorder="0" applyAlignment="0" applyProtection="0"/>
    <xf numFmtId="0" fontId="4" fillId="34" borderId="22" applyNumberFormat="0" applyBorder="0" applyAlignment="0" applyProtection="0"/>
    <xf numFmtId="0" fontId="4" fillId="38" borderId="22" applyNumberFormat="0" applyBorder="0" applyAlignment="0" applyProtection="0"/>
    <xf numFmtId="0" fontId="56" fillId="19" borderId="22" applyNumberFormat="0" applyBorder="0" applyAlignment="0" applyProtection="0"/>
    <xf numFmtId="0" fontId="56" fillId="23" borderId="22" applyNumberFormat="0" applyBorder="0" applyAlignment="0" applyProtection="0"/>
    <xf numFmtId="0" fontId="56" fillId="27" borderId="22" applyNumberFormat="0" applyBorder="0" applyAlignment="0" applyProtection="0"/>
    <xf numFmtId="0" fontId="56" fillId="31" borderId="22" applyNumberFormat="0" applyBorder="0" applyAlignment="0" applyProtection="0"/>
    <xf numFmtId="0" fontId="56" fillId="35" borderId="22" applyNumberFormat="0" applyBorder="0" applyAlignment="0" applyProtection="0"/>
    <xf numFmtId="0" fontId="56" fillId="39" borderId="22" applyNumberFormat="0" applyBorder="0" applyAlignment="0" applyProtection="0"/>
    <xf numFmtId="0" fontId="56" fillId="16" borderId="22" applyNumberFormat="0" applyBorder="0" applyAlignment="0" applyProtection="0"/>
    <xf numFmtId="0" fontId="56" fillId="20" borderId="22" applyNumberFormat="0" applyBorder="0" applyAlignment="0" applyProtection="0"/>
    <xf numFmtId="0" fontId="56" fillId="24" borderId="22" applyNumberFormat="0" applyBorder="0" applyAlignment="0" applyProtection="0"/>
    <xf numFmtId="0" fontId="56" fillId="28" borderId="22" applyNumberFormat="0" applyBorder="0" applyAlignment="0" applyProtection="0"/>
    <xf numFmtId="0" fontId="56" fillId="32" borderId="22" applyNumberFormat="0" applyBorder="0" applyAlignment="0" applyProtection="0"/>
    <xf numFmtId="0" fontId="56" fillId="36" borderId="22" applyNumberFormat="0" applyBorder="0" applyAlignment="0" applyProtection="0"/>
    <xf numFmtId="0" fontId="46" fillId="10" borderId="22" applyNumberFormat="0" applyBorder="0" applyAlignment="0" applyProtection="0"/>
    <xf numFmtId="0" fontId="54" fillId="0" borderId="22" applyNumberFormat="0" applyFill="0" applyBorder="0" applyAlignment="0" applyProtection="0"/>
    <xf numFmtId="0" fontId="45" fillId="9" borderId="22" applyNumberFormat="0" applyBorder="0" applyAlignment="0" applyProtection="0"/>
    <xf numFmtId="0" fontId="44" fillId="0" borderId="22" applyNumberFormat="0" applyFill="0" applyBorder="0" applyAlignment="0" applyProtection="0"/>
    <xf numFmtId="0" fontId="57" fillId="0" borderId="22" applyNumberFormat="0" applyFill="0" applyBorder="0" applyAlignment="0" applyProtection="0">
      <alignment vertical="top"/>
      <protection locked="0"/>
    </xf>
    <xf numFmtId="0" fontId="58" fillId="11" borderId="22" applyNumberFormat="0" applyBorder="0" applyAlignment="0" applyProtection="0"/>
    <xf numFmtId="0" fontId="5" fillId="0" borderId="22"/>
    <xf numFmtId="0" fontId="5" fillId="0" borderId="22"/>
    <xf numFmtId="0" fontId="4" fillId="15" borderId="36" applyNumberFormat="0" applyFont="0" applyAlignment="0" applyProtection="0"/>
    <xf numFmtId="9" fontId="4" fillId="0" borderId="22" applyFont="0" applyFill="0" applyBorder="0" applyAlignment="0" applyProtection="0"/>
    <xf numFmtId="0" fontId="59" fillId="0" borderId="22" applyNumberFormat="0" applyFill="0" applyBorder="0" applyAlignment="0" applyProtection="0"/>
    <xf numFmtId="0" fontId="53" fillId="0" borderId="22" applyNumberFormat="0" applyFill="0" applyBorder="0" applyAlignment="0" applyProtection="0"/>
    <xf numFmtId="0" fontId="5" fillId="0" borderId="22"/>
    <xf numFmtId="0" fontId="5" fillId="0" borderId="22"/>
    <xf numFmtId="0" fontId="5" fillId="0" borderId="22"/>
    <xf numFmtId="43" fontId="4" fillId="0" borderId="22" applyFont="0" applyFill="0" applyBorder="0" applyAlignment="0" applyProtection="0"/>
    <xf numFmtId="0" fontId="4" fillId="15" borderId="36" applyNumberFormat="0" applyFont="0" applyAlignment="0" applyProtection="0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41" fillId="0" borderId="22" applyNumberFormat="0" applyFill="0" applyBorder="0" applyAlignment="0" applyProtection="0"/>
    <xf numFmtId="0" fontId="47" fillId="11" borderId="22" applyNumberFormat="0" applyBorder="0" applyAlignment="0" applyProtection="0"/>
    <xf numFmtId="0" fontId="4" fillId="19" borderId="22" applyNumberFormat="0" applyBorder="0" applyAlignment="0" applyProtection="0"/>
    <xf numFmtId="0" fontId="4" fillId="23" borderId="22" applyNumberFormat="0" applyBorder="0" applyAlignment="0" applyProtection="0"/>
    <xf numFmtId="0" fontId="4" fillId="27" borderId="22" applyNumberFormat="0" applyBorder="0" applyAlignment="0" applyProtection="0"/>
    <xf numFmtId="0" fontId="4" fillId="31" borderId="22" applyNumberFormat="0" applyBorder="0" applyAlignment="0" applyProtection="0"/>
    <xf numFmtId="0" fontId="4" fillId="35" borderId="22" applyNumberFormat="0" applyBorder="0" applyAlignment="0" applyProtection="0"/>
    <xf numFmtId="0" fontId="4" fillId="39" borderId="22" applyNumberFormat="0" applyBorder="0" applyAlignment="0" applyProtection="0"/>
    <xf numFmtId="43" fontId="4" fillId="0" borderId="22" applyFont="0" applyFill="0" applyBorder="0" applyAlignment="0" applyProtection="0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43" fontId="4" fillId="0" borderId="22" applyFont="0" applyFill="0" applyBorder="0" applyAlignment="0" applyProtection="0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5" fillId="0" borderId="22"/>
    <xf numFmtId="0" fontId="60" fillId="0" borderId="22"/>
    <xf numFmtId="0" fontId="61" fillId="0" borderId="22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15" borderId="36" applyNumberFormat="0" applyFont="0" applyAlignment="0" applyProtection="0"/>
    <xf numFmtId="9" fontId="2" fillId="0" borderId="22" applyFont="0" applyFill="0" applyBorder="0" applyAlignment="0" applyProtection="0"/>
    <xf numFmtId="43" fontId="2" fillId="0" borderId="22" applyFont="0" applyFill="0" applyBorder="0" applyAlignment="0" applyProtection="0"/>
    <xf numFmtId="0" fontId="2" fillId="15" borderId="36" applyNumberFormat="0" applyFont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43" fontId="2" fillId="0" borderId="22" applyFont="0" applyFill="0" applyBorder="0" applyAlignment="0" applyProtection="0"/>
    <xf numFmtId="0" fontId="5" fillId="0" borderId="22"/>
    <xf numFmtId="0" fontId="1" fillId="0" borderId="22"/>
  </cellStyleXfs>
  <cellXfs count="376">
    <xf numFmtId="0" fontId="0" fillId="0" borderId="0" xfId="0"/>
    <xf numFmtId="0" fontId="5" fillId="2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5" fillId="2" borderId="1" xfId="0" applyFont="1" applyFill="1" applyBorder="1" applyAlignment="1">
      <alignment horizontal="center"/>
    </xf>
    <xf numFmtId="15" fontId="8" fillId="2" borderId="1" xfId="0" applyNumberFormat="1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1" fillId="0" borderId="2" xfId="0" applyFont="1" applyBorder="1"/>
    <xf numFmtId="0" fontId="5" fillId="2" borderId="5" xfId="0" applyFont="1" applyFill="1" applyBorder="1"/>
    <xf numFmtId="0" fontId="5" fillId="2" borderId="6" xfId="0" applyFont="1" applyFill="1" applyBorder="1" applyAlignment="1">
      <alignment horizontal="center"/>
    </xf>
    <xf numFmtId="0" fontId="12" fillId="0" borderId="7" xfId="0" applyFont="1" applyBorder="1"/>
    <xf numFmtId="0" fontId="5" fillId="2" borderId="2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2" xfId="0" applyFont="1" applyFill="1" applyBorder="1"/>
    <xf numFmtId="10" fontId="5" fillId="2" borderId="1" xfId="0" applyNumberFormat="1" applyFont="1" applyFill="1" applyBorder="1"/>
    <xf numFmtId="0" fontId="5" fillId="3" borderId="1" xfId="0" applyFont="1" applyFill="1" applyBorder="1"/>
    <xf numFmtId="0" fontId="13" fillId="5" borderId="1" xfId="0" applyFont="1" applyFill="1" applyBorder="1" applyAlignment="1">
      <alignment wrapText="1"/>
    </xf>
    <xf numFmtId="0" fontId="8" fillId="2" borderId="1" xfId="0" applyFont="1" applyFill="1" applyBorder="1"/>
    <xf numFmtId="0" fontId="14" fillId="2" borderId="1" xfId="0" applyFont="1" applyFill="1" applyBorder="1"/>
    <xf numFmtId="0" fontId="8" fillId="4" borderId="1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18" xfId="0" applyFont="1" applyBorder="1"/>
    <xf numFmtId="2" fontId="8" fillId="0" borderId="2" xfId="0" applyNumberFormat="1" applyFont="1" applyBorder="1"/>
    <xf numFmtId="0" fontId="8" fillId="0" borderId="2" xfId="0" applyFont="1" applyBorder="1"/>
    <xf numFmtId="2" fontId="5" fillId="0" borderId="2" xfId="0" applyNumberFormat="1" applyFont="1" applyBorder="1"/>
    <xf numFmtId="0" fontId="5" fillId="0" borderId="0" xfId="0" applyFont="1"/>
    <xf numFmtId="15" fontId="5" fillId="0" borderId="0" xfId="0" applyNumberFormat="1" applyFont="1"/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0" fontId="16" fillId="0" borderId="0" xfId="0" applyFont="1"/>
    <xf numFmtId="10" fontId="1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8" fillId="2" borderId="1" xfId="0" applyFont="1" applyFill="1" applyBorder="1" applyAlignment="1">
      <alignment horizontal="left"/>
    </xf>
    <xf numFmtId="0" fontId="19" fillId="2" borderId="1" xfId="0" applyFont="1" applyFill="1" applyBorder="1"/>
    <xf numFmtId="2" fontId="5" fillId="2" borderId="1" xfId="0" applyNumberFormat="1" applyFont="1" applyFill="1" applyBorder="1"/>
    <xf numFmtId="2" fontId="5" fillId="3" borderId="1" xfId="0" applyNumberFormat="1" applyFont="1" applyFill="1" applyBorder="1"/>
    <xf numFmtId="2" fontId="8" fillId="4" borderId="15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/>
    </xf>
    <xf numFmtId="2" fontId="8" fillId="4" borderId="17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17" fillId="0" borderId="2" xfId="0" applyFont="1" applyBorder="1"/>
    <xf numFmtId="0" fontId="5" fillId="0" borderId="0" xfId="0" applyFont="1" applyAlignment="1">
      <alignment horizontal="center"/>
    </xf>
    <xf numFmtId="0" fontId="20" fillId="2" borderId="1" xfId="0" applyFont="1" applyFill="1" applyBorder="1" applyAlignment="1">
      <alignment horizontal="right"/>
    </xf>
    <xf numFmtId="2" fontId="20" fillId="2" borderId="1" xfId="0" applyNumberFormat="1" applyFont="1" applyFill="1" applyBorder="1" applyAlignment="1">
      <alignment horizontal="right"/>
    </xf>
    <xf numFmtId="0" fontId="21" fillId="2" borderId="1" xfId="0" applyFont="1" applyFill="1" applyBorder="1"/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4" fontId="20" fillId="2" borderId="1" xfId="0" applyNumberFormat="1" applyFont="1" applyFill="1" applyBorder="1" applyAlignment="1">
      <alignment horizontal="right"/>
    </xf>
    <xf numFmtId="0" fontId="25" fillId="2" borderId="1" xfId="0" applyFont="1" applyFill="1" applyBorder="1"/>
    <xf numFmtId="0" fontId="26" fillId="2" borderId="1" xfId="0" applyFont="1" applyFill="1" applyBorder="1"/>
    <xf numFmtId="0" fontId="27" fillId="2" borderId="1" xfId="0" applyFont="1" applyFill="1" applyBorder="1"/>
    <xf numFmtId="0" fontId="29" fillId="2" borderId="1" xfId="0" applyFont="1" applyFill="1" applyBorder="1"/>
    <xf numFmtId="0" fontId="8" fillId="0" borderId="0" xfId="0" applyFont="1"/>
    <xf numFmtId="15" fontId="26" fillId="2" borderId="1" xfId="0" applyNumberFormat="1" applyFont="1" applyFill="1" applyBorder="1"/>
    <xf numFmtId="164" fontId="30" fillId="2" borderId="1" xfId="0" applyNumberFormat="1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 wrapText="1"/>
    </xf>
    <xf numFmtId="2" fontId="31" fillId="2" borderId="1" xfId="0" applyNumberFormat="1" applyFont="1" applyFill="1" applyBorder="1" applyAlignment="1">
      <alignment wrapText="1"/>
    </xf>
    <xf numFmtId="0" fontId="31" fillId="2" borderId="1" xfId="0" applyFont="1" applyFill="1" applyBorder="1" applyAlignment="1">
      <alignment horizontal="left" wrapText="1"/>
    </xf>
    <xf numFmtId="0" fontId="31" fillId="2" borderId="1" xfId="0" applyFont="1" applyFill="1" applyBorder="1"/>
    <xf numFmtId="164" fontId="30" fillId="3" borderId="1" xfId="0" applyNumberFormat="1" applyFont="1" applyFill="1" applyBorder="1" applyAlignment="1">
      <alignment horizontal="left" wrapText="1"/>
    </xf>
    <xf numFmtId="0" fontId="31" fillId="3" borderId="1" xfId="0" applyFont="1" applyFill="1" applyBorder="1" applyAlignment="1">
      <alignment horizontal="center" wrapText="1"/>
    </xf>
    <xf numFmtId="2" fontId="31" fillId="3" borderId="1" xfId="0" applyNumberFormat="1" applyFont="1" applyFill="1" applyBorder="1" applyAlignment="1">
      <alignment wrapText="1"/>
    </xf>
    <xf numFmtId="0" fontId="31" fillId="3" borderId="1" xfId="0" applyFont="1" applyFill="1" applyBorder="1" applyAlignment="1">
      <alignment horizontal="left" wrapText="1"/>
    </xf>
    <xf numFmtId="0" fontId="32" fillId="2" borderId="1" xfId="0" applyFont="1" applyFill="1" applyBorder="1" applyAlignment="1">
      <alignment horizontal="center"/>
    </xf>
    <xf numFmtId="164" fontId="33" fillId="2" borderId="1" xfId="0" applyNumberFormat="1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 wrapText="1"/>
    </xf>
    <xf numFmtId="164" fontId="8" fillId="4" borderId="2" xfId="0" applyNumberFormat="1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left"/>
    </xf>
    <xf numFmtId="3" fontId="5" fillId="0" borderId="2" xfId="0" applyNumberFormat="1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/>
    </xf>
    <xf numFmtId="0" fontId="36" fillId="5" borderId="1" xfId="0" applyFont="1" applyFill="1" applyBorder="1" applyAlignment="1">
      <alignment horizontal="center" wrapText="1"/>
    </xf>
    <xf numFmtId="0" fontId="37" fillId="2" borderId="1" xfId="0" applyFont="1" applyFill="1" applyBorder="1" applyAlignment="1">
      <alignment horizontal="left"/>
    </xf>
    <xf numFmtId="15" fontId="8" fillId="2" borderId="1" xfId="0" applyNumberFormat="1" applyFont="1" applyFill="1" applyBorder="1" applyAlignment="1">
      <alignment horizontal="center"/>
    </xf>
    <xf numFmtId="0" fontId="33" fillId="2" borderId="24" xfId="0" applyFont="1" applyFill="1" applyBorder="1"/>
    <xf numFmtId="0" fontId="8" fillId="4" borderId="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5" fontId="5" fillId="2" borderId="1" xfId="0" applyNumberFormat="1" applyFont="1" applyFill="1" applyBorder="1" applyAlignment="1">
      <alignment horizontal="center" vertical="center"/>
    </xf>
    <xf numFmtId="43" fontId="38" fillId="2" borderId="1" xfId="0" applyNumberFormat="1" applyFont="1" applyFill="1" applyBorder="1" applyAlignment="1">
      <alignment horizontal="left" vertical="center"/>
    </xf>
    <xf numFmtId="43" fontId="5" fillId="2" borderId="1" xfId="0" applyNumberFormat="1" applyFont="1" applyFill="1" applyBorder="1" applyAlignment="1">
      <alignment horizontal="center" vertical="top"/>
    </xf>
    <xf numFmtId="43" fontId="5" fillId="0" borderId="0" xfId="0" applyNumberFormat="1" applyFont="1"/>
    <xf numFmtId="0" fontId="8" fillId="2" borderId="1" xfId="0" applyFont="1" applyFill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left"/>
    </xf>
    <xf numFmtId="2" fontId="31" fillId="0" borderId="0" xfId="0" applyNumberFormat="1" applyFont="1" applyAlignment="1">
      <alignment horizontal="center"/>
    </xf>
    <xf numFmtId="1" fontId="31" fillId="2" borderId="1" xfId="0" applyNumberFormat="1" applyFont="1" applyFill="1" applyBorder="1" applyAlignment="1">
      <alignment horizontal="center"/>
    </xf>
    <xf numFmtId="9" fontId="31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15" fontId="31" fillId="2" borderId="1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2" fontId="8" fillId="4" borderId="8" xfId="0" applyNumberFormat="1" applyFont="1" applyFill="1" applyBorder="1" applyAlignment="1">
      <alignment horizontal="center" vertical="center" wrapText="1"/>
    </xf>
    <xf numFmtId="0" fontId="33" fillId="0" borderId="25" xfId="0" applyFont="1" applyBorder="1"/>
    <xf numFmtId="0" fontId="38" fillId="0" borderId="0" xfId="0" applyFont="1"/>
    <xf numFmtId="0" fontId="38" fillId="0" borderId="0" xfId="0" applyFont="1" applyAlignment="1">
      <alignment horizontal="center" vertical="center"/>
    </xf>
    <xf numFmtId="16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horizontal="center" vertical="center" wrapText="1"/>
    </xf>
    <xf numFmtId="15" fontId="31" fillId="2" borderId="1" xfId="0" applyNumberFormat="1" applyFont="1" applyFill="1" applyBorder="1" applyAlignment="1">
      <alignment horizontal="left"/>
    </xf>
    <xf numFmtId="2" fontId="31" fillId="2" borderId="1" xfId="0" applyNumberFormat="1" applyFont="1" applyFill="1" applyBorder="1" applyAlignment="1">
      <alignment horizontal="center"/>
    </xf>
    <xf numFmtId="0" fontId="33" fillId="2" borderId="24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center" vertical="center" wrapText="1"/>
    </xf>
    <xf numFmtId="1" fontId="5" fillId="7" borderId="2" xfId="0" applyNumberFormat="1" applyFont="1" applyFill="1" applyBorder="1" applyAlignment="1">
      <alignment horizontal="center" vertical="center"/>
    </xf>
    <xf numFmtId="167" fontId="5" fillId="7" borderId="2" xfId="0" applyNumberFormat="1" applyFont="1" applyFill="1" applyBorder="1" applyAlignment="1">
      <alignment horizontal="center" vertical="center"/>
    </xf>
    <xf numFmtId="167" fontId="5" fillId="7" borderId="2" xfId="0" applyNumberFormat="1" applyFont="1" applyFill="1" applyBorder="1" applyAlignment="1">
      <alignment horizontal="left"/>
    </xf>
    <xf numFmtId="0" fontId="5" fillId="7" borderId="2" xfId="0" applyFont="1" applyFill="1" applyBorder="1" applyAlignment="1">
      <alignment horizontal="center"/>
    </xf>
    <xf numFmtId="2" fontId="5" fillId="7" borderId="2" xfId="0" applyNumberFormat="1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2" fontId="5" fillId="7" borderId="2" xfId="0" applyNumberFormat="1" applyFont="1" applyFill="1" applyBorder="1" applyAlignment="1">
      <alignment horizontal="center" vertical="center" wrapText="1"/>
    </xf>
    <xf numFmtId="10" fontId="5" fillId="7" borderId="2" xfId="0" applyNumberFormat="1" applyFont="1" applyFill="1" applyBorder="1" applyAlignment="1">
      <alignment horizontal="center" vertical="center" wrapText="1"/>
    </xf>
    <xf numFmtId="167" fontId="5" fillId="7" borderId="2" xfId="0" applyNumberFormat="1" applyFont="1" applyFill="1" applyBorder="1" applyAlignment="1">
      <alignment horizontal="center" vertical="center" wrapText="1"/>
    </xf>
    <xf numFmtId="1" fontId="5" fillId="8" borderId="2" xfId="0" applyNumberFormat="1" applyFont="1" applyFill="1" applyBorder="1" applyAlignment="1">
      <alignment horizontal="center" vertical="center" wrapText="1"/>
    </xf>
    <xf numFmtId="167" fontId="5" fillId="8" borderId="2" xfId="0" applyNumberFormat="1" applyFont="1" applyFill="1" applyBorder="1" applyAlignment="1">
      <alignment horizontal="center" vertical="center" wrapText="1"/>
    </xf>
    <xf numFmtId="167" fontId="5" fillId="8" borderId="2" xfId="0" applyNumberFormat="1" applyFont="1" applyFill="1" applyBorder="1" applyAlignment="1">
      <alignment horizontal="left"/>
    </xf>
    <xf numFmtId="1" fontId="5" fillId="8" borderId="2" xfId="0" applyNumberFormat="1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2" fontId="5" fillId="8" borderId="2" xfId="0" applyNumberFormat="1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2" fontId="5" fillId="8" borderId="2" xfId="0" applyNumberFormat="1" applyFont="1" applyFill="1" applyBorder="1" applyAlignment="1">
      <alignment horizontal="center" vertical="center" wrapText="1"/>
    </xf>
    <xf numFmtId="10" fontId="5" fillId="8" borderId="2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/>
    <xf numFmtId="9" fontId="5" fillId="8" borderId="2" xfId="0" applyNumberFormat="1" applyFont="1" applyFill="1" applyBorder="1" applyAlignment="1">
      <alignment horizontal="center"/>
    </xf>
    <xf numFmtId="168" fontId="5" fillId="8" borderId="2" xfId="0" applyNumberFormat="1" applyFont="1" applyFill="1" applyBorder="1" applyAlignment="1">
      <alignment horizontal="center" vertical="center" wrapText="1"/>
    </xf>
    <xf numFmtId="15" fontId="5" fillId="8" borderId="2" xfId="0" applyNumberFormat="1" applyFont="1" applyFill="1" applyBorder="1"/>
    <xf numFmtId="1" fontId="5" fillId="6" borderId="2" xfId="0" applyNumberFormat="1" applyFont="1" applyFill="1" applyBorder="1" applyAlignment="1">
      <alignment horizontal="center" vertical="center" wrapText="1"/>
    </xf>
    <xf numFmtId="167" fontId="5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center"/>
    </xf>
    <xf numFmtId="2" fontId="5" fillId="6" borderId="2" xfId="0" applyNumberFormat="1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2" fontId="5" fillId="6" borderId="2" xfId="0" applyNumberFormat="1" applyFont="1" applyFill="1" applyBorder="1" applyAlignment="1">
      <alignment horizontal="center" vertical="center" wrapText="1"/>
    </xf>
    <xf numFmtId="9" fontId="5" fillId="6" borderId="2" xfId="0" applyNumberFormat="1" applyFont="1" applyFill="1" applyBorder="1" applyAlignment="1">
      <alignment horizontal="center"/>
    </xf>
    <xf numFmtId="1" fontId="5" fillId="7" borderId="3" xfId="0" applyNumberFormat="1" applyFont="1" applyFill="1" applyBorder="1" applyAlignment="1">
      <alignment horizontal="center" vertical="center"/>
    </xf>
    <xf numFmtId="167" fontId="5" fillId="7" borderId="3" xfId="0" applyNumberFormat="1" applyFont="1" applyFill="1" applyBorder="1" applyAlignment="1">
      <alignment horizontal="center" vertical="center"/>
    </xf>
    <xf numFmtId="167" fontId="5" fillId="7" borderId="3" xfId="0" applyNumberFormat="1" applyFont="1" applyFill="1" applyBorder="1" applyAlignment="1">
      <alignment horizontal="left"/>
    </xf>
    <xf numFmtId="0" fontId="5" fillId="7" borderId="3" xfId="0" applyFont="1" applyFill="1" applyBorder="1" applyAlignment="1">
      <alignment horizontal="center"/>
    </xf>
    <xf numFmtId="2" fontId="5" fillId="7" borderId="3" xfId="0" applyNumberFormat="1" applyFont="1" applyFill="1" applyBorder="1" applyAlignment="1">
      <alignment horizontal="center" vertical="center"/>
    </xf>
    <xf numFmtId="2" fontId="5" fillId="7" borderId="3" xfId="0" applyNumberFormat="1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10" fontId="5" fillId="7" borderId="3" xfId="0" applyNumberFormat="1" applyFont="1" applyFill="1" applyBorder="1" applyAlignment="1">
      <alignment horizontal="center" vertical="center" wrapText="1"/>
    </xf>
    <xf numFmtId="167" fontId="5" fillId="7" borderId="3" xfId="0" applyNumberFormat="1" applyFont="1" applyFill="1" applyBorder="1" applyAlignment="1">
      <alignment horizontal="center" vertical="center" wrapText="1"/>
    </xf>
    <xf numFmtId="1" fontId="5" fillId="8" borderId="2" xfId="0" applyNumberFormat="1" applyFont="1" applyFill="1" applyBorder="1" applyAlignment="1">
      <alignment horizontal="center" vertical="center"/>
    </xf>
    <xf numFmtId="167" fontId="5" fillId="8" borderId="2" xfId="0" applyNumberFormat="1" applyFont="1" applyFill="1" applyBorder="1" applyAlignment="1">
      <alignment horizontal="center" vertical="center"/>
    </xf>
    <xf numFmtId="2" fontId="5" fillId="8" borderId="2" xfId="0" applyNumberFormat="1" applyFont="1" applyFill="1" applyBorder="1" applyAlignment="1">
      <alignment horizontal="center" vertical="center"/>
    </xf>
    <xf numFmtId="2" fontId="5" fillId="7" borderId="3" xfId="0" applyNumberFormat="1" applyFont="1" applyFill="1" applyBorder="1" applyAlignment="1">
      <alignment horizontal="center" vertical="center" wrapText="1"/>
    </xf>
    <xf numFmtId="1" fontId="5" fillId="8" borderId="3" xfId="0" applyNumberFormat="1" applyFont="1" applyFill="1" applyBorder="1" applyAlignment="1">
      <alignment horizontal="center" vertical="center"/>
    </xf>
    <xf numFmtId="167" fontId="5" fillId="8" borderId="3" xfId="0" applyNumberFormat="1" applyFont="1" applyFill="1" applyBorder="1" applyAlignment="1">
      <alignment horizontal="center" vertical="center"/>
    </xf>
    <xf numFmtId="0" fontId="5" fillId="8" borderId="3" xfId="0" applyFont="1" applyFill="1" applyBorder="1"/>
    <xf numFmtId="0" fontId="5" fillId="8" borderId="3" xfId="0" applyFont="1" applyFill="1" applyBorder="1" applyAlignment="1">
      <alignment horizontal="center"/>
    </xf>
    <xf numFmtId="2" fontId="5" fillId="8" borderId="3" xfId="0" applyNumberFormat="1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 vertical="center" wrapText="1"/>
    </xf>
    <xf numFmtId="167" fontId="5" fillId="2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38" fillId="0" borderId="28" xfId="0" applyFont="1" applyBorder="1" applyAlignment="1">
      <alignment horizontal="center" vertical="center"/>
    </xf>
    <xf numFmtId="165" fontId="38" fillId="0" borderId="28" xfId="0" applyNumberFormat="1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2" fontId="39" fillId="0" borderId="28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5" fontId="5" fillId="0" borderId="28" xfId="0" applyNumberFormat="1" applyFont="1" applyBorder="1" applyAlignment="1">
      <alignment horizontal="center" vertical="center"/>
    </xf>
    <xf numFmtId="43" fontId="38" fillId="0" borderId="28" xfId="0" applyNumberFormat="1" applyFont="1" applyBorder="1" applyAlignment="1">
      <alignment horizontal="center" vertical="top"/>
    </xf>
    <xf numFmtId="10" fontId="39" fillId="0" borderId="28" xfId="0" applyNumberFormat="1" applyFont="1" applyBorder="1" applyAlignment="1">
      <alignment horizontal="center" vertical="center" wrapText="1"/>
    </xf>
    <xf numFmtId="16" fontId="39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left"/>
    </xf>
    <xf numFmtId="0" fontId="8" fillId="4" borderId="23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/>
    </xf>
    <xf numFmtId="0" fontId="5" fillId="2" borderId="22" xfId="0" applyFont="1" applyFill="1" applyBorder="1"/>
    <xf numFmtId="0" fontId="17" fillId="0" borderId="7" xfId="0" applyFont="1" applyBorder="1"/>
    <xf numFmtId="2" fontId="5" fillId="0" borderId="7" xfId="0" applyNumberFormat="1" applyFont="1" applyBorder="1"/>
    <xf numFmtId="0" fontId="5" fillId="0" borderId="7" xfId="0" applyFont="1" applyBorder="1"/>
    <xf numFmtId="0" fontId="8" fillId="0" borderId="28" xfId="1" applyFont="1" applyBorder="1"/>
    <xf numFmtId="2" fontId="8" fillId="0" borderId="28" xfId="1" applyNumberFormat="1" applyFont="1" applyBorder="1" applyAlignment="1">
      <alignment horizontal="right"/>
    </xf>
    <xf numFmtId="2" fontId="8" fillId="0" borderId="28" xfId="1" applyNumberFormat="1" applyFont="1" applyBorder="1"/>
    <xf numFmtId="10" fontId="8" fillId="0" borderId="28" xfId="46" applyNumberFormat="1" applyFont="1" applyBorder="1"/>
    <xf numFmtId="0" fontId="8" fillId="4" borderId="7" xfId="0" applyFont="1" applyFill="1" applyBorder="1" applyAlignment="1">
      <alignment horizontal="center"/>
    </xf>
    <xf numFmtId="0" fontId="5" fillId="0" borderId="22" xfId="0" applyFont="1" applyBorder="1"/>
    <xf numFmtId="15" fontId="5" fillId="0" borderId="22" xfId="0" applyNumberFormat="1" applyFont="1" applyBorder="1"/>
    <xf numFmtId="2" fontId="5" fillId="0" borderId="22" xfId="0" applyNumberFormat="1" applyFont="1" applyBorder="1"/>
    <xf numFmtId="2" fontId="5" fillId="0" borderId="22" xfId="0" applyNumberFormat="1" applyFont="1" applyBorder="1" applyAlignment="1">
      <alignment horizontal="right"/>
    </xf>
    <xf numFmtId="0" fontId="16" fillId="0" borderId="22" xfId="0" applyFont="1" applyBorder="1"/>
    <xf numFmtId="10" fontId="16" fillId="2" borderId="22" xfId="0" applyNumberFormat="1" applyFont="1" applyFill="1" applyBorder="1" applyAlignment="1">
      <alignment horizontal="center"/>
    </xf>
    <xf numFmtId="0" fontId="5" fillId="0" borderId="28" xfId="0" applyFont="1" applyBorder="1"/>
    <xf numFmtId="0" fontId="17" fillId="0" borderId="28" xfId="0" applyFont="1" applyBorder="1"/>
    <xf numFmtId="2" fontId="5" fillId="0" borderId="28" xfId="0" applyNumberFormat="1" applyFont="1" applyBorder="1"/>
    <xf numFmtId="15" fontId="55" fillId="0" borderId="28" xfId="12" applyNumberFormat="1" applyFont="1" applyBorder="1"/>
    <xf numFmtId="2" fontId="5" fillId="0" borderId="28" xfId="1" applyNumberFormat="1" applyBorder="1"/>
    <xf numFmtId="15" fontId="3" fillId="0" borderId="28" xfId="12" applyNumberFormat="1" applyFont="1" applyBorder="1"/>
    <xf numFmtId="2" fontId="5" fillId="0" borderId="28" xfId="1" applyNumberFormat="1" applyBorder="1" applyAlignment="1">
      <alignment horizontal="right"/>
    </xf>
    <xf numFmtId="0" fontId="5" fillId="0" borderId="28" xfId="1" applyBorder="1"/>
    <xf numFmtId="10" fontId="5" fillId="0" borderId="28" xfId="46" applyNumberFormat="1" applyFont="1" applyBorder="1"/>
    <xf numFmtId="0" fontId="3" fillId="0" borderId="28" xfId="12" applyFont="1" applyBorder="1" applyAlignment="1">
      <alignment horizontal="left"/>
    </xf>
    <xf numFmtId="49" fontId="3" fillId="0" borderId="28" xfId="12" applyNumberFormat="1" applyFont="1" applyBorder="1"/>
    <xf numFmtId="0" fontId="3" fillId="0" borderId="28" xfId="12" applyFont="1" applyBorder="1"/>
    <xf numFmtId="0" fontId="5" fillId="0" borderId="28" xfId="0" applyFont="1" applyBorder="1" applyAlignment="1">
      <alignment horizontal="left"/>
    </xf>
    <xf numFmtId="0" fontId="38" fillId="0" borderId="28" xfId="0" applyFont="1" applyBorder="1"/>
    <xf numFmtId="16" fontId="38" fillId="0" borderId="2" xfId="0" applyNumberFormat="1" applyFont="1" applyBorder="1" applyAlignment="1">
      <alignment horizontal="center" vertical="center"/>
    </xf>
    <xf numFmtId="16" fontId="38" fillId="0" borderId="28" xfId="0" applyNumberFormat="1" applyFont="1" applyBorder="1" applyAlignment="1">
      <alignment horizontal="center" vertical="center"/>
    </xf>
    <xf numFmtId="1" fontId="5" fillId="7" borderId="7" xfId="0" applyNumberFormat="1" applyFont="1" applyFill="1" applyBorder="1" applyAlignment="1">
      <alignment horizontal="center" vertical="center"/>
    </xf>
    <xf numFmtId="167" fontId="5" fillId="7" borderId="7" xfId="0" applyNumberFormat="1" applyFont="1" applyFill="1" applyBorder="1" applyAlignment="1">
      <alignment horizontal="center" vertical="center"/>
    </xf>
    <xf numFmtId="167" fontId="5" fillId="7" borderId="7" xfId="0" applyNumberFormat="1" applyFont="1" applyFill="1" applyBorder="1" applyAlignment="1">
      <alignment horizontal="left"/>
    </xf>
    <xf numFmtId="0" fontId="5" fillId="7" borderId="7" xfId="0" applyFont="1" applyFill="1" applyBorder="1" applyAlignment="1">
      <alignment horizontal="center"/>
    </xf>
    <xf numFmtId="2" fontId="5" fillId="7" borderId="7" xfId="0" applyNumberFormat="1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0" fontId="8" fillId="4" borderId="23" xfId="0" applyFont="1" applyFill="1" applyBorder="1" applyAlignment="1">
      <alignment horizontal="left" vertical="center" wrapText="1"/>
    </xf>
    <xf numFmtId="0" fontId="38" fillId="40" borderId="0" xfId="0" applyFont="1" applyFill="1"/>
    <xf numFmtId="0" fontId="38" fillId="40" borderId="0" xfId="0" applyFont="1" applyFill="1" applyAlignment="1">
      <alignment horizontal="center" vertical="center"/>
    </xf>
    <xf numFmtId="165" fontId="38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8" fillId="0" borderId="22" xfId="0" applyNumberFormat="1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10" fontId="38" fillId="0" borderId="28" xfId="0" applyNumberFormat="1" applyFont="1" applyBorder="1" applyAlignment="1">
      <alignment horizontal="center" vertical="center" wrapText="1"/>
    </xf>
    <xf numFmtId="0" fontId="38" fillId="41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0" fontId="39" fillId="42" borderId="28" xfId="0" applyFont="1" applyFill="1" applyBorder="1" applyAlignment="1">
      <alignment horizontal="center" vertical="center"/>
    </xf>
    <xf numFmtId="167" fontId="5" fillId="44" borderId="2" xfId="0" applyNumberFormat="1" applyFont="1" applyFill="1" applyBorder="1" applyAlignment="1">
      <alignment horizontal="center" vertical="center"/>
    </xf>
    <xf numFmtId="0" fontId="17" fillId="43" borderId="2" xfId="0" applyFont="1" applyFill="1" applyBorder="1"/>
    <xf numFmtId="0" fontId="17" fillId="43" borderId="2" xfId="0" applyFont="1" applyFill="1" applyBorder="1" applyAlignment="1">
      <alignment horizontal="center"/>
    </xf>
    <xf numFmtId="0" fontId="5" fillId="43" borderId="2" xfId="0" applyFont="1" applyFill="1" applyBorder="1" applyAlignment="1">
      <alignment horizontal="center"/>
    </xf>
    <xf numFmtId="0" fontId="5" fillId="45" borderId="4" xfId="0" applyFont="1" applyFill="1" applyBorder="1" applyAlignment="1">
      <alignment horizontal="center"/>
    </xf>
    <xf numFmtId="2" fontId="5" fillId="45" borderId="2" xfId="0" applyNumberFormat="1" applyFont="1" applyFill="1" applyBorder="1" applyAlignment="1">
      <alignment horizontal="center" vertical="center" wrapText="1"/>
    </xf>
    <xf numFmtId="10" fontId="5" fillId="45" borderId="2" xfId="0" applyNumberFormat="1" applyFont="1" applyFill="1" applyBorder="1" applyAlignment="1">
      <alignment horizontal="center" vertical="center" wrapText="1"/>
    </xf>
    <xf numFmtId="0" fontId="5" fillId="45" borderId="2" xfId="0" applyFont="1" applyFill="1" applyBorder="1" applyAlignment="1">
      <alignment horizontal="center"/>
    </xf>
    <xf numFmtId="167" fontId="5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0" fontId="38" fillId="41" borderId="28" xfId="0" applyNumberFormat="1" applyFont="1" applyFill="1" applyBorder="1" applyAlignment="1">
      <alignment horizontal="center" vertical="center" wrapText="1"/>
    </xf>
    <xf numFmtId="16" fontId="38" fillId="41" borderId="28" xfId="0" applyNumberFormat="1" applyFont="1" applyFill="1" applyBorder="1" applyAlignment="1">
      <alignment horizontal="center" vertical="center"/>
    </xf>
    <xf numFmtId="2" fontId="39" fillId="42" borderId="28" xfId="0" applyNumberFormat="1" applyFont="1" applyFill="1" applyBorder="1" applyAlignment="1">
      <alignment horizontal="center" vertical="center"/>
    </xf>
    <xf numFmtId="165" fontId="38" fillId="42" borderId="28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0" fillId="0" borderId="22" xfId="0" applyBorder="1"/>
    <xf numFmtId="166" fontId="38" fillId="0" borderId="28" xfId="0" applyNumberFormat="1" applyFont="1" applyBorder="1" applyAlignment="1">
      <alignment horizontal="center" vertical="center"/>
    </xf>
    <xf numFmtId="0" fontId="17" fillId="0" borderId="38" xfId="0" applyFont="1" applyBorder="1"/>
    <xf numFmtId="2" fontId="5" fillId="0" borderId="38" xfId="0" applyNumberFormat="1" applyFont="1" applyBorder="1"/>
    <xf numFmtId="0" fontId="5" fillId="0" borderId="38" xfId="0" applyFont="1" applyBorder="1"/>
    <xf numFmtId="0" fontId="5" fillId="2" borderId="28" xfId="0" applyFont="1" applyFill="1" applyBorder="1"/>
    <xf numFmtId="0" fontId="5" fillId="0" borderId="39" xfId="0" applyFont="1" applyBorder="1" applyAlignment="1">
      <alignment horizontal="left"/>
    </xf>
    <xf numFmtId="0" fontId="5" fillId="2" borderId="38" xfId="0" applyFont="1" applyFill="1" applyBorder="1"/>
    <xf numFmtId="0" fontId="0" fillId="0" borderId="28" xfId="0" applyBorder="1"/>
    <xf numFmtId="0" fontId="20" fillId="2" borderId="22" xfId="0" applyFont="1" applyFill="1" applyBorder="1" applyAlignment="1">
      <alignment horizontal="right"/>
    </xf>
    <xf numFmtId="2" fontId="20" fillId="2" borderId="22" xfId="0" applyNumberFormat="1" applyFont="1" applyFill="1" applyBorder="1" applyAlignment="1">
      <alignment horizontal="right"/>
    </xf>
    <xf numFmtId="0" fontId="38" fillId="46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9" fillId="47" borderId="28" xfId="0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3" fontId="5" fillId="0" borderId="7" xfId="0" applyNumberFormat="1" applyFont="1" applyBorder="1" applyAlignment="1">
      <alignment horizontal="left"/>
    </xf>
    <xf numFmtId="164" fontId="5" fillId="2" borderId="28" xfId="0" applyNumberFormat="1" applyFont="1" applyFill="1" applyBorder="1" applyAlignment="1">
      <alignment horizontal="left"/>
    </xf>
    <xf numFmtId="3" fontId="5" fillId="0" borderId="28" xfId="0" applyNumberFormat="1" applyFont="1" applyBorder="1" applyAlignment="1">
      <alignment horizontal="left"/>
    </xf>
    <xf numFmtId="0" fontId="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wrapText="1"/>
    </xf>
    <xf numFmtId="0" fontId="8" fillId="4" borderId="38" xfId="0" applyFont="1" applyFill="1" applyBorder="1" applyAlignment="1">
      <alignment horizontal="left" vertical="center" wrapText="1"/>
    </xf>
    <xf numFmtId="0" fontId="39" fillId="46" borderId="28" xfId="0" applyFont="1" applyFill="1" applyBorder="1" applyAlignment="1">
      <alignment horizontal="center" vertical="center"/>
    </xf>
    <xf numFmtId="2" fontId="39" fillId="46" borderId="28" xfId="0" applyNumberFormat="1" applyFont="1" applyFill="1" applyBorder="1" applyAlignment="1">
      <alignment horizontal="center" vertical="center"/>
    </xf>
    <xf numFmtId="166" fontId="38" fillId="46" borderId="28" xfId="0" applyNumberFormat="1" applyFont="1" applyFill="1" applyBorder="1" applyAlignment="1">
      <alignment horizontal="center" vertical="center"/>
    </xf>
    <xf numFmtId="16" fontId="38" fillId="47" borderId="28" xfId="0" applyNumberFormat="1" applyFont="1" applyFill="1" applyBorder="1" applyAlignment="1">
      <alignment horizontal="center" vertical="center"/>
    </xf>
    <xf numFmtId="0" fontId="38" fillId="47" borderId="28" xfId="0" applyFont="1" applyFill="1" applyBorder="1"/>
    <xf numFmtId="16" fontId="38" fillId="42" borderId="28" xfId="0" applyNumberFormat="1" applyFont="1" applyFill="1" applyBorder="1" applyAlignment="1">
      <alignment horizontal="center" vertical="center"/>
    </xf>
    <xf numFmtId="0" fontId="38" fillId="42" borderId="28" xfId="0" applyFont="1" applyFill="1" applyBorder="1"/>
    <xf numFmtId="0" fontId="39" fillId="41" borderId="28" xfId="0" applyFont="1" applyFill="1" applyBorder="1" applyAlignment="1">
      <alignment horizontal="center" vertical="center"/>
    </xf>
    <xf numFmtId="2" fontId="39" fillId="41" borderId="28" xfId="0" applyNumberFormat="1" applyFont="1" applyFill="1" applyBorder="1" applyAlignment="1">
      <alignment horizontal="center" vertical="center"/>
    </xf>
    <xf numFmtId="166" fontId="38" fillId="41" borderId="28" xfId="0" applyNumberFormat="1" applyFont="1" applyFill="1" applyBorder="1" applyAlignment="1">
      <alignment horizontal="center" vertical="center"/>
    </xf>
    <xf numFmtId="2" fontId="5" fillId="2" borderId="41" xfId="0" applyNumberFormat="1" applyFont="1" applyFill="1" applyBorder="1" applyAlignment="1">
      <alignment horizontal="center" vertical="center"/>
    </xf>
    <xf numFmtId="0" fontId="62" fillId="0" borderId="22" xfId="0" applyFont="1" applyBorder="1"/>
    <xf numFmtId="167" fontId="5" fillId="0" borderId="22" xfId="0" applyNumberFormat="1" applyFont="1" applyBorder="1" applyAlignment="1">
      <alignment horizontal="center" vertical="center"/>
    </xf>
    <xf numFmtId="1" fontId="5" fillId="2" borderId="28" xfId="0" applyNumberFormat="1" applyFont="1" applyFill="1" applyBorder="1" applyAlignment="1">
      <alignment horizontal="center" vertical="center" wrapText="1"/>
    </xf>
    <xf numFmtId="0" fontId="17" fillId="0" borderId="5" xfId="0" applyFont="1" applyBorder="1"/>
    <xf numFmtId="1" fontId="5" fillId="2" borderId="40" xfId="0" applyNumberFormat="1" applyFont="1" applyFill="1" applyBorder="1" applyAlignment="1">
      <alignment horizontal="center" vertical="center" wrapText="1"/>
    </xf>
    <xf numFmtId="167" fontId="5" fillId="2" borderId="28" xfId="0" applyNumberFormat="1" applyFont="1" applyFill="1" applyBorder="1" applyAlignment="1">
      <alignment horizontal="center" vertical="center"/>
    </xf>
    <xf numFmtId="15" fontId="8" fillId="2" borderId="22" xfId="0" applyNumberFormat="1" applyFont="1" applyFill="1" applyBorder="1" applyAlignment="1">
      <alignment horizontal="center"/>
    </xf>
    <xf numFmtId="0" fontId="0" fillId="0" borderId="42" xfId="0" applyBorder="1"/>
    <xf numFmtId="0" fontId="5" fillId="2" borderId="44" xfId="0" applyFont="1" applyFill="1" applyBorder="1"/>
    <xf numFmtId="0" fontId="5" fillId="2" borderId="45" xfId="0" applyFont="1" applyFill="1" applyBorder="1"/>
    <xf numFmtId="0" fontId="5" fillId="2" borderId="42" xfId="0" applyFont="1" applyFill="1" applyBorder="1"/>
    <xf numFmtId="0" fontId="5" fillId="3" borderId="43" xfId="0" applyFont="1" applyFill="1" applyBorder="1"/>
    <xf numFmtId="0" fontId="5" fillId="3" borderId="22" xfId="0" applyFont="1" applyFill="1" applyBorder="1"/>
    <xf numFmtId="0" fontId="5" fillId="3" borderId="22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37" fillId="2" borderId="43" xfId="0" applyFont="1" applyFill="1" applyBorder="1" applyAlignment="1">
      <alignment horizontal="left"/>
    </xf>
    <xf numFmtId="0" fontId="5" fillId="2" borderId="48" xfId="0" applyFont="1" applyFill="1" applyBorder="1"/>
    <xf numFmtId="0" fontId="5" fillId="2" borderId="49" xfId="0" applyFont="1" applyFill="1" applyBorder="1"/>
    <xf numFmtId="0" fontId="5" fillId="3" borderId="45" xfId="0" applyFont="1" applyFill="1" applyBorder="1"/>
    <xf numFmtId="0" fontId="5" fillId="3" borderId="42" xfId="0" applyFont="1" applyFill="1" applyBorder="1"/>
    <xf numFmtId="0" fontId="0" fillId="0" borderId="46" xfId="0" applyBorder="1"/>
    <xf numFmtId="0" fontId="6" fillId="3" borderId="22" xfId="0" applyFont="1" applyFill="1" applyBorder="1"/>
    <xf numFmtId="0" fontId="7" fillId="3" borderId="22" xfId="0" applyFont="1" applyFill="1" applyBorder="1" applyAlignment="1">
      <alignment horizontal="center"/>
    </xf>
    <xf numFmtId="0" fontId="0" fillId="0" borderId="47" xfId="0" applyBorder="1"/>
    <xf numFmtId="0" fontId="0" fillId="0" borderId="49" xfId="0" applyBorder="1"/>
    <xf numFmtId="0" fontId="0" fillId="0" borderId="50" xfId="0" applyBorder="1"/>
    <xf numFmtId="0" fontId="35" fillId="3" borderId="22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" fontId="38" fillId="42" borderId="40" xfId="0" applyNumberFormat="1" applyFont="1" applyFill="1" applyBorder="1" applyAlignment="1">
      <alignment horizontal="center" vertical="center"/>
    </xf>
    <xf numFmtId="0" fontId="38" fillId="42" borderId="40" xfId="0" applyFont="1" applyFill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center" vertical="center"/>
    </xf>
    <xf numFmtId="0" fontId="5" fillId="47" borderId="28" xfId="0" applyFont="1" applyFill="1" applyBorder="1" applyAlignment="1">
      <alignment horizontal="center" vertical="center"/>
    </xf>
    <xf numFmtId="165" fontId="38" fillId="47" borderId="28" xfId="0" applyNumberFormat="1" applyFont="1" applyFill="1" applyBorder="1" applyAlignment="1">
      <alignment horizontal="center" vertical="center"/>
    </xf>
    <xf numFmtId="15" fontId="5" fillId="47" borderId="28" xfId="0" applyNumberFormat="1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left"/>
    </xf>
    <xf numFmtId="43" fontId="38" fillId="47" borderId="28" xfId="0" applyNumberFormat="1" applyFont="1" applyFill="1" applyBorder="1" applyAlignment="1">
      <alignment horizontal="center" vertical="top"/>
    </xf>
    <xf numFmtId="2" fontId="38" fillId="46" borderId="28" xfId="0" applyNumberFormat="1" applyFont="1" applyFill="1" applyBorder="1" applyAlignment="1">
      <alignment horizontal="center" vertical="center"/>
    </xf>
    <xf numFmtId="10" fontId="38" fillId="46" borderId="28" xfId="0" applyNumberFormat="1" applyFont="1" applyFill="1" applyBorder="1" applyAlignment="1">
      <alignment horizontal="center" vertical="center" wrapText="1"/>
    </xf>
    <xf numFmtId="16" fontId="38" fillId="46" borderId="28" xfId="0" applyNumberFormat="1" applyFont="1" applyFill="1" applyBorder="1" applyAlignment="1">
      <alignment horizontal="center" vertical="center"/>
    </xf>
    <xf numFmtId="2" fontId="39" fillId="47" borderId="28" xfId="0" applyNumberFormat="1" applyFont="1" applyFill="1" applyBorder="1" applyAlignment="1">
      <alignment horizontal="center" vertical="center"/>
    </xf>
    <xf numFmtId="0" fontId="5" fillId="42" borderId="28" xfId="0" applyFont="1" applyFill="1" applyBorder="1" applyAlignment="1">
      <alignment horizontal="center" vertical="center"/>
    </xf>
    <xf numFmtId="15" fontId="5" fillId="42" borderId="28" xfId="0" applyNumberFormat="1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left"/>
    </xf>
    <xf numFmtId="43" fontId="38" fillId="42" borderId="28" xfId="0" applyNumberFormat="1" applyFont="1" applyFill="1" applyBorder="1" applyAlignment="1">
      <alignment horizontal="center" vertical="top"/>
    </xf>
    <xf numFmtId="0" fontId="5" fillId="43" borderId="28" xfId="0" applyFont="1" applyFill="1" applyBorder="1" applyAlignment="1">
      <alignment horizontal="center" vertical="center"/>
    </xf>
    <xf numFmtId="165" fontId="38" fillId="43" borderId="28" xfId="0" applyNumberFormat="1" applyFont="1" applyFill="1" applyBorder="1" applyAlignment="1">
      <alignment horizontal="center" vertical="center"/>
    </xf>
    <xf numFmtId="15" fontId="5" fillId="43" borderId="28" xfId="0" applyNumberFormat="1" applyFont="1" applyFill="1" applyBorder="1" applyAlignment="1">
      <alignment horizontal="center" vertical="center"/>
    </xf>
    <xf numFmtId="0" fontId="38" fillId="43" borderId="28" xfId="0" applyFont="1" applyFill="1" applyBorder="1"/>
    <xf numFmtId="43" fontId="38" fillId="43" borderId="28" xfId="0" applyNumberFormat="1" applyFont="1" applyFill="1" applyBorder="1" applyAlignment="1">
      <alignment horizontal="center" vertical="top"/>
    </xf>
    <xf numFmtId="0" fontId="38" fillId="43" borderId="28" xfId="0" applyFont="1" applyFill="1" applyBorder="1" applyAlignment="1">
      <alignment horizontal="center" vertical="center"/>
    </xf>
    <xf numFmtId="0" fontId="39" fillId="43" borderId="28" xfId="0" applyFont="1" applyFill="1" applyBorder="1" applyAlignment="1">
      <alignment horizontal="center" vertical="center"/>
    </xf>
    <xf numFmtId="0" fontId="39" fillId="48" borderId="28" xfId="0" applyFont="1" applyFill="1" applyBorder="1" applyAlignment="1">
      <alignment horizontal="center" vertical="center"/>
    </xf>
    <xf numFmtId="0" fontId="38" fillId="48" borderId="28" xfId="0" applyFont="1" applyFill="1" applyBorder="1" applyAlignment="1">
      <alignment horizontal="center" vertical="center"/>
    </xf>
    <xf numFmtId="2" fontId="39" fillId="48" borderId="28" xfId="0" applyNumberFormat="1" applyFont="1" applyFill="1" applyBorder="1" applyAlignment="1">
      <alignment horizontal="center" vertical="center"/>
    </xf>
    <xf numFmtId="166" fontId="38" fillId="48" borderId="28" xfId="0" applyNumberFormat="1" applyFont="1" applyFill="1" applyBorder="1" applyAlignment="1">
      <alignment horizontal="center" vertical="center"/>
    </xf>
    <xf numFmtId="16" fontId="38" fillId="43" borderId="28" xfId="0" applyNumberFormat="1" applyFont="1" applyFill="1" applyBorder="1" applyAlignment="1">
      <alignment horizontal="center" vertical="center"/>
    </xf>
    <xf numFmtId="0" fontId="38" fillId="43" borderId="28" xfId="0" applyFont="1" applyFill="1" applyBorder="1" applyAlignment="1">
      <alignment horizontal="left"/>
    </xf>
    <xf numFmtId="2" fontId="38" fillId="48" borderId="28" xfId="0" applyNumberFormat="1" applyFont="1" applyFill="1" applyBorder="1" applyAlignment="1">
      <alignment horizontal="center" vertical="center"/>
    </xf>
    <xf numFmtId="10" fontId="38" fillId="48" borderId="28" xfId="0" applyNumberFormat="1" applyFont="1" applyFill="1" applyBorder="1" applyAlignment="1">
      <alignment horizontal="center" vertical="center" wrapText="1"/>
    </xf>
    <xf numFmtId="16" fontId="38" fillId="48" borderId="28" xfId="0" applyNumberFormat="1" applyFont="1" applyFill="1" applyBorder="1" applyAlignment="1">
      <alignment horizontal="center" vertical="center"/>
    </xf>
    <xf numFmtId="2" fontId="39" fillId="43" borderId="28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15" fontId="8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2" fontId="39" fillId="0" borderId="0" xfId="0" applyNumberFormat="1" applyFont="1" applyAlignment="1">
      <alignment horizontal="center" vertical="center"/>
    </xf>
    <xf numFmtId="166" fontId="38" fillId="0" borderId="0" xfId="0" applyNumberFormat="1" applyFont="1" applyAlignment="1">
      <alignment horizontal="center" vertical="center"/>
    </xf>
    <xf numFmtId="15" fontId="33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center" vertical="top"/>
    </xf>
    <xf numFmtId="0" fontId="8" fillId="4" borderId="12" xfId="0" applyFont="1" applyFill="1" applyBorder="1" applyAlignment="1">
      <alignment horizontal="center" vertical="center" wrapText="1"/>
    </xf>
    <xf numFmtId="0" fontId="15" fillId="0" borderId="13" xfId="0" applyFont="1" applyBorder="1"/>
    <xf numFmtId="0" fontId="15" fillId="0" borderId="14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15" fillId="0" borderId="20" xfId="0" applyFont="1" applyBorder="1"/>
    <xf numFmtId="0" fontId="8" fillId="4" borderId="10" xfId="0" applyFont="1" applyFill="1" applyBorder="1" applyAlignment="1">
      <alignment horizontal="left" vertical="center" wrapText="1"/>
    </xf>
    <xf numFmtId="0" fontId="15" fillId="0" borderId="27" xfId="0" applyFont="1" applyBorder="1"/>
    <xf numFmtId="0" fontId="15" fillId="0" borderId="19" xfId="0" applyFont="1" applyBorder="1"/>
    <xf numFmtId="0" fontId="8" fillId="4" borderId="10" xfId="0" applyFont="1" applyFill="1" applyBorder="1" applyAlignment="1">
      <alignment horizontal="center" vertical="center" wrapText="1"/>
    </xf>
    <xf numFmtId="0" fontId="28" fillId="2" borderId="21" xfId="0" applyFont="1" applyFill="1" applyBorder="1"/>
    <xf numFmtId="0" fontId="15" fillId="0" borderId="22" xfId="0" applyFont="1" applyBorder="1"/>
    <xf numFmtId="2" fontId="33" fillId="2" borderId="21" xfId="0" applyNumberFormat="1" applyFont="1" applyFill="1" applyBorder="1" applyAlignment="1">
      <alignment horizontal="left" wrapText="1"/>
    </xf>
  </cellXfs>
  <cellStyles count="120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24" xfId="119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200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199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217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216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511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77125" y="161925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" name="image9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" name="image9.jp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5" name="image9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8" name="image9.jp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9" name="image9.jp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1" name="image9.jp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2" name="image9.jpg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3" name="image9.jpg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4" name="image9.jpg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5" name="image9.jpg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6" name="image9.jpg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7" name="image9.jpg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8" name="image9.jpg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19" name="image9.jpg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0" name="image9.jpg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1" name="image9.jpg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2" name="image9.jpg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3" name="image9.jpg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4" name="image9.jpg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5" name="image9.jpg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6" name="image9.jpg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7" name="image9.jpg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28" name="image9.jpg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1" name="image9.jpg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2" name="image9.jpg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3" name="image9.jpg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4" name="image9.jpg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5" name="image9.jpg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6" name="image9.jpg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9" name="image9.jpg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0" name="image9.jpg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1" name="image9.jpg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2" name="image9.jpg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5" name="image9.jpg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6" name="image9.jpg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3" name="image9.jpg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4" name="image9.jpg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7" name="image9.jpg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8" name="image9.jpg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jain/Downloads/Open%20Cal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uture Intra"/>
      <sheetName val="Cash Intra"/>
      <sheetName val="MidCap Intra"/>
      <sheetName val="Bulk Deals"/>
      <sheetName val="Call Tracker (Equity)"/>
      <sheetName val="Call Tracker (F&amp;O)"/>
    </sheetNames>
    <sheetDataSet>
      <sheetData sheetId="0" refreshError="1"/>
      <sheetData sheetId="1" refreshError="1"/>
      <sheetData sheetId="2" refreshError="1"/>
      <sheetData sheetId="3" refreshError="1">
        <row r="11">
          <cell r="B11" t="str">
            <v>360ONE</v>
          </cell>
          <cell r="C11">
            <v>1098.1500000000001</v>
          </cell>
        </row>
        <row r="12">
          <cell r="B12" t="str">
            <v>3MINDIA</v>
          </cell>
          <cell r="C12">
            <v>35325.65</v>
          </cell>
        </row>
        <row r="13">
          <cell r="B13" t="str">
            <v>ABB</v>
          </cell>
          <cell r="C13">
            <v>7859.55</v>
          </cell>
        </row>
        <row r="14">
          <cell r="B14" t="str">
            <v>ACC</v>
          </cell>
          <cell r="C14">
            <v>2348.6</v>
          </cell>
        </row>
        <row r="15">
          <cell r="B15" t="str">
            <v>AIAENG</v>
          </cell>
          <cell r="C15">
            <v>4400.3500000000004</v>
          </cell>
        </row>
        <row r="16">
          <cell r="B16" t="str">
            <v>APLAPOLLO</v>
          </cell>
          <cell r="C16">
            <v>1417.15</v>
          </cell>
        </row>
        <row r="17">
          <cell r="B17" t="str">
            <v>AUBANK</v>
          </cell>
          <cell r="C17">
            <v>633.4</v>
          </cell>
        </row>
        <row r="18">
          <cell r="B18" t="str">
            <v>AARTIIND</v>
          </cell>
          <cell r="C18">
            <v>625.20000000000005</v>
          </cell>
        </row>
        <row r="19">
          <cell r="B19" t="str">
            <v>AAVAS</v>
          </cell>
          <cell r="C19">
            <v>1694.15</v>
          </cell>
        </row>
        <row r="20">
          <cell r="B20" t="str">
            <v>ABBOTINDIA</v>
          </cell>
          <cell r="C20">
            <v>29156.6</v>
          </cell>
        </row>
        <row r="21">
          <cell r="B21" t="str">
            <v>ACE</v>
          </cell>
          <cell r="C21">
            <v>1321.7</v>
          </cell>
        </row>
        <row r="22">
          <cell r="B22" t="str">
            <v>ADANIENSOL</v>
          </cell>
          <cell r="C22">
            <v>1077.75</v>
          </cell>
        </row>
        <row r="23">
          <cell r="B23" t="str">
            <v>ADANIENT</v>
          </cell>
          <cell r="C23">
            <v>3099.05</v>
          </cell>
        </row>
        <row r="24">
          <cell r="B24" t="str">
            <v>ADANIGREEN</v>
          </cell>
          <cell r="C24">
            <v>1886.35</v>
          </cell>
        </row>
        <row r="25">
          <cell r="B25" t="str">
            <v>ADANIPORTS</v>
          </cell>
          <cell r="C25">
            <v>1492.3</v>
          </cell>
        </row>
        <row r="26">
          <cell r="B26" t="str">
            <v>ADANIPOWER</v>
          </cell>
          <cell r="C26">
            <v>673.7</v>
          </cell>
        </row>
        <row r="27">
          <cell r="B27" t="str">
            <v>ATGL</v>
          </cell>
          <cell r="C27">
            <v>860.9</v>
          </cell>
        </row>
        <row r="28">
          <cell r="B28" t="str">
            <v>AWL</v>
          </cell>
          <cell r="C28">
            <v>380.5</v>
          </cell>
        </row>
        <row r="29">
          <cell r="B29" t="str">
            <v>ABCAPITAL</v>
          </cell>
          <cell r="C29">
            <v>223.27</v>
          </cell>
        </row>
        <row r="30">
          <cell r="B30" t="str">
            <v>ABFRL</v>
          </cell>
          <cell r="C30">
            <v>314.3</v>
          </cell>
        </row>
        <row r="31">
          <cell r="B31" t="str">
            <v>AEGISLOG</v>
          </cell>
          <cell r="C31">
            <v>809.05</v>
          </cell>
        </row>
        <row r="32">
          <cell r="B32" t="str">
            <v>AETHER</v>
          </cell>
          <cell r="C32">
            <v>910.65</v>
          </cell>
        </row>
        <row r="33">
          <cell r="B33" t="str">
            <v>AFFLE</v>
          </cell>
          <cell r="C33">
            <v>1635.1</v>
          </cell>
        </row>
        <row r="34">
          <cell r="B34" t="str">
            <v>AJANTPHARM</v>
          </cell>
          <cell r="C34">
            <v>3123.1</v>
          </cell>
        </row>
        <row r="35">
          <cell r="B35" t="str">
            <v>APLLTD</v>
          </cell>
          <cell r="C35">
            <v>1117.5999999999999</v>
          </cell>
        </row>
        <row r="36">
          <cell r="B36" t="str">
            <v>ALKEM</v>
          </cell>
          <cell r="C36">
            <v>5768.05</v>
          </cell>
        </row>
        <row r="37">
          <cell r="B37" t="str">
            <v>ALKYLAMINE</v>
          </cell>
          <cell r="C37">
            <v>2098.9499999999998</v>
          </cell>
        </row>
        <row r="38">
          <cell r="B38" t="str">
            <v>ALLCARGO</v>
          </cell>
          <cell r="C38">
            <v>67.66</v>
          </cell>
        </row>
        <row r="39">
          <cell r="B39" t="str">
            <v>ALOKINDS</v>
          </cell>
          <cell r="C39">
            <v>29.17</v>
          </cell>
        </row>
        <row r="40">
          <cell r="B40" t="str">
            <v>ARE&amp;M</v>
          </cell>
          <cell r="C40">
            <v>1548.25</v>
          </cell>
        </row>
        <row r="41">
          <cell r="B41" t="str">
            <v>AMBER</v>
          </cell>
          <cell r="C41">
            <v>4199.8500000000004</v>
          </cell>
        </row>
        <row r="42">
          <cell r="B42" t="str">
            <v>AMBUJACEM</v>
          </cell>
          <cell r="C42">
            <v>631.79999999999995</v>
          </cell>
        </row>
        <row r="43">
          <cell r="B43" t="str">
            <v>ANANDRATHI</v>
          </cell>
          <cell r="C43">
            <v>3758.1</v>
          </cell>
        </row>
        <row r="44">
          <cell r="B44" t="str">
            <v>ANGELONE</v>
          </cell>
          <cell r="C44">
            <v>2616.75</v>
          </cell>
        </row>
        <row r="45">
          <cell r="B45" t="str">
            <v>ANURAS</v>
          </cell>
          <cell r="C45">
            <v>800.7</v>
          </cell>
        </row>
        <row r="46">
          <cell r="B46" t="str">
            <v>APARINDS</v>
          </cell>
          <cell r="C46">
            <v>8518.5</v>
          </cell>
        </row>
        <row r="47">
          <cell r="B47" t="str">
            <v>APOLLOHOSP</v>
          </cell>
          <cell r="C47">
            <v>6830.55</v>
          </cell>
        </row>
        <row r="48">
          <cell r="B48" t="str">
            <v>APOLLOTYRE</v>
          </cell>
          <cell r="C48">
            <v>507.6</v>
          </cell>
        </row>
        <row r="49">
          <cell r="B49" t="str">
            <v>APTUS</v>
          </cell>
          <cell r="C49">
            <v>315.85000000000002</v>
          </cell>
        </row>
        <row r="50">
          <cell r="B50" t="str">
            <v>ACI</v>
          </cell>
          <cell r="C50">
            <v>821</v>
          </cell>
        </row>
        <row r="51">
          <cell r="B51" t="str">
            <v>ASAHIINDIA</v>
          </cell>
          <cell r="C51">
            <v>656.5</v>
          </cell>
        </row>
        <row r="52">
          <cell r="B52" t="str">
            <v>ASHOKLEY</v>
          </cell>
          <cell r="C52">
            <v>261.75</v>
          </cell>
        </row>
        <row r="53">
          <cell r="B53" t="str">
            <v>ASIANPAINT</v>
          </cell>
          <cell r="C53">
            <v>3186.6</v>
          </cell>
        </row>
        <row r="54">
          <cell r="B54" t="str">
            <v>ASTERDM</v>
          </cell>
          <cell r="C54">
            <v>401.3</v>
          </cell>
        </row>
        <row r="55">
          <cell r="B55" t="str">
            <v>ASTRAZEN</v>
          </cell>
          <cell r="C55">
            <v>6780.35</v>
          </cell>
        </row>
        <row r="56">
          <cell r="B56" t="str">
            <v>ASTRAL</v>
          </cell>
          <cell r="C56">
            <v>1955.95</v>
          </cell>
        </row>
        <row r="57">
          <cell r="B57" t="str">
            <v>ATUL</v>
          </cell>
          <cell r="C57">
            <v>7912.7</v>
          </cell>
        </row>
        <row r="58">
          <cell r="B58" t="str">
            <v>AUROPHARMA</v>
          </cell>
          <cell r="C58">
            <v>1533.85</v>
          </cell>
        </row>
        <row r="59">
          <cell r="B59" t="str">
            <v>AVANTIFEED</v>
          </cell>
          <cell r="C59">
            <v>698.95</v>
          </cell>
        </row>
        <row r="60">
          <cell r="B60" t="str">
            <v>DMART</v>
          </cell>
          <cell r="C60">
            <v>5057.8500000000004</v>
          </cell>
        </row>
        <row r="61">
          <cell r="B61" t="str">
            <v>AXISBANK</v>
          </cell>
          <cell r="C61">
            <v>1169.95</v>
          </cell>
        </row>
        <row r="62">
          <cell r="B62" t="str">
            <v>BEML</v>
          </cell>
          <cell r="C62">
            <v>3913.25</v>
          </cell>
        </row>
        <row r="63">
          <cell r="B63" t="str">
            <v>BLS</v>
          </cell>
          <cell r="C63">
            <v>392.45</v>
          </cell>
        </row>
        <row r="64">
          <cell r="B64" t="str">
            <v>BSE</v>
          </cell>
          <cell r="C64">
            <v>2726.85</v>
          </cell>
        </row>
        <row r="65">
          <cell r="B65" t="str">
            <v>BAJAJ-AUTO</v>
          </cell>
          <cell r="C65">
            <v>9914.2000000000007</v>
          </cell>
        </row>
        <row r="66">
          <cell r="B66" t="str">
            <v>BAJFINANCE</v>
          </cell>
          <cell r="C66">
            <v>6743.6</v>
          </cell>
        </row>
        <row r="67">
          <cell r="B67" t="str">
            <v>BAJAJFINSV</v>
          </cell>
          <cell r="C67">
            <v>1625.7</v>
          </cell>
        </row>
        <row r="68">
          <cell r="B68" t="str">
            <v>BAJAJHLDNG</v>
          </cell>
          <cell r="C68">
            <v>9880.9</v>
          </cell>
        </row>
        <row r="69">
          <cell r="B69" t="str">
            <v>BALAMINES</v>
          </cell>
          <cell r="C69">
            <v>2182.6</v>
          </cell>
        </row>
        <row r="70">
          <cell r="B70" t="str">
            <v>BALKRISIND</v>
          </cell>
          <cell r="C70">
            <v>2869.8</v>
          </cell>
        </row>
        <row r="71">
          <cell r="B71" t="str">
            <v>BALRAMCHIN</v>
          </cell>
          <cell r="C71">
            <v>579.15</v>
          </cell>
        </row>
        <row r="72">
          <cell r="B72" t="str">
            <v>BANDHANBNK</v>
          </cell>
          <cell r="C72">
            <v>205.43</v>
          </cell>
        </row>
        <row r="73">
          <cell r="B73" t="str">
            <v>BANKBARODA</v>
          </cell>
          <cell r="C73">
            <v>254.1</v>
          </cell>
        </row>
        <row r="74">
          <cell r="B74" t="str">
            <v>BANKINDIA</v>
          </cell>
          <cell r="C74">
            <v>120.98</v>
          </cell>
        </row>
        <row r="75">
          <cell r="B75" t="str">
            <v>MAHABANK</v>
          </cell>
          <cell r="C75">
            <v>62.79</v>
          </cell>
        </row>
        <row r="76">
          <cell r="B76" t="str">
            <v>BATAINDIA</v>
          </cell>
          <cell r="C76">
            <v>1446.3</v>
          </cell>
        </row>
        <row r="77">
          <cell r="B77" t="str">
            <v>BAYERCROP</v>
          </cell>
          <cell r="C77">
            <v>6299.3</v>
          </cell>
        </row>
        <row r="78">
          <cell r="B78" t="str">
            <v>BERGEPAINT</v>
          </cell>
          <cell r="C78">
            <v>582.04999999999995</v>
          </cell>
        </row>
        <row r="79">
          <cell r="B79" t="str">
            <v>BDL</v>
          </cell>
          <cell r="C79">
            <v>1304.45</v>
          </cell>
        </row>
        <row r="80">
          <cell r="B80" t="str">
            <v>BEL</v>
          </cell>
          <cell r="C80">
            <v>304.5</v>
          </cell>
        </row>
        <row r="81">
          <cell r="B81" t="str">
            <v>BHARATFORG</v>
          </cell>
          <cell r="C81">
            <v>1621.2</v>
          </cell>
        </row>
        <row r="82">
          <cell r="B82" t="str">
            <v>BHEL</v>
          </cell>
          <cell r="C82">
            <v>299.64999999999998</v>
          </cell>
        </row>
        <row r="83">
          <cell r="B83" t="str">
            <v>BPCL</v>
          </cell>
          <cell r="C83">
            <v>350.1</v>
          </cell>
        </row>
        <row r="84">
          <cell r="B84" t="str">
            <v>BHARTIARTL</v>
          </cell>
          <cell r="C84">
            <v>1486.35</v>
          </cell>
        </row>
        <row r="85">
          <cell r="B85" t="str">
            <v>BIKAJI</v>
          </cell>
          <cell r="C85">
            <v>855</v>
          </cell>
        </row>
        <row r="86">
          <cell r="B86" t="str">
            <v>BIOCON</v>
          </cell>
          <cell r="C86">
            <v>356.5</v>
          </cell>
        </row>
        <row r="87">
          <cell r="B87" t="str">
            <v>BIRLACORPN</v>
          </cell>
          <cell r="C87">
            <v>1326.95</v>
          </cell>
        </row>
        <row r="88">
          <cell r="B88" t="str">
            <v>BSOFT</v>
          </cell>
          <cell r="C88">
            <v>601.65</v>
          </cell>
        </row>
        <row r="89">
          <cell r="B89" t="str">
            <v>BLUEDART</v>
          </cell>
          <cell r="C89">
            <v>8154.3</v>
          </cell>
        </row>
        <row r="90">
          <cell r="B90" t="str">
            <v>BLUESTARCO</v>
          </cell>
          <cell r="C90">
            <v>1746.5</v>
          </cell>
        </row>
        <row r="91">
          <cell r="B91" t="str">
            <v>BBTC</v>
          </cell>
          <cell r="C91">
            <v>2564.85</v>
          </cell>
        </row>
        <row r="92">
          <cell r="B92" t="str">
            <v>BORORENEW</v>
          </cell>
          <cell r="C92">
            <v>504</v>
          </cell>
        </row>
        <row r="93">
          <cell r="B93" t="str">
            <v>BOSCHLTD</v>
          </cell>
          <cell r="C93">
            <v>32503.15</v>
          </cell>
        </row>
        <row r="94">
          <cell r="B94" t="str">
            <v>BRIGADE</v>
          </cell>
          <cell r="C94">
            <v>1150.8</v>
          </cell>
        </row>
        <row r="95">
          <cell r="B95" t="str">
            <v>BRITANNIA</v>
          </cell>
          <cell r="C95">
            <v>5836.8</v>
          </cell>
        </row>
        <row r="96">
          <cell r="B96" t="str">
            <v>MAPMYINDIA</v>
          </cell>
          <cell r="C96">
            <v>2171.25</v>
          </cell>
        </row>
        <row r="97">
          <cell r="B97" t="str">
            <v>CCL</v>
          </cell>
          <cell r="C97">
            <v>715.75</v>
          </cell>
        </row>
        <row r="98">
          <cell r="B98" t="str">
            <v>CESC</v>
          </cell>
          <cell r="C98">
            <v>191.99</v>
          </cell>
        </row>
        <row r="99">
          <cell r="B99" t="str">
            <v>CGPOWER</v>
          </cell>
          <cell r="C99">
            <v>740.65</v>
          </cell>
        </row>
        <row r="100">
          <cell r="B100" t="str">
            <v>CIEINDIA</v>
          </cell>
          <cell r="C100">
            <v>571.4</v>
          </cell>
        </row>
        <row r="101">
          <cell r="B101" t="str">
            <v>CRISIL</v>
          </cell>
          <cell r="C101">
            <v>4521.95</v>
          </cell>
        </row>
        <row r="102">
          <cell r="B102" t="str">
            <v>CSBBANK</v>
          </cell>
          <cell r="C102">
            <v>330.65</v>
          </cell>
        </row>
        <row r="103">
          <cell r="B103" t="str">
            <v>CAMPUS</v>
          </cell>
          <cell r="C103">
            <v>284.95</v>
          </cell>
        </row>
        <row r="104">
          <cell r="B104" t="str">
            <v>CANFINHOME</v>
          </cell>
          <cell r="C104">
            <v>849.6</v>
          </cell>
        </row>
        <row r="105">
          <cell r="B105" t="str">
            <v>CANBK</v>
          </cell>
          <cell r="C105">
            <v>112.33</v>
          </cell>
        </row>
        <row r="106">
          <cell r="B106" t="str">
            <v>CAPLIPOINT</v>
          </cell>
          <cell r="C106">
            <v>1774.3</v>
          </cell>
        </row>
        <row r="107">
          <cell r="B107" t="str">
            <v>CGCL</v>
          </cell>
          <cell r="C107">
            <v>214.24</v>
          </cell>
        </row>
        <row r="108">
          <cell r="B108" t="str">
            <v>CARBORUNIV</v>
          </cell>
          <cell r="C108">
            <v>1579.1</v>
          </cell>
        </row>
        <row r="109">
          <cell r="B109" t="str">
            <v>CASTROLIND</v>
          </cell>
          <cell r="C109">
            <v>270.85000000000002</v>
          </cell>
        </row>
        <row r="110">
          <cell r="B110" t="str">
            <v>CEATLTD</v>
          </cell>
          <cell r="C110">
            <v>2865.05</v>
          </cell>
        </row>
        <row r="111">
          <cell r="B111" t="str">
            <v>CELLO</v>
          </cell>
          <cell r="C111">
            <v>913.8</v>
          </cell>
        </row>
        <row r="112">
          <cell r="B112" t="str">
            <v>CENTRALBK</v>
          </cell>
          <cell r="C112">
            <v>60.69</v>
          </cell>
        </row>
        <row r="113">
          <cell r="B113" t="str">
            <v>CDSL</v>
          </cell>
          <cell r="C113">
            <v>2898.1</v>
          </cell>
        </row>
        <row r="114">
          <cell r="B114" t="str">
            <v>CENTURYPLY</v>
          </cell>
          <cell r="C114">
            <v>760.1</v>
          </cell>
        </row>
        <row r="115">
          <cell r="B115" t="str">
            <v>CENTURYTEX</v>
          </cell>
          <cell r="C115">
            <v>2335.35</v>
          </cell>
        </row>
        <row r="116">
          <cell r="B116" t="str">
            <v>CERA</v>
          </cell>
          <cell r="C116">
            <v>9765.1</v>
          </cell>
        </row>
        <row r="117">
          <cell r="B117" t="str">
            <v>CHALET</v>
          </cell>
          <cell r="C117">
            <v>794.45</v>
          </cell>
        </row>
        <row r="118">
          <cell r="B118" t="str">
            <v>CHAMBLFERT</v>
          </cell>
          <cell r="C118">
            <v>522.1</v>
          </cell>
        </row>
        <row r="119">
          <cell r="B119" t="str">
            <v>CHEMPLASTS</v>
          </cell>
          <cell r="C119">
            <v>498.2</v>
          </cell>
        </row>
        <row r="120">
          <cell r="B120" t="str">
            <v>CHENNPETRO</v>
          </cell>
          <cell r="C120">
            <v>993.8</v>
          </cell>
        </row>
        <row r="121">
          <cell r="B121" t="str">
            <v>CHOLAHLDNG</v>
          </cell>
          <cell r="C121">
            <v>1650.4</v>
          </cell>
        </row>
        <row r="122">
          <cell r="B122" t="str">
            <v>CHOLAFIN</v>
          </cell>
          <cell r="C122">
            <v>1365.65</v>
          </cell>
        </row>
        <row r="123">
          <cell r="B123" t="str">
            <v>CIPLA</v>
          </cell>
          <cell r="C123">
            <v>1585.8</v>
          </cell>
        </row>
        <row r="124">
          <cell r="B124" t="str">
            <v>CUB</v>
          </cell>
          <cell r="C124">
            <v>169.04</v>
          </cell>
        </row>
        <row r="125">
          <cell r="B125" t="str">
            <v>CLEAN</v>
          </cell>
          <cell r="C125">
            <v>1563.25</v>
          </cell>
        </row>
        <row r="126">
          <cell r="B126" t="str">
            <v>COALINDIA</v>
          </cell>
          <cell r="C126">
            <v>528.85</v>
          </cell>
        </row>
        <row r="127">
          <cell r="B127" t="str">
            <v>COCHINSHIP</v>
          </cell>
          <cell r="C127">
            <v>2069.9499999999998</v>
          </cell>
        </row>
        <row r="128">
          <cell r="B128" t="str">
            <v>COFORGE</v>
          </cell>
          <cell r="C128">
            <v>6084.2</v>
          </cell>
        </row>
        <row r="129">
          <cell r="B129" t="str">
            <v>COLPAL</v>
          </cell>
          <cell r="C129">
            <v>3605.15</v>
          </cell>
        </row>
        <row r="130">
          <cell r="B130" t="str">
            <v>CAMS</v>
          </cell>
          <cell r="C130">
            <v>4387.8999999999996</v>
          </cell>
        </row>
        <row r="131">
          <cell r="B131" t="str">
            <v>CONCORDBIO</v>
          </cell>
          <cell r="C131">
            <v>1598.6</v>
          </cell>
        </row>
        <row r="132">
          <cell r="B132" t="str">
            <v>CONCOR</v>
          </cell>
          <cell r="C132">
            <v>988.85</v>
          </cell>
        </row>
        <row r="133">
          <cell r="B133" t="str">
            <v>COROMANDEL</v>
          </cell>
          <cell r="C133">
            <v>1781.55</v>
          </cell>
        </row>
        <row r="134">
          <cell r="B134" t="str">
            <v>CRAFTSMAN</v>
          </cell>
          <cell r="C134">
            <v>5576.9</v>
          </cell>
        </row>
        <row r="135">
          <cell r="B135" t="str">
            <v>CREDITACC</v>
          </cell>
          <cell r="C135">
            <v>1220.5</v>
          </cell>
        </row>
        <row r="136">
          <cell r="B136" t="str">
            <v>CROMPTON</v>
          </cell>
          <cell r="C136">
            <v>462.25</v>
          </cell>
        </row>
        <row r="137">
          <cell r="B137" t="str">
            <v>CUMMINSIND</v>
          </cell>
          <cell r="C137">
            <v>3815.7</v>
          </cell>
        </row>
        <row r="138">
          <cell r="B138" t="str">
            <v>CYIENT</v>
          </cell>
          <cell r="C138">
            <v>1960.85</v>
          </cell>
        </row>
        <row r="139">
          <cell r="B139" t="str">
            <v>DCMSHRIRAM</v>
          </cell>
          <cell r="C139">
            <v>1162.7</v>
          </cell>
        </row>
        <row r="140">
          <cell r="B140" t="str">
            <v>DLF</v>
          </cell>
          <cell r="C140">
            <v>859.25</v>
          </cell>
        </row>
        <row r="141">
          <cell r="B141" t="str">
            <v>DOMS</v>
          </cell>
          <cell r="C141">
            <v>2428.35</v>
          </cell>
        </row>
        <row r="142">
          <cell r="B142" t="str">
            <v>DABUR</v>
          </cell>
          <cell r="C142">
            <v>646.15</v>
          </cell>
        </row>
        <row r="143">
          <cell r="B143" t="str">
            <v>DALBHARAT</v>
          </cell>
          <cell r="C143">
            <v>1799.4</v>
          </cell>
        </row>
        <row r="144">
          <cell r="B144" t="str">
            <v>DATAPATTNS</v>
          </cell>
          <cell r="C144">
            <v>2870.4</v>
          </cell>
        </row>
        <row r="145">
          <cell r="B145" t="str">
            <v>DEEPAKFERT</v>
          </cell>
          <cell r="C145">
            <v>1062</v>
          </cell>
        </row>
        <row r="146">
          <cell r="B146" t="str">
            <v>DEEPAKNTR</v>
          </cell>
          <cell r="C146">
            <v>2951.1</v>
          </cell>
        </row>
        <row r="147">
          <cell r="B147" t="str">
            <v>DELHIVERY</v>
          </cell>
          <cell r="C147">
            <v>421.2</v>
          </cell>
        </row>
        <row r="148">
          <cell r="B148" t="str">
            <v>DEVYANI</v>
          </cell>
          <cell r="C148">
            <v>181.39</v>
          </cell>
        </row>
        <row r="149">
          <cell r="B149" t="str">
            <v>DIVISLAB</v>
          </cell>
          <cell r="C149">
            <v>4911.45</v>
          </cell>
        </row>
        <row r="150">
          <cell r="B150" t="str">
            <v>DIXON</v>
          </cell>
          <cell r="C150">
            <v>12859.75</v>
          </cell>
        </row>
        <row r="151">
          <cell r="B151" t="str">
            <v>LALPATHLAB</v>
          </cell>
          <cell r="C151">
            <v>3306.5</v>
          </cell>
        </row>
        <row r="152">
          <cell r="B152" t="str">
            <v>DRREDDY</v>
          </cell>
          <cell r="C152">
            <v>6969.05</v>
          </cell>
        </row>
        <row r="153">
          <cell r="B153" t="str">
            <v>EIDPARRY</v>
          </cell>
          <cell r="C153">
            <v>807.85</v>
          </cell>
        </row>
        <row r="154">
          <cell r="B154" t="str">
            <v>EIHOTEL</v>
          </cell>
          <cell r="C154">
            <v>380.85</v>
          </cell>
        </row>
        <row r="155">
          <cell r="B155" t="str">
            <v>EPL</v>
          </cell>
          <cell r="C155">
            <v>252.1</v>
          </cell>
        </row>
        <row r="156">
          <cell r="B156" t="str">
            <v>EASEMYTRIP</v>
          </cell>
          <cell r="C156">
            <v>39.700000000000003</v>
          </cell>
        </row>
        <row r="157">
          <cell r="B157" t="str">
            <v>EICHERMOT</v>
          </cell>
          <cell r="C157">
            <v>4933.55</v>
          </cell>
        </row>
        <row r="158">
          <cell r="B158" t="str">
            <v>ELECON</v>
          </cell>
          <cell r="C158">
            <v>607</v>
          </cell>
        </row>
        <row r="159">
          <cell r="B159" t="str">
            <v>ELGIEQUIP</v>
          </cell>
          <cell r="C159">
            <v>647.45000000000005</v>
          </cell>
        </row>
        <row r="160">
          <cell r="B160" t="str">
            <v>EMAMILTD</v>
          </cell>
          <cell r="C160">
            <v>809.7</v>
          </cell>
        </row>
        <row r="161">
          <cell r="B161" t="str">
            <v>ENDURANCE</v>
          </cell>
          <cell r="C161">
            <v>2592.6999999999998</v>
          </cell>
        </row>
        <row r="162">
          <cell r="B162" t="str">
            <v>ENGINERSIN</v>
          </cell>
          <cell r="C162">
            <v>215.7</v>
          </cell>
        </row>
        <row r="163">
          <cell r="B163" t="str">
            <v>EQUITASBNK</v>
          </cell>
          <cell r="C163">
            <v>83.62</v>
          </cell>
        </row>
        <row r="164">
          <cell r="B164" t="str">
            <v>ERIS</v>
          </cell>
          <cell r="C164">
            <v>1238.8499999999999</v>
          </cell>
        </row>
        <row r="165">
          <cell r="B165" t="str">
            <v>ESCORTS</v>
          </cell>
          <cell r="C165">
            <v>3810.05</v>
          </cell>
        </row>
        <row r="166">
          <cell r="B166" t="str">
            <v>EXIDEIND</v>
          </cell>
          <cell r="C166">
            <v>512.4</v>
          </cell>
        </row>
        <row r="167">
          <cell r="B167" t="str">
            <v>FDC</v>
          </cell>
          <cell r="C167">
            <v>531</v>
          </cell>
        </row>
        <row r="168">
          <cell r="B168" t="str">
            <v>NYKAA</v>
          </cell>
          <cell r="C168">
            <v>210.42</v>
          </cell>
        </row>
        <row r="169">
          <cell r="B169" t="str">
            <v>FEDERALBNK</v>
          </cell>
          <cell r="C169">
            <v>203.32</v>
          </cell>
        </row>
        <row r="170">
          <cell r="B170" t="str">
            <v>FACT</v>
          </cell>
          <cell r="C170">
            <v>1012.6</v>
          </cell>
        </row>
        <row r="171">
          <cell r="B171" t="str">
            <v>FINEORG</v>
          </cell>
          <cell r="C171">
            <v>5535.95</v>
          </cell>
        </row>
        <row r="172">
          <cell r="B172" t="str">
            <v>FINCABLES</v>
          </cell>
          <cell r="C172">
            <v>1454.95</v>
          </cell>
        </row>
        <row r="173">
          <cell r="B173" t="str">
            <v>FINPIPE</v>
          </cell>
          <cell r="C173">
            <v>287.89999999999998</v>
          </cell>
        </row>
        <row r="174">
          <cell r="B174" t="str">
            <v>FSL</v>
          </cell>
          <cell r="C174">
            <v>317.95</v>
          </cell>
        </row>
        <row r="175">
          <cell r="B175" t="str">
            <v>FIVESTAR</v>
          </cell>
          <cell r="C175">
            <v>737.35</v>
          </cell>
        </row>
        <row r="176">
          <cell r="B176" t="str">
            <v>FORTIS</v>
          </cell>
          <cell r="C176">
            <v>531</v>
          </cell>
        </row>
        <row r="177">
          <cell r="B177" t="str">
            <v>GAIL</v>
          </cell>
          <cell r="C177">
            <v>234.07</v>
          </cell>
        </row>
        <row r="178">
          <cell r="B178" t="str">
            <v>GMMPFAUDLR</v>
          </cell>
          <cell r="C178">
            <v>1376.55</v>
          </cell>
        </row>
        <row r="179">
          <cell r="B179" t="str">
            <v>GMRINFRA</v>
          </cell>
          <cell r="C179">
            <v>95.01</v>
          </cell>
        </row>
        <row r="180">
          <cell r="B180" t="str">
            <v>GRSE</v>
          </cell>
          <cell r="C180">
            <v>1751.15</v>
          </cell>
        </row>
        <row r="181">
          <cell r="B181" t="str">
            <v>GICRE</v>
          </cell>
          <cell r="C181">
            <v>407</v>
          </cell>
        </row>
        <row r="182">
          <cell r="B182" t="str">
            <v>GILLETTE</v>
          </cell>
          <cell r="C182">
            <v>8338.2999999999993</v>
          </cell>
        </row>
        <row r="183">
          <cell r="B183" t="str">
            <v>GLAND</v>
          </cell>
          <cell r="C183">
            <v>1900.25</v>
          </cell>
        </row>
        <row r="184">
          <cell r="B184" t="str">
            <v>GLAXO</v>
          </cell>
          <cell r="C184">
            <v>2914.85</v>
          </cell>
        </row>
        <row r="185">
          <cell r="B185" t="str">
            <v>GLS</v>
          </cell>
          <cell r="C185">
            <v>1038.2</v>
          </cell>
        </row>
        <row r="186">
          <cell r="B186" t="str">
            <v>GLENMARK</v>
          </cell>
          <cell r="C186">
            <v>1676.75</v>
          </cell>
        </row>
        <row r="187">
          <cell r="B187" t="str">
            <v>MEDANTA</v>
          </cell>
          <cell r="C187">
            <v>1074.7</v>
          </cell>
        </row>
        <row r="188">
          <cell r="B188" t="str">
            <v>GPIL</v>
          </cell>
          <cell r="C188">
            <v>957.05</v>
          </cell>
        </row>
        <row r="189">
          <cell r="B189" t="str">
            <v>GODFRYPHLP</v>
          </cell>
          <cell r="C189">
            <v>5630.6</v>
          </cell>
        </row>
        <row r="190">
          <cell r="B190" t="str">
            <v>GODREJCP</v>
          </cell>
          <cell r="C190">
            <v>1440.3</v>
          </cell>
        </row>
        <row r="191">
          <cell r="B191" t="str">
            <v>GODREJIND</v>
          </cell>
          <cell r="C191">
            <v>937.2</v>
          </cell>
        </row>
        <row r="192">
          <cell r="B192" t="str">
            <v>GODREJPROP</v>
          </cell>
          <cell r="C192">
            <v>2933.15</v>
          </cell>
        </row>
        <row r="193">
          <cell r="B193" t="str">
            <v>GRANULES</v>
          </cell>
          <cell r="C193">
            <v>685.2</v>
          </cell>
        </row>
        <row r="194">
          <cell r="B194" t="str">
            <v>GRAPHITE</v>
          </cell>
          <cell r="C194">
            <v>542.29999999999995</v>
          </cell>
        </row>
        <row r="195">
          <cell r="B195" t="str">
            <v>GRASIM</v>
          </cell>
          <cell r="C195">
            <v>2755.15</v>
          </cell>
        </row>
        <row r="196">
          <cell r="B196" t="str">
            <v>GESHIP</v>
          </cell>
          <cell r="C196">
            <v>1374.4</v>
          </cell>
        </row>
        <row r="197">
          <cell r="B197" t="str">
            <v>GRINDWELL</v>
          </cell>
          <cell r="C197">
            <v>2469.1</v>
          </cell>
        </row>
        <row r="198">
          <cell r="B198" t="str">
            <v>GAEL</v>
          </cell>
          <cell r="C198">
            <v>138.22</v>
          </cell>
        </row>
        <row r="199">
          <cell r="B199" t="str">
            <v>FLUOROCHEM</v>
          </cell>
          <cell r="C199">
            <v>3192.8</v>
          </cell>
        </row>
        <row r="200">
          <cell r="B200" t="str">
            <v>GUJGASLTD</v>
          </cell>
          <cell r="C200">
            <v>595.4</v>
          </cell>
        </row>
        <row r="201">
          <cell r="B201" t="str">
            <v>GMDCLTD</v>
          </cell>
          <cell r="C201">
            <v>371</v>
          </cell>
        </row>
        <row r="202">
          <cell r="B202" t="str">
            <v>GNFC</v>
          </cell>
          <cell r="C202">
            <v>669.25</v>
          </cell>
        </row>
        <row r="203">
          <cell r="B203" t="str">
            <v>GPPL</v>
          </cell>
          <cell r="C203">
            <v>231.43</v>
          </cell>
        </row>
        <row r="204">
          <cell r="B204" t="str">
            <v>GSFC</v>
          </cell>
          <cell r="C204">
            <v>236.93</v>
          </cell>
        </row>
        <row r="205">
          <cell r="B205" t="str">
            <v>GSPL</v>
          </cell>
          <cell r="C205">
            <v>334.05</v>
          </cell>
        </row>
        <row r="206">
          <cell r="B206" t="str">
            <v>HEG</v>
          </cell>
          <cell r="C206">
            <v>2031.5</v>
          </cell>
        </row>
        <row r="207">
          <cell r="B207" t="str">
            <v>HBLPOWER</v>
          </cell>
          <cell r="C207">
            <v>648.15</v>
          </cell>
        </row>
        <row r="208">
          <cell r="B208" t="str">
            <v>HCLTECH</v>
          </cell>
          <cell r="C208">
            <v>1676.15</v>
          </cell>
        </row>
        <row r="209">
          <cell r="B209" t="str">
            <v>HDFCAMC</v>
          </cell>
          <cell r="C209">
            <v>4425.3999999999996</v>
          </cell>
        </row>
        <row r="210">
          <cell r="B210" t="str">
            <v>HDFCBANK</v>
          </cell>
          <cell r="C210">
            <v>1631.3</v>
          </cell>
        </row>
        <row r="211">
          <cell r="B211" t="str">
            <v>HDFCLIFE</v>
          </cell>
          <cell r="C211">
            <v>726</v>
          </cell>
        </row>
        <row r="212">
          <cell r="B212" t="str">
            <v>HFCL</v>
          </cell>
          <cell r="C212">
            <v>145.61000000000001</v>
          </cell>
        </row>
        <row r="213">
          <cell r="B213" t="str">
            <v>HAPPSTMNDS</v>
          </cell>
          <cell r="C213">
            <v>796.8</v>
          </cell>
        </row>
        <row r="214">
          <cell r="B214" t="str">
            <v>HAPPYFORGE</v>
          </cell>
          <cell r="C214">
            <v>1223.55</v>
          </cell>
        </row>
        <row r="215">
          <cell r="B215" t="str">
            <v>HAVELLS</v>
          </cell>
          <cell r="C215">
            <v>1895.65</v>
          </cell>
        </row>
        <row r="216">
          <cell r="B216" t="str">
            <v>HEROMOTOCO</v>
          </cell>
          <cell r="C216">
            <v>5329.95</v>
          </cell>
        </row>
        <row r="217">
          <cell r="B217" t="str">
            <v>HSCL</v>
          </cell>
          <cell r="C217">
            <v>483.65</v>
          </cell>
        </row>
        <row r="218">
          <cell r="B218" t="str">
            <v>HINDALCO</v>
          </cell>
          <cell r="C218">
            <v>685.55</v>
          </cell>
        </row>
        <row r="219">
          <cell r="B219" t="str">
            <v>HAL</v>
          </cell>
          <cell r="C219">
            <v>4768.1000000000004</v>
          </cell>
        </row>
        <row r="220">
          <cell r="B220" t="str">
            <v>HINDCOPPER</v>
          </cell>
          <cell r="C220">
            <v>318.55</v>
          </cell>
        </row>
        <row r="221">
          <cell r="B221" t="str">
            <v>HINDPETRO</v>
          </cell>
          <cell r="C221">
            <v>406.5</v>
          </cell>
        </row>
        <row r="222">
          <cell r="B222" t="str">
            <v>HINDUNILVR</v>
          </cell>
          <cell r="C222">
            <v>2792.8</v>
          </cell>
        </row>
        <row r="223">
          <cell r="B223" t="str">
            <v>HINDZINC</v>
          </cell>
          <cell r="C223">
            <v>518.65</v>
          </cell>
        </row>
        <row r="224">
          <cell r="B224" t="str">
            <v>POWERINDIA</v>
          </cell>
          <cell r="C224">
            <v>12049.95</v>
          </cell>
        </row>
        <row r="225">
          <cell r="B225" t="str">
            <v>HOMEFIRST</v>
          </cell>
          <cell r="C225">
            <v>1048.2</v>
          </cell>
        </row>
        <row r="226">
          <cell r="B226" t="str">
            <v>HONASA</v>
          </cell>
          <cell r="C226">
            <v>472.55</v>
          </cell>
        </row>
        <row r="227">
          <cell r="B227" t="str">
            <v>HONAUT</v>
          </cell>
          <cell r="C227">
            <v>52212.55</v>
          </cell>
        </row>
        <row r="228">
          <cell r="B228" t="str">
            <v>HUDCO</v>
          </cell>
          <cell r="C228">
            <v>285.45</v>
          </cell>
        </row>
        <row r="229">
          <cell r="B229" t="str">
            <v>ICICIBANK</v>
          </cell>
          <cell r="C229">
            <v>1191.0999999999999</v>
          </cell>
        </row>
        <row r="230">
          <cell r="B230" t="str">
            <v>ICICIGI</v>
          </cell>
          <cell r="C230">
            <v>2083.1999999999998</v>
          </cell>
        </row>
        <row r="231">
          <cell r="B231" t="str">
            <v>ICICIPRULI</v>
          </cell>
          <cell r="C231">
            <v>733</v>
          </cell>
        </row>
        <row r="232">
          <cell r="B232" t="str">
            <v>ISEC</v>
          </cell>
          <cell r="C232">
            <v>795.45</v>
          </cell>
        </row>
        <row r="233">
          <cell r="B233" t="str">
            <v>IDBI</v>
          </cell>
          <cell r="C233">
            <v>99.75</v>
          </cell>
        </row>
        <row r="234">
          <cell r="B234" t="str">
            <v>IDFCFIRSTB</v>
          </cell>
          <cell r="C234">
            <v>75.36</v>
          </cell>
        </row>
        <row r="235">
          <cell r="B235" t="str">
            <v>IDFC</v>
          </cell>
          <cell r="C235">
            <v>113.03</v>
          </cell>
        </row>
        <row r="236">
          <cell r="B236" t="str">
            <v>IIFL</v>
          </cell>
          <cell r="C236">
            <v>467.75</v>
          </cell>
        </row>
        <row r="237">
          <cell r="B237" t="str">
            <v>IRB</v>
          </cell>
          <cell r="C237">
            <v>65.34</v>
          </cell>
        </row>
        <row r="238">
          <cell r="B238" t="str">
            <v>IRCON</v>
          </cell>
          <cell r="C238">
            <v>265.5</v>
          </cell>
        </row>
        <row r="239">
          <cell r="B239" t="str">
            <v>ITC</v>
          </cell>
          <cell r="C239">
            <v>504.55</v>
          </cell>
        </row>
        <row r="240">
          <cell r="B240" t="str">
            <v>ITI</v>
          </cell>
          <cell r="C240">
            <v>302.85000000000002</v>
          </cell>
        </row>
        <row r="241">
          <cell r="B241" t="str">
            <v>INDIACEM</v>
          </cell>
          <cell r="C241">
            <v>369.1</v>
          </cell>
        </row>
        <row r="242">
          <cell r="B242" t="str">
            <v>SAMMAANCAP</v>
          </cell>
          <cell r="C242">
            <v>176.64</v>
          </cell>
        </row>
        <row r="243">
          <cell r="B243" t="str">
            <v>INDIAMART</v>
          </cell>
          <cell r="C243">
            <v>2915.45</v>
          </cell>
        </row>
        <row r="244">
          <cell r="B244" t="str">
            <v>INDIANB</v>
          </cell>
          <cell r="C244">
            <v>552.79999999999995</v>
          </cell>
        </row>
        <row r="245">
          <cell r="B245" t="str">
            <v>IEX</v>
          </cell>
          <cell r="C245">
            <v>195.55</v>
          </cell>
        </row>
        <row r="246">
          <cell r="B246" t="str">
            <v>INDHOTEL</v>
          </cell>
          <cell r="C246">
            <v>644.6</v>
          </cell>
        </row>
        <row r="247">
          <cell r="B247" t="str">
            <v>IOC</v>
          </cell>
          <cell r="C247">
            <v>173.79</v>
          </cell>
        </row>
        <row r="248">
          <cell r="B248" t="str">
            <v>IOB</v>
          </cell>
          <cell r="C248">
            <v>62.31</v>
          </cell>
        </row>
        <row r="249">
          <cell r="B249" t="str">
            <v>IRCTC</v>
          </cell>
          <cell r="C249">
            <v>939.4</v>
          </cell>
        </row>
        <row r="250">
          <cell r="B250" t="str">
            <v>IRFC</v>
          </cell>
          <cell r="C250">
            <v>181.44</v>
          </cell>
        </row>
        <row r="251">
          <cell r="B251" t="str">
            <v>INDIGOPNTS</v>
          </cell>
          <cell r="C251">
            <v>1470.05</v>
          </cell>
        </row>
        <row r="252">
          <cell r="B252" t="str">
            <v>IGL</v>
          </cell>
          <cell r="C252">
            <v>540.4</v>
          </cell>
        </row>
        <row r="253">
          <cell r="B253" t="str">
            <v>INDUSTOWER</v>
          </cell>
          <cell r="C253">
            <v>434.9</v>
          </cell>
        </row>
        <row r="254">
          <cell r="B254" t="str">
            <v>INDUSINDBK</v>
          </cell>
          <cell r="C254">
            <v>1381.9</v>
          </cell>
        </row>
        <row r="255">
          <cell r="B255" t="str">
            <v>NAUKRI</v>
          </cell>
          <cell r="C255">
            <v>7444.45</v>
          </cell>
        </row>
        <row r="256">
          <cell r="B256" t="str">
            <v>INFY</v>
          </cell>
          <cell r="C256">
            <v>1880.25</v>
          </cell>
        </row>
        <row r="257">
          <cell r="B257" t="str">
            <v>INOXWIND</v>
          </cell>
          <cell r="C257">
            <v>223.29</v>
          </cell>
        </row>
        <row r="258">
          <cell r="B258" t="str">
            <v>INTELLECT</v>
          </cell>
          <cell r="C258">
            <v>982.2</v>
          </cell>
        </row>
        <row r="259">
          <cell r="B259" t="str">
            <v>INDIGO</v>
          </cell>
          <cell r="C259">
            <v>4483.1499999999996</v>
          </cell>
        </row>
        <row r="260">
          <cell r="B260" t="str">
            <v>IPCALAB</v>
          </cell>
          <cell r="C260">
            <v>1402.95</v>
          </cell>
        </row>
        <row r="261">
          <cell r="B261" t="str">
            <v>JBCHEPHARM</v>
          </cell>
          <cell r="C261">
            <v>1937.35</v>
          </cell>
        </row>
        <row r="262">
          <cell r="B262" t="str">
            <v>JKCEMENT</v>
          </cell>
          <cell r="C262">
            <v>4401</v>
          </cell>
        </row>
        <row r="263">
          <cell r="B263" t="str">
            <v>JBMA</v>
          </cell>
          <cell r="C263">
            <v>1927.75</v>
          </cell>
        </row>
        <row r="264">
          <cell r="B264" t="str">
            <v>JKLAKSHMI</v>
          </cell>
          <cell r="C264">
            <v>779.7</v>
          </cell>
        </row>
        <row r="265">
          <cell r="B265" t="str">
            <v>JKPAPER</v>
          </cell>
          <cell r="C265">
            <v>472.1</v>
          </cell>
        </row>
        <row r="266">
          <cell r="B266" t="str">
            <v>JMFINANCIL</v>
          </cell>
          <cell r="C266">
            <v>92.33</v>
          </cell>
        </row>
        <row r="267">
          <cell r="B267" t="str">
            <v>JSWENERGY</v>
          </cell>
          <cell r="C267">
            <v>710.7</v>
          </cell>
        </row>
        <row r="268">
          <cell r="B268" t="str">
            <v>JSWINFRA</v>
          </cell>
          <cell r="C268">
            <v>312.7</v>
          </cell>
        </row>
        <row r="269">
          <cell r="B269" t="str">
            <v>JSWSTEEL</v>
          </cell>
          <cell r="C269">
            <v>933.25</v>
          </cell>
        </row>
        <row r="270">
          <cell r="B270" t="str">
            <v>JAIBALAJI</v>
          </cell>
          <cell r="C270">
            <v>935.05</v>
          </cell>
        </row>
        <row r="271">
          <cell r="B271" t="str">
            <v>J&amp;KBANK</v>
          </cell>
          <cell r="C271">
            <v>111.19</v>
          </cell>
        </row>
        <row r="272">
          <cell r="B272" t="str">
            <v>JINDALSAW</v>
          </cell>
          <cell r="C272">
            <v>688</v>
          </cell>
        </row>
        <row r="273">
          <cell r="B273" t="str">
            <v>JSL</v>
          </cell>
          <cell r="C273">
            <v>729.75</v>
          </cell>
        </row>
        <row r="274">
          <cell r="B274" t="str">
            <v>JINDALSTEL</v>
          </cell>
          <cell r="C274">
            <v>965.75</v>
          </cell>
        </row>
        <row r="275">
          <cell r="B275" t="str">
            <v>JIOFIN</v>
          </cell>
          <cell r="C275">
            <v>329.6</v>
          </cell>
        </row>
        <row r="276">
          <cell r="B276" t="str">
            <v>JUBLFOOD</v>
          </cell>
          <cell r="C276">
            <v>657.6</v>
          </cell>
        </row>
        <row r="277">
          <cell r="B277" t="str">
            <v>JUBLINGREA</v>
          </cell>
          <cell r="C277">
            <v>692</v>
          </cell>
        </row>
        <row r="278">
          <cell r="B278" t="str">
            <v>JUBLPHARMA</v>
          </cell>
          <cell r="C278">
            <v>893.55</v>
          </cell>
        </row>
        <row r="279">
          <cell r="B279" t="str">
            <v>JWL</v>
          </cell>
          <cell r="C279">
            <v>555.6</v>
          </cell>
        </row>
        <row r="280">
          <cell r="B280" t="str">
            <v>JUSTDIAL</v>
          </cell>
          <cell r="C280">
            <v>1321.45</v>
          </cell>
        </row>
        <row r="281">
          <cell r="B281" t="str">
            <v>JYOTHYLAB</v>
          </cell>
          <cell r="C281">
            <v>570.15</v>
          </cell>
        </row>
        <row r="282">
          <cell r="B282" t="str">
            <v>KPRMILL</v>
          </cell>
          <cell r="C282">
            <v>891.05</v>
          </cell>
        </row>
        <row r="283">
          <cell r="B283" t="str">
            <v>KEI</v>
          </cell>
          <cell r="C283">
            <v>4700.7</v>
          </cell>
        </row>
        <row r="284">
          <cell r="B284" t="str">
            <v>KNRCON</v>
          </cell>
          <cell r="C284">
            <v>343.35</v>
          </cell>
        </row>
        <row r="285">
          <cell r="B285" t="str">
            <v>KPITTECH</v>
          </cell>
          <cell r="C285">
            <v>1832.4</v>
          </cell>
        </row>
        <row r="286">
          <cell r="B286" t="str">
            <v>KRBL</v>
          </cell>
          <cell r="C286">
            <v>296.55</v>
          </cell>
        </row>
        <row r="287">
          <cell r="B287" t="str">
            <v>KSB</v>
          </cell>
          <cell r="C287">
            <v>925.65</v>
          </cell>
        </row>
        <row r="288">
          <cell r="B288" t="str">
            <v>KAJARIACER</v>
          </cell>
          <cell r="C288">
            <v>1349.3</v>
          </cell>
        </row>
        <row r="289">
          <cell r="B289" t="str">
            <v>KPIL</v>
          </cell>
          <cell r="C289">
            <v>1251.95</v>
          </cell>
        </row>
        <row r="290">
          <cell r="B290" t="str">
            <v>KALYANKJIL</v>
          </cell>
          <cell r="C290">
            <v>596.4</v>
          </cell>
        </row>
        <row r="291">
          <cell r="B291" t="str">
            <v>KANSAINER</v>
          </cell>
          <cell r="C291">
            <v>301.10000000000002</v>
          </cell>
        </row>
        <row r="292">
          <cell r="B292" t="str">
            <v>KARURVYSYA</v>
          </cell>
          <cell r="C292">
            <v>223.38</v>
          </cell>
        </row>
        <row r="293">
          <cell r="B293" t="str">
            <v>KAYNES</v>
          </cell>
          <cell r="C293">
            <v>5024.3</v>
          </cell>
        </row>
        <row r="294">
          <cell r="B294" t="str">
            <v>KEC</v>
          </cell>
          <cell r="C294">
            <v>829.35</v>
          </cell>
        </row>
        <row r="295">
          <cell r="B295" t="str">
            <v>KFINTECH</v>
          </cell>
          <cell r="C295">
            <v>1015.9</v>
          </cell>
        </row>
        <row r="296">
          <cell r="B296" t="str">
            <v>KOTAKBANK</v>
          </cell>
          <cell r="C296">
            <v>1821.5</v>
          </cell>
        </row>
        <row r="297">
          <cell r="B297" t="str">
            <v>KIMS</v>
          </cell>
          <cell r="C297">
            <v>2442</v>
          </cell>
        </row>
        <row r="298">
          <cell r="B298" t="str">
            <v>LTF</v>
          </cell>
          <cell r="C298">
            <v>168.92</v>
          </cell>
        </row>
        <row r="299">
          <cell r="B299" t="str">
            <v>LTTS</v>
          </cell>
          <cell r="C299">
            <v>5488.3</v>
          </cell>
        </row>
        <row r="300">
          <cell r="B300" t="str">
            <v>LICHSGFIN</v>
          </cell>
          <cell r="C300">
            <v>682.35</v>
          </cell>
        </row>
        <row r="301">
          <cell r="B301" t="str">
            <v>LTIM</v>
          </cell>
          <cell r="C301">
            <v>5704.4</v>
          </cell>
        </row>
        <row r="302">
          <cell r="B302" t="str">
            <v>LT</v>
          </cell>
          <cell r="C302">
            <v>3606.5</v>
          </cell>
        </row>
        <row r="303">
          <cell r="B303" t="str">
            <v>LATENTVIEW</v>
          </cell>
          <cell r="C303">
            <v>510.9</v>
          </cell>
        </row>
        <row r="304">
          <cell r="B304" t="str">
            <v>LAURUSLABS</v>
          </cell>
          <cell r="C304">
            <v>449.75</v>
          </cell>
        </row>
        <row r="305">
          <cell r="B305" t="str">
            <v>LXCHEM</v>
          </cell>
          <cell r="C305">
            <v>283</v>
          </cell>
        </row>
        <row r="306">
          <cell r="B306" t="str">
            <v>LEMONTREE</v>
          </cell>
          <cell r="C306">
            <v>133.63999999999999</v>
          </cell>
        </row>
        <row r="307">
          <cell r="B307" t="str">
            <v>LICI</v>
          </cell>
          <cell r="C307">
            <v>1075.5</v>
          </cell>
        </row>
        <row r="308">
          <cell r="B308" t="str">
            <v>LINDEINDIA</v>
          </cell>
          <cell r="C308">
            <v>7298.9</v>
          </cell>
        </row>
        <row r="309">
          <cell r="B309" t="str">
            <v>LLOYDSME</v>
          </cell>
          <cell r="C309">
            <v>776.55</v>
          </cell>
        </row>
        <row r="310">
          <cell r="B310" t="str">
            <v>LUPIN</v>
          </cell>
          <cell r="C310">
            <v>2109.1999999999998</v>
          </cell>
        </row>
        <row r="311">
          <cell r="B311" t="str">
            <v>MMTC</v>
          </cell>
          <cell r="C311">
            <v>103.94</v>
          </cell>
        </row>
        <row r="312">
          <cell r="B312" t="str">
            <v>MRF</v>
          </cell>
          <cell r="C312">
            <v>139614.54999999999</v>
          </cell>
        </row>
        <row r="313">
          <cell r="B313" t="str">
            <v>MTARTECH</v>
          </cell>
          <cell r="C313">
            <v>1755.4</v>
          </cell>
        </row>
        <row r="314">
          <cell r="B314" t="str">
            <v>LODHA</v>
          </cell>
          <cell r="C314">
            <v>1222.8499999999999</v>
          </cell>
        </row>
        <row r="315">
          <cell r="B315" t="str">
            <v>MGL</v>
          </cell>
          <cell r="C315">
            <v>1814.75</v>
          </cell>
        </row>
        <row r="316">
          <cell r="B316" t="str">
            <v>MAHSEAMLES</v>
          </cell>
          <cell r="C316">
            <v>646.04999999999995</v>
          </cell>
        </row>
        <row r="317">
          <cell r="B317" t="str">
            <v>M&amp;MFIN</v>
          </cell>
          <cell r="C317">
            <v>313.7</v>
          </cell>
        </row>
        <row r="318">
          <cell r="B318" t="str">
            <v>M&amp;M</v>
          </cell>
          <cell r="C318">
            <v>2732.95</v>
          </cell>
        </row>
        <row r="319">
          <cell r="B319" t="str">
            <v>MHRIL</v>
          </cell>
          <cell r="C319">
            <v>410.1</v>
          </cell>
        </row>
        <row r="320">
          <cell r="B320" t="str">
            <v>MAHLIFE</v>
          </cell>
          <cell r="C320">
            <v>579.35</v>
          </cell>
        </row>
        <row r="321">
          <cell r="B321" t="str">
            <v>MANAPPURAM</v>
          </cell>
          <cell r="C321">
            <v>216.8</v>
          </cell>
        </row>
        <row r="322">
          <cell r="B322" t="str">
            <v>MRPL</v>
          </cell>
          <cell r="C322">
            <v>212.71</v>
          </cell>
        </row>
        <row r="323">
          <cell r="B323" t="str">
            <v>MANKIND</v>
          </cell>
          <cell r="C323">
            <v>2319.6</v>
          </cell>
        </row>
        <row r="324">
          <cell r="B324" t="str">
            <v>MARICO</v>
          </cell>
          <cell r="C324">
            <v>682.95</v>
          </cell>
        </row>
        <row r="325">
          <cell r="B325" t="str">
            <v>MARUTI</v>
          </cell>
          <cell r="C325">
            <v>12276.35</v>
          </cell>
        </row>
        <row r="326">
          <cell r="B326" t="str">
            <v>MASTEK</v>
          </cell>
          <cell r="C326">
            <v>2958.25</v>
          </cell>
        </row>
        <row r="327">
          <cell r="B327" t="str">
            <v>MFSL</v>
          </cell>
          <cell r="C327">
            <v>1057.8499999999999</v>
          </cell>
        </row>
        <row r="328">
          <cell r="B328" t="str">
            <v>MAXHEALTH</v>
          </cell>
          <cell r="C328">
            <v>868.35</v>
          </cell>
        </row>
        <row r="329">
          <cell r="B329" t="str">
            <v>MAZDOCK</v>
          </cell>
          <cell r="C329">
            <v>4467.95</v>
          </cell>
        </row>
        <row r="330">
          <cell r="B330" t="str">
            <v>MEDPLUS</v>
          </cell>
          <cell r="C330">
            <v>635</v>
          </cell>
        </row>
        <row r="331">
          <cell r="B331" t="str">
            <v>METROBRAND</v>
          </cell>
          <cell r="C331">
            <v>1372.25</v>
          </cell>
        </row>
        <row r="332">
          <cell r="B332" t="str">
            <v>METROPOLIS</v>
          </cell>
          <cell r="C332">
            <v>2099.75</v>
          </cell>
        </row>
        <row r="333">
          <cell r="B333" t="str">
            <v>MINDACORP</v>
          </cell>
          <cell r="C333">
            <v>538.04999999999995</v>
          </cell>
        </row>
        <row r="334">
          <cell r="B334" t="str">
            <v>MSUMI</v>
          </cell>
          <cell r="C334">
            <v>72.540000000000006</v>
          </cell>
        </row>
        <row r="335">
          <cell r="B335" t="str">
            <v>MOTILALOFS</v>
          </cell>
          <cell r="C335">
            <v>702.5</v>
          </cell>
        </row>
        <row r="336">
          <cell r="B336" t="str">
            <v>MPHASIS</v>
          </cell>
          <cell r="C336">
            <v>3065.65</v>
          </cell>
        </row>
        <row r="337">
          <cell r="B337" t="str">
            <v>MCX</v>
          </cell>
          <cell r="C337">
            <v>4778.8500000000004</v>
          </cell>
        </row>
        <row r="338">
          <cell r="B338" t="str">
            <v>MUTHOOTFIN</v>
          </cell>
          <cell r="C338">
            <v>1928.2</v>
          </cell>
        </row>
        <row r="339">
          <cell r="B339" t="str">
            <v>NATCOPHARM</v>
          </cell>
          <cell r="C339">
            <v>1551.35</v>
          </cell>
        </row>
        <row r="340">
          <cell r="B340" t="str">
            <v>NBCC</v>
          </cell>
          <cell r="C340">
            <v>181.89</v>
          </cell>
        </row>
        <row r="341">
          <cell r="B341" t="str">
            <v>NCC</v>
          </cell>
          <cell r="C341">
            <v>320.95</v>
          </cell>
        </row>
        <row r="342">
          <cell r="B342" t="str">
            <v>NHPC</v>
          </cell>
          <cell r="C342">
            <v>97.93</v>
          </cell>
        </row>
        <row r="343">
          <cell r="B343" t="str">
            <v>NLCINDIA</v>
          </cell>
          <cell r="C343">
            <v>271.64999999999998</v>
          </cell>
        </row>
        <row r="344">
          <cell r="B344" t="str">
            <v>NMDC</v>
          </cell>
          <cell r="C344">
            <v>226.34</v>
          </cell>
        </row>
        <row r="345">
          <cell r="B345" t="str">
            <v>NSLNISP</v>
          </cell>
          <cell r="C345">
            <v>55.17</v>
          </cell>
        </row>
        <row r="346">
          <cell r="B346" t="str">
            <v>NTPC</v>
          </cell>
          <cell r="C346">
            <v>403.35</v>
          </cell>
        </row>
        <row r="347">
          <cell r="B347" t="str">
            <v>NH</v>
          </cell>
          <cell r="C347">
            <v>1268.95</v>
          </cell>
        </row>
        <row r="348">
          <cell r="B348" t="str">
            <v>NATIONALUM</v>
          </cell>
          <cell r="C348">
            <v>171.35</v>
          </cell>
        </row>
        <row r="349">
          <cell r="B349" t="str">
            <v>NAVINFLUOR</v>
          </cell>
          <cell r="C349">
            <v>3334.6</v>
          </cell>
        </row>
        <row r="350">
          <cell r="B350" t="str">
            <v>NESTLEIND</v>
          </cell>
          <cell r="C350">
            <v>2551</v>
          </cell>
        </row>
        <row r="351">
          <cell r="B351" t="str">
            <v>NETWORK18</v>
          </cell>
          <cell r="C351">
            <v>99.92</v>
          </cell>
        </row>
        <row r="352">
          <cell r="B352" t="str">
            <v>NAM-INDIA</v>
          </cell>
          <cell r="C352">
            <v>716.8</v>
          </cell>
        </row>
        <row r="353">
          <cell r="B353" t="str">
            <v>NUVAMA</v>
          </cell>
          <cell r="C353">
            <v>6208.9</v>
          </cell>
        </row>
        <row r="354">
          <cell r="B354" t="str">
            <v>NUVOCO</v>
          </cell>
          <cell r="C354">
            <v>344.95</v>
          </cell>
        </row>
        <row r="355">
          <cell r="B355" t="str">
            <v>OBEROIRLTY</v>
          </cell>
          <cell r="C355">
            <v>1734.1</v>
          </cell>
        </row>
        <row r="356">
          <cell r="B356" t="str">
            <v>ONGC</v>
          </cell>
          <cell r="C356">
            <v>324.35000000000002</v>
          </cell>
        </row>
        <row r="357">
          <cell r="B357" t="str">
            <v>OIL</v>
          </cell>
          <cell r="C357">
            <v>681.15</v>
          </cell>
        </row>
        <row r="358">
          <cell r="B358" t="str">
            <v>OLECTRA</v>
          </cell>
          <cell r="C358">
            <v>1612.7</v>
          </cell>
        </row>
        <row r="359">
          <cell r="B359" t="str">
            <v>PAYTM</v>
          </cell>
          <cell r="C359">
            <v>553.70000000000005</v>
          </cell>
        </row>
        <row r="360">
          <cell r="B360" t="str">
            <v>OFSS</v>
          </cell>
          <cell r="C360">
            <v>11106.05</v>
          </cell>
        </row>
        <row r="361">
          <cell r="B361" t="str">
            <v>POLICYBZR</v>
          </cell>
          <cell r="C361">
            <v>1696.05</v>
          </cell>
        </row>
        <row r="362">
          <cell r="B362" t="str">
            <v>PCBL</v>
          </cell>
          <cell r="C362">
            <v>450.9</v>
          </cell>
        </row>
        <row r="363">
          <cell r="B363" t="str">
            <v>PIIND</v>
          </cell>
          <cell r="C363">
            <v>4428.05</v>
          </cell>
        </row>
        <row r="364">
          <cell r="B364" t="str">
            <v>PNBHOUSING</v>
          </cell>
          <cell r="C364">
            <v>867.15</v>
          </cell>
        </row>
        <row r="365">
          <cell r="B365" t="str">
            <v>PNCINFRA</v>
          </cell>
          <cell r="C365">
            <v>468.6</v>
          </cell>
        </row>
        <row r="366">
          <cell r="B366" t="str">
            <v>PVRINOX</v>
          </cell>
          <cell r="C366">
            <v>1515.15</v>
          </cell>
        </row>
        <row r="367">
          <cell r="B367" t="str">
            <v>PAGEIND</v>
          </cell>
          <cell r="C367">
            <v>42176.4</v>
          </cell>
        </row>
        <row r="368">
          <cell r="B368" t="str">
            <v>PATANJALI</v>
          </cell>
          <cell r="C368">
            <v>1909.7</v>
          </cell>
        </row>
        <row r="369">
          <cell r="B369" t="str">
            <v>PERSISTENT</v>
          </cell>
          <cell r="C369">
            <v>4959.75</v>
          </cell>
        </row>
        <row r="370">
          <cell r="B370" t="str">
            <v>PETRONET</v>
          </cell>
          <cell r="C370">
            <v>381.2</v>
          </cell>
        </row>
        <row r="371">
          <cell r="B371" t="str">
            <v>PHOENIXLTD</v>
          </cell>
          <cell r="C371">
            <v>3690.05</v>
          </cell>
        </row>
        <row r="372">
          <cell r="B372" t="str">
            <v>PIDILITIND</v>
          </cell>
          <cell r="C372">
            <v>3127.1</v>
          </cell>
        </row>
        <row r="373">
          <cell r="B373" t="str">
            <v>PEL</v>
          </cell>
          <cell r="C373">
            <v>1037.45</v>
          </cell>
        </row>
        <row r="374">
          <cell r="B374" t="str">
            <v>PPLPHARMA</v>
          </cell>
          <cell r="C374">
            <v>188.63</v>
          </cell>
        </row>
        <row r="375">
          <cell r="B375" t="str">
            <v>POLYMED</v>
          </cell>
          <cell r="C375">
            <v>2149.65</v>
          </cell>
        </row>
        <row r="376">
          <cell r="B376" t="str">
            <v>POLYCAB</v>
          </cell>
          <cell r="C376">
            <v>6832</v>
          </cell>
        </row>
        <row r="377">
          <cell r="B377" t="str">
            <v>POONAWALLA</v>
          </cell>
          <cell r="C377">
            <v>403</v>
          </cell>
        </row>
        <row r="378">
          <cell r="B378" t="str">
            <v>PFC</v>
          </cell>
          <cell r="C378">
            <v>517.5</v>
          </cell>
        </row>
        <row r="379">
          <cell r="B379" t="str">
            <v>POWERGRID</v>
          </cell>
          <cell r="C379">
            <v>334</v>
          </cell>
        </row>
        <row r="380">
          <cell r="B380" t="str">
            <v>PRAJIND</v>
          </cell>
          <cell r="C380">
            <v>779.15</v>
          </cell>
        </row>
        <row r="381">
          <cell r="B381" t="str">
            <v>PRESTIGE</v>
          </cell>
          <cell r="C381">
            <v>1744.9</v>
          </cell>
        </row>
        <row r="382">
          <cell r="B382" t="str">
            <v>PRINCEPIPE</v>
          </cell>
          <cell r="C382">
            <v>608.65</v>
          </cell>
        </row>
        <row r="383">
          <cell r="B383" t="str">
            <v>PRSMJOHNSN</v>
          </cell>
          <cell r="C383">
            <v>161.4</v>
          </cell>
        </row>
        <row r="384">
          <cell r="B384" t="str">
            <v>PGHH</v>
          </cell>
          <cell r="C384">
            <v>17081.05</v>
          </cell>
        </row>
        <row r="385">
          <cell r="B385" t="str">
            <v>PNB</v>
          </cell>
          <cell r="C385">
            <v>117.36</v>
          </cell>
        </row>
        <row r="386">
          <cell r="B386" t="str">
            <v>QUESS</v>
          </cell>
          <cell r="C386">
            <v>730</v>
          </cell>
        </row>
        <row r="387">
          <cell r="B387" t="str">
            <v>RRKABEL</v>
          </cell>
          <cell r="C387">
            <v>1631</v>
          </cell>
        </row>
        <row r="388">
          <cell r="B388" t="str">
            <v>RBLBANK</v>
          </cell>
          <cell r="C388">
            <v>230.06</v>
          </cell>
        </row>
        <row r="389">
          <cell r="B389" t="str">
            <v>RECLTD</v>
          </cell>
          <cell r="C389">
            <v>595.35</v>
          </cell>
        </row>
        <row r="390">
          <cell r="B390" t="str">
            <v>RHIM</v>
          </cell>
          <cell r="C390">
            <v>633.29999999999995</v>
          </cell>
        </row>
        <row r="391">
          <cell r="B391" t="str">
            <v>RITES</v>
          </cell>
          <cell r="C391">
            <v>656.75</v>
          </cell>
        </row>
        <row r="392">
          <cell r="B392" t="str">
            <v>RADICO</v>
          </cell>
          <cell r="C392">
            <v>1765.25</v>
          </cell>
        </row>
        <row r="393">
          <cell r="B393" t="str">
            <v>RVNL</v>
          </cell>
          <cell r="C393">
            <v>570.75</v>
          </cell>
        </row>
        <row r="394">
          <cell r="B394" t="str">
            <v>RAILTEL</v>
          </cell>
          <cell r="C394">
            <v>471.7</v>
          </cell>
        </row>
        <row r="395">
          <cell r="B395" t="str">
            <v>RAINBOW</v>
          </cell>
          <cell r="C395">
            <v>1212.55</v>
          </cell>
        </row>
        <row r="396">
          <cell r="B396" t="str">
            <v>RAJESHEXPO</v>
          </cell>
          <cell r="C396">
            <v>298.3</v>
          </cell>
        </row>
        <row r="397">
          <cell r="B397" t="str">
            <v>RKFORGE</v>
          </cell>
          <cell r="C397">
            <v>957.15</v>
          </cell>
        </row>
        <row r="398">
          <cell r="B398" t="str">
            <v>RCF</v>
          </cell>
          <cell r="C398">
            <v>202.69</v>
          </cell>
        </row>
        <row r="399">
          <cell r="B399" t="str">
            <v>RATNAMANI</v>
          </cell>
          <cell r="C399">
            <v>3545.1</v>
          </cell>
        </row>
        <row r="400">
          <cell r="B400" t="str">
            <v>RTNINDIA</v>
          </cell>
          <cell r="C400">
            <v>82.62</v>
          </cell>
        </row>
        <row r="401">
          <cell r="B401" t="str">
            <v>RAYMOND</v>
          </cell>
          <cell r="C401">
            <v>2025.45</v>
          </cell>
        </row>
        <row r="402">
          <cell r="B402" t="str">
            <v>REDINGTON</v>
          </cell>
          <cell r="C402">
            <v>209.37</v>
          </cell>
        </row>
        <row r="403">
          <cell r="B403" t="str">
            <v>RELIANCE</v>
          </cell>
          <cell r="C403">
            <v>2996.25</v>
          </cell>
        </row>
        <row r="404">
          <cell r="B404" t="str">
            <v>RBA</v>
          </cell>
          <cell r="C404">
            <v>109.12</v>
          </cell>
        </row>
        <row r="405">
          <cell r="B405" t="str">
            <v>ROUTE</v>
          </cell>
          <cell r="C405">
            <v>1567.7</v>
          </cell>
        </row>
        <row r="406">
          <cell r="B406" t="str">
            <v>SBFC</v>
          </cell>
          <cell r="C406">
            <v>86.6</v>
          </cell>
        </row>
        <row r="407">
          <cell r="B407" t="str">
            <v>SBICARD</v>
          </cell>
          <cell r="C407">
            <v>714.45</v>
          </cell>
        </row>
        <row r="408">
          <cell r="B408" t="str">
            <v>SBILIFE</v>
          </cell>
          <cell r="C408">
            <v>1795.25</v>
          </cell>
        </row>
        <row r="409">
          <cell r="B409" t="str">
            <v>SJVN</v>
          </cell>
          <cell r="C409">
            <v>133.31</v>
          </cell>
        </row>
        <row r="410">
          <cell r="B410" t="str">
            <v>SKFINDIA</v>
          </cell>
          <cell r="C410">
            <v>5288.25</v>
          </cell>
        </row>
        <row r="411">
          <cell r="B411" t="str">
            <v>SRF</v>
          </cell>
          <cell r="C411">
            <v>2533.1</v>
          </cell>
        </row>
        <row r="412">
          <cell r="B412" t="str">
            <v>SAFARI</v>
          </cell>
          <cell r="C412">
            <v>2362.9</v>
          </cell>
        </row>
        <row r="413">
          <cell r="B413" t="str">
            <v>MOTHERSON</v>
          </cell>
          <cell r="C413">
            <v>193.89</v>
          </cell>
        </row>
        <row r="414">
          <cell r="B414" t="str">
            <v>SANOFI</v>
          </cell>
          <cell r="C414">
            <v>6859.7</v>
          </cell>
        </row>
        <row r="415">
          <cell r="B415" t="str">
            <v>SAPPHIRE</v>
          </cell>
          <cell r="C415">
            <v>1608.9</v>
          </cell>
        </row>
        <row r="416">
          <cell r="B416" t="str">
            <v>SAREGAMA</v>
          </cell>
          <cell r="C416">
            <v>524.1</v>
          </cell>
        </row>
        <row r="417">
          <cell r="B417" t="str">
            <v>SCHAEFFLER</v>
          </cell>
          <cell r="C417">
            <v>4063.2</v>
          </cell>
        </row>
        <row r="418">
          <cell r="B418" t="str">
            <v>SCHNEIDER</v>
          </cell>
          <cell r="C418">
            <v>812.25</v>
          </cell>
        </row>
        <row r="419">
          <cell r="B419" t="str">
            <v>SHREECEM</v>
          </cell>
          <cell r="C419">
            <v>25012.400000000001</v>
          </cell>
        </row>
        <row r="420">
          <cell r="B420" t="str">
            <v>RENUKA</v>
          </cell>
          <cell r="C420">
            <v>47.95</v>
          </cell>
        </row>
        <row r="421">
          <cell r="B421" t="str">
            <v>SHRIRAMFIN</v>
          </cell>
          <cell r="C421">
            <v>3143.6</v>
          </cell>
        </row>
        <row r="422">
          <cell r="B422" t="str">
            <v>SHYAMMETL</v>
          </cell>
          <cell r="C422">
            <v>810.2</v>
          </cell>
        </row>
        <row r="423">
          <cell r="B423" t="str">
            <v>SIEMENS</v>
          </cell>
          <cell r="C423">
            <v>7056.05</v>
          </cell>
        </row>
        <row r="424">
          <cell r="B424" t="str">
            <v>SIGNATURE</v>
          </cell>
          <cell r="C424">
            <v>1510.55</v>
          </cell>
        </row>
        <row r="425">
          <cell r="B425" t="str">
            <v>SOBHA</v>
          </cell>
          <cell r="C425">
            <v>1693.65</v>
          </cell>
        </row>
        <row r="426">
          <cell r="B426" t="str">
            <v>SOLARINDS</v>
          </cell>
          <cell r="C426">
            <v>10395.5</v>
          </cell>
        </row>
        <row r="427">
          <cell r="B427" t="str">
            <v>SONACOMS</v>
          </cell>
          <cell r="C427">
            <v>689.95</v>
          </cell>
        </row>
        <row r="428">
          <cell r="B428" t="str">
            <v>SONATSOFTW</v>
          </cell>
          <cell r="C428">
            <v>626.54999999999995</v>
          </cell>
        </row>
        <row r="429">
          <cell r="B429" t="str">
            <v>STARHEALTH</v>
          </cell>
          <cell r="C429">
            <v>609.79999999999995</v>
          </cell>
        </row>
        <row r="430">
          <cell r="B430" t="str">
            <v>SBIN</v>
          </cell>
          <cell r="C430">
            <v>820.3</v>
          </cell>
        </row>
        <row r="431">
          <cell r="B431" t="str">
            <v>SAIL</v>
          </cell>
          <cell r="C431">
            <v>133.88</v>
          </cell>
        </row>
        <row r="432">
          <cell r="B432" t="str">
            <v>SWSOLAR</v>
          </cell>
          <cell r="C432">
            <v>684.9</v>
          </cell>
        </row>
        <row r="433">
          <cell r="B433" t="str">
            <v>STLTECH</v>
          </cell>
          <cell r="C433">
            <v>137.69</v>
          </cell>
        </row>
        <row r="434">
          <cell r="B434" t="str">
            <v>SUMICHEM</v>
          </cell>
          <cell r="C434">
            <v>542.25</v>
          </cell>
        </row>
        <row r="435">
          <cell r="B435" t="str">
            <v>SPARC</v>
          </cell>
          <cell r="C435">
            <v>214.9</v>
          </cell>
        </row>
        <row r="436">
          <cell r="B436" t="str">
            <v>SUNPHARMA</v>
          </cell>
          <cell r="C436">
            <v>1750.65</v>
          </cell>
        </row>
        <row r="437">
          <cell r="B437" t="str">
            <v>SUNTV</v>
          </cell>
          <cell r="C437">
            <v>790.1</v>
          </cell>
        </row>
        <row r="438">
          <cell r="B438" t="str">
            <v>SUNDARMFIN</v>
          </cell>
          <cell r="C438">
            <v>4416.45</v>
          </cell>
        </row>
        <row r="439">
          <cell r="B439" t="str">
            <v>SUNDRMFAST</v>
          </cell>
          <cell r="C439">
            <v>1341.4</v>
          </cell>
        </row>
        <row r="440">
          <cell r="B440" t="str">
            <v>SUNTECK</v>
          </cell>
          <cell r="C440">
            <v>607.35</v>
          </cell>
        </row>
        <row r="441">
          <cell r="B441" t="str">
            <v>SUPREMEIND</v>
          </cell>
          <cell r="C441">
            <v>5544.95</v>
          </cell>
        </row>
        <row r="442">
          <cell r="B442" t="str">
            <v>SUVENPHAR</v>
          </cell>
          <cell r="C442">
            <v>1058.25</v>
          </cell>
        </row>
        <row r="443">
          <cell r="B443" t="str">
            <v>SUZLON</v>
          </cell>
          <cell r="C443">
            <v>77.569999999999993</v>
          </cell>
        </row>
        <row r="444">
          <cell r="B444" t="str">
            <v>SWANENERGY</v>
          </cell>
          <cell r="C444">
            <v>688</v>
          </cell>
        </row>
        <row r="445">
          <cell r="B445" t="str">
            <v>SYNGENE</v>
          </cell>
          <cell r="C445">
            <v>842.05</v>
          </cell>
        </row>
        <row r="446">
          <cell r="B446" t="str">
            <v>SYRMA</v>
          </cell>
          <cell r="C446">
            <v>439.15</v>
          </cell>
        </row>
        <row r="447">
          <cell r="B447" t="str">
            <v>TV18BRDCST</v>
          </cell>
          <cell r="C447">
            <v>49.71</v>
          </cell>
        </row>
        <row r="448">
          <cell r="B448" t="str">
            <v>TVSMOTOR</v>
          </cell>
          <cell r="C448">
            <v>2706.25</v>
          </cell>
        </row>
        <row r="449">
          <cell r="B449" t="str">
            <v>TVSSCS</v>
          </cell>
          <cell r="C449">
            <v>195.34</v>
          </cell>
        </row>
        <row r="450">
          <cell r="B450" t="str">
            <v>TMB</v>
          </cell>
          <cell r="C450">
            <v>462.05</v>
          </cell>
        </row>
        <row r="451">
          <cell r="B451" t="str">
            <v>TANLA</v>
          </cell>
          <cell r="C451">
            <v>916</v>
          </cell>
        </row>
        <row r="452">
          <cell r="B452" t="str">
            <v>TATACHEM</v>
          </cell>
          <cell r="C452">
            <v>1085.45</v>
          </cell>
        </row>
        <row r="453">
          <cell r="B453" t="str">
            <v>TATACOMM</v>
          </cell>
          <cell r="C453">
            <v>1918.95</v>
          </cell>
        </row>
        <row r="454">
          <cell r="B454" t="str">
            <v>TCS</v>
          </cell>
          <cell r="C454">
            <v>4502</v>
          </cell>
        </row>
        <row r="455">
          <cell r="B455" t="str">
            <v>TATACONSUM</v>
          </cell>
          <cell r="C455">
            <v>1205.8</v>
          </cell>
        </row>
        <row r="456">
          <cell r="B456" t="str">
            <v>TATAELXSI</v>
          </cell>
          <cell r="C456">
            <v>6963.7</v>
          </cell>
        </row>
        <row r="457">
          <cell r="B457" t="str">
            <v>TATAINVEST</v>
          </cell>
          <cell r="C457">
            <v>6236.3</v>
          </cell>
        </row>
        <row r="458">
          <cell r="B458" t="str">
            <v>TATAMTRDVR</v>
          </cell>
          <cell r="C458">
            <v>735.3</v>
          </cell>
        </row>
        <row r="459">
          <cell r="B459" t="str">
            <v>TATAMOTORS</v>
          </cell>
          <cell r="C459">
            <v>1068.45</v>
          </cell>
        </row>
        <row r="460">
          <cell r="B460" t="str">
            <v>TATAPOWER</v>
          </cell>
          <cell r="C460">
            <v>422.95</v>
          </cell>
        </row>
        <row r="461">
          <cell r="B461" t="str">
            <v>TATASTEEL</v>
          </cell>
          <cell r="C461">
            <v>154.13999999999999</v>
          </cell>
        </row>
        <row r="462">
          <cell r="B462" t="str">
            <v>TATATECH</v>
          </cell>
          <cell r="C462">
            <v>1007.2</v>
          </cell>
        </row>
        <row r="463">
          <cell r="B463" t="str">
            <v>TTML</v>
          </cell>
          <cell r="C463">
            <v>95.48</v>
          </cell>
        </row>
        <row r="464">
          <cell r="B464" t="str">
            <v>TECHM</v>
          </cell>
          <cell r="C464">
            <v>1611.25</v>
          </cell>
        </row>
        <row r="465">
          <cell r="B465" t="str">
            <v>TEJASNET</v>
          </cell>
          <cell r="C465">
            <v>1306.5999999999999</v>
          </cell>
        </row>
        <row r="466">
          <cell r="B466" t="str">
            <v>NIACL</v>
          </cell>
          <cell r="C466">
            <v>268.60000000000002</v>
          </cell>
        </row>
        <row r="467">
          <cell r="B467" t="str">
            <v>RAMCOCEM</v>
          </cell>
          <cell r="C467">
            <v>832.3</v>
          </cell>
        </row>
        <row r="468">
          <cell r="B468" t="str">
            <v>THERMAX</v>
          </cell>
          <cell r="C468">
            <v>4568.7</v>
          </cell>
        </row>
        <row r="469">
          <cell r="B469" t="str">
            <v>TIMKEN</v>
          </cell>
          <cell r="C469">
            <v>3705.2</v>
          </cell>
        </row>
        <row r="470">
          <cell r="B470" t="str">
            <v>TITAGARH</v>
          </cell>
          <cell r="C470">
            <v>1417.2</v>
          </cell>
        </row>
        <row r="471">
          <cell r="B471" t="str">
            <v>TITAN</v>
          </cell>
          <cell r="C471">
            <v>3604.4</v>
          </cell>
        </row>
        <row r="472">
          <cell r="B472" t="str">
            <v>TORNTPHARM</v>
          </cell>
          <cell r="C472">
            <v>3362.6</v>
          </cell>
        </row>
        <row r="473">
          <cell r="B473" t="str">
            <v>TORNTPOWER</v>
          </cell>
          <cell r="C473">
            <v>1698.55</v>
          </cell>
        </row>
        <row r="474">
          <cell r="B474" t="str">
            <v>TRENT</v>
          </cell>
          <cell r="C474">
            <v>6989.8</v>
          </cell>
        </row>
        <row r="475">
          <cell r="B475" t="str">
            <v>TRIDENT</v>
          </cell>
          <cell r="C475">
            <v>38.03</v>
          </cell>
        </row>
        <row r="476">
          <cell r="B476" t="str">
            <v>TRIVENI</v>
          </cell>
          <cell r="C476">
            <v>452.9</v>
          </cell>
        </row>
        <row r="477">
          <cell r="B477" t="str">
            <v>TRITURBINE</v>
          </cell>
          <cell r="C477">
            <v>755.85</v>
          </cell>
        </row>
        <row r="478">
          <cell r="B478" t="str">
            <v>TIINDIA</v>
          </cell>
          <cell r="C478">
            <v>4137.8</v>
          </cell>
        </row>
        <row r="479">
          <cell r="B479" t="str">
            <v>UCOBANK</v>
          </cell>
          <cell r="C479">
            <v>52.5</v>
          </cell>
        </row>
        <row r="480">
          <cell r="B480" t="str">
            <v>UNOMINDA</v>
          </cell>
          <cell r="C480">
            <v>1137.8499999999999</v>
          </cell>
        </row>
        <row r="481">
          <cell r="B481" t="str">
            <v>UPL</v>
          </cell>
          <cell r="C481">
            <v>579.15</v>
          </cell>
        </row>
        <row r="482">
          <cell r="B482" t="str">
            <v>UTIAMC</v>
          </cell>
          <cell r="C482">
            <v>1131.7</v>
          </cell>
        </row>
        <row r="483">
          <cell r="B483" t="str">
            <v>UJJIVANSFB</v>
          </cell>
          <cell r="C483">
            <v>43.78</v>
          </cell>
        </row>
        <row r="484">
          <cell r="B484" t="str">
            <v>ULTRACEMCO</v>
          </cell>
          <cell r="C484">
            <v>11309.4</v>
          </cell>
        </row>
        <row r="485">
          <cell r="B485" t="str">
            <v>UNIONBANK</v>
          </cell>
          <cell r="C485">
            <v>127.68</v>
          </cell>
        </row>
        <row r="486">
          <cell r="B486" t="str">
            <v>UBL</v>
          </cell>
          <cell r="C486">
            <v>2024.55</v>
          </cell>
        </row>
        <row r="487">
          <cell r="B487" t="str">
            <v>UNITDSPR</v>
          </cell>
          <cell r="C487">
            <v>1451.8</v>
          </cell>
        </row>
        <row r="488">
          <cell r="B488" t="str">
            <v>USHAMART</v>
          </cell>
          <cell r="C488">
            <v>336.8</v>
          </cell>
        </row>
        <row r="489">
          <cell r="B489" t="str">
            <v>VGUARD</v>
          </cell>
          <cell r="C489">
            <v>468.85</v>
          </cell>
        </row>
        <row r="490">
          <cell r="B490" t="str">
            <v>VIPIND</v>
          </cell>
          <cell r="C490">
            <v>465.1</v>
          </cell>
        </row>
        <row r="491">
          <cell r="B491" t="str">
            <v>VAIBHAVGBL</v>
          </cell>
          <cell r="C491">
            <v>341.35</v>
          </cell>
        </row>
        <row r="492">
          <cell r="B492" t="str">
            <v>VTL</v>
          </cell>
          <cell r="C492">
            <v>484</v>
          </cell>
        </row>
        <row r="493">
          <cell r="B493" t="str">
            <v>VARROC</v>
          </cell>
          <cell r="C493">
            <v>604.9</v>
          </cell>
        </row>
        <row r="494">
          <cell r="B494" t="str">
            <v>VBL</v>
          </cell>
          <cell r="C494">
            <v>1594.2</v>
          </cell>
        </row>
        <row r="495">
          <cell r="B495" t="str">
            <v>MANYAVAR</v>
          </cell>
          <cell r="C495">
            <v>1170</v>
          </cell>
        </row>
        <row r="496">
          <cell r="B496" t="str">
            <v>VEDL</v>
          </cell>
          <cell r="C496">
            <v>459.55</v>
          </cell>
        </row>
        <row r="497">
          <cell r="B497" t="str">
            <v>VIJAYA</v>
          </cell>
          <cell r="C497">
            <v>912.05</v>
          </cell>
        </row>
        <row r="498">
          <cell r="B498" t="str">
            <v>IDEA</v>
          </cell>
          <cell r="C498">
            <v>16.2</v>
          </cell>
        </row>
        <row r="499">
          <cell r="B499" t="str">
            <v>VOLTAS</v>
          </cell>
          <cell r="C499">
            <v>1683.8</v>
          </cell>
        </row>
        <row r="500">
          <cell r="B500" t="str">
            <v>WELCORP</v>
          </cell>
          <cell r="C500">
            <v>720.6</v>
          </cell>
        </row>
        <row r="501">
          <cell r="B501" t="str">
            <v>WELSPUNLIV</v>
          </cell>
          <cell r="C501">
            <v>195.33</v>
          </cell>
        </row>
        <row r="502">
          <cell r="B502" t="str">
            <v>WESTLIFE</v>
          </cell>
          <cell r="C502">
            <v>846.75</v>
          </cell>
        </row>
        <row r="503">
          <cell r="B503" t="str">
            <v>WHIRLPOOL</v>
          </cell>
          <cell r="C503">
            <v>2059.5500000000002</v>
          </cell>
        </row>
        <row r="504">
          <cell r="B504" t="str">
            <v>WIPRO</v>
          </cell>
          <cell r="C504">
            <v>519</v>
          </cell>
        </row>
        <row r="505">
          <cell r="B505" t="str">
            <v>YESBANK</v>
          </cell>
          <cell r="C505">
            <v>24.58</v>
          </cell>
        </row>
        <row r="506">
          <cell r="B506" t="str">
            <v>ZFCVINDIA</v>
          </cell>
          <cell r="C506">
            <v>15606.1</v>
          </cell>
        </row>
        <row r="507">
          <cell r="B507" t="str">
            <v>ZEEL</v>
          </cell>
          <cell r="C507">
            <v>139.44</v>
          </cell>
        </row>
        <row r="508">
          <cell r="B508" t="str">
            <v>ZENSARTECH</v>
          </cell>
          <cell r="C508">
            <v>786.5</v>
          </cell>
        </row>
        <row r="509">
          <cell r="B509" t="str">
            <v>ZOMATO</v>
          </cell>
          <cell r="C509">
            <v>257.95999999999998</v>
          </cell>
        </row>
        <row r="510">
          <cell r="B510" t="str">
            <v>ZYDUSLIFE</v>
          </cell>
          <cell r="C510">
            <v>1210.05</v>
          </cell>
        </row>
        <row r="511">
          <cell r="B511" t="str">
            <v>ECLERX</v>
          </cell>
          <cell r="C511">
            <v>2682.35</v>
          </cell>
        </row>
        <row r="516">
          <cell r="B516"/>
          <cell r="C516"/>
        </row>
        <row r="517">
          <cell r="B517"/>
          <cell r="C517"/>
        </row>
        <row r="518">
          <cell r="B518"/>
          <cell r="C518"/>
        </row>
        <row r="519">
          <cell r="B519"/>
          <cell r="C519"/>
        </row>
        <row r="520">
          <cell r="B520"/>
          <cell r="C520"/>
        </row>
        <row r="521">
          <cell r="B521"/>
          <cell r="C521"/>
        </row>
        <row r="522">
          <cell r="B522"/>
          <cell r="C522"/>
        </row>
        <row r="523">
          <cell r="B523"/>
          <cell r="C523"/>
        </row>
        <row r="524">
          <cell r="B524"/>
          <cell r="C524"/>
        </row>
        <row r="525">
          <cell r="B525"/>
          <cell r="C525"/>
        </row>
        <row r="526">
          <cell r="B526"/>
          <cell r="C526"/>
        </row>
        <row r="527">
          <cell r="B527"/>
          <cell r="C527"/>
        </row>
        <row r="528">
          <cell r="B528"/>
          <cell r="C528"/>
        </row>
        <row r="529">
          <cell r="B529"/>
          <cell r="C529"/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45553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0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45553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7" t="s">
        <v>16</v>
      </c>
      <c r="B9" s="369" t="s">
        <v>17</v>
      </c>
      <c r="C9" s="369" t="s">
        <v>18</v>
      </c>
      <c r="D9" s="369" t="s">
        <v>19</v>
      </c>
      <c r="E9" s="26" t="s">
        <v>20</v>
      </c>
      <c r="F9" s="26" t="s">
        <v>21</v>
      </c>
      <c r="G9" s="364" t="s">
        <v>22</v>
      </c>
      <c r="H9" s="365"/>
      <c r="I9" s="366"/>
      <c r="J9" s="364" t="s">
        <v>23</v>
      </c>
      <c r="K9" s="365"/>
      <c r="L9" s="366"/>
      <c r="M9" s="26"/>
      <c r="N9" s="27"/>
      <c r="O9" s="27"/>
      <c r="P9" s="27"/>
    </row>
    <row r="10" spans="1:16" ht="40.200000000000003">
      <c r="A10" s="368"/>
      <c r="B10" s="370"/>
      <c r="C10" s="370"/>
      <c r="D10" s="370"/>
      <c r="E10" s="28" t="s">
        <v>24</v>
      </c>
      <c r="F10" s="28" t="s">
        <v>24</v>
      </c>
      <c r="G10" s="199" t="s">
        <v>25</v>
      </c>
      <c r="H10" s="199" t="s">
        <v>26</v>
      </c>
      <c r="I10" s="199" t="s">
        <v>27</v>
      </c>
      <c r="J10" s="199" t="s">
        <v>28</v>
      </c>
      <c r="K10" s="199" t="s">
        <v>29</v>
      </c>
      <c r="L10" s="199" t="s">
        <v>30</v>
      </c>
      <c r="M10" s="199" t="s">
        <v>31</v>
      </c>
      <c r="N10" s="29" t="s">
        <v>32</v>
      </c>
      <c r="O10" s="29" t="s">
        <v>33</v>
      </c>
      <c r="P10" s="30" t="s">
        <v>797</v>
      </c>
    </row>
    <row r="11" spans="1:16" ht="12.75" customHeight="1">
      <c r="A11" s="206">
        <v>1</v>
      </c>
      <c r="B11" s="218" t="s">
        <v>34</v>
      </c>
      <c r="C11" s="197" t="s">
        <v>35</v>
      </c>
      <c r="D11" s="209">
        <v>45561</v>
      </c>
      <c r="E11" s="197">
        <v>25449.8</v>
      </c>
      <c r="F11" s="197">
        <v>25437.933333333334</v>
      </c>
      <c r="G11" s="196">
        <v>25396.866666666669</v>
      </c>
      <c r="H11" s="196">
        <v>25343.933333333334</v>
      </c>
      <c r="I11" s="196">
        <v>25302.866666666669</v>
      </c>
      <c r="J11" s="196">
        <v>25490.866666666669</v>
      </c>
      <c r="K11" s="196">
        <v>25531.933333333334</v>
      </c>
      <c r="L11" s="196">
        <v>25584.866666666669</v>
      </c>
      <c r="M11" s="195">
        <v>25479</v>
      </c>
      <c r="N11" s="195">
        <v>25385</v>
      </c>
      <c r="O11" s="195">
        <v>15835625</v>
      </c>
      <c r="P11" s="198">
        <v>-8.7183644342061616E-3</v>
      </c>
    </row>
    <row r="12" spans="1:16" ht="12.75" customHeight="1">
      <c r="A12" s="206">
        <v>2</v>
      </c>
      <c r="B12" s="218" t="s">
        <v>34</v>
      </c>
      <c r="C12" s="197" t="s">
        <v>36</v>
      </c>
      <c r="D12" s="209">
        <v>45560</v>
      </c>
      <c r="E12" s="197">
        <v>52295.6</v>
      </c>
      <c r="F12" s="197">
        <v>52279.366666666669</v>
      </c>
      <c r="G12" s="196">
        <v>52201.233333333337</v>
      </c>
      <c r="H12" s="196">
        <v>52106.866666666669</v>
      </c>
      <c r="I12" s="196">
        <v>52028.733333333337</v>
      </c>
      <c r="J12" s="196">
        <v>52373.733333333337</v>
      </c>
      <c r="K12" s="196">
        <v>52451.866666666669</v>
      </c>
      <c r="L12" s="196">
        <v>52546.233333333337</v>
      </c>
      <c r="M12" s="195">
        <v>52357.5</v>
      </c>
      <c r="N12" s="195">
        <v>52185</v>
      </c>
      <c r="O12" s="195">
        <v>2452875</v>
      </c>
      <c r="P12" s="198">
        <v>-1.4006801408518644E-2</v>
      </c>
    </row>
    <row r="13" spans="1:16" ht="12.75" customHeight="1">
      <c r="A13" s="206">
        <v>3</v>
      </c>
      <c r="B13" s="218" t="s">
        <v>34</v>
      </c>
      <c r="C13" s="217" t="s">
        <v>37</v>
      </c>
      <c r="D13" s="211">
        <v>45559</v>
      </c>
      <c r="E13" s="210">
        <v>24038.400000000001</v>
      </c>
      <c r="F13" s="210">
        <v>24026.266666666666</v>
      </c>
      <c r="G13" s="212">
        <v>23980.083333333332</v>
      </c>
      <c r="H13" s="212">
        <v>23921.766666666666</v>
      </c>
      <c r="I13" s="212">
        <v>23875.583333333332</v>
      </c>
      <c r="J13" s="212">
        <v>24084.583333333332</v>
      </c>
      <c r="K13" s="212">
        <v>24130.766666666666</v>
      </c>
      <c r="L13" s="212">
        <v>24189.083333333332</v>
      </c>
      <c r="M13" s="213">
        <v>24072.45</v>
      </c>
      <c r="N13" s="213">
        <v>23967.95</v>
      </c>
      <c r="O13" s="213">
        <v>80025</v>
      </c>
      <c r="P13" s="214">
        <v>0.10646387832699619</v>
      </c>
    </row>
    <row r="14" spans="1:16" ht="12.75" customHeight="1">
      <c r="A14" s="206">
        <v>4</v>
      </c>
      <c r="B14" s="218" t="s">
        <v>34</v>
      </c>
      <c r="C14" s="217" t="s">
        <v>38</v>
      </c>
      <c r="D14" s="211">
        <v>45565</v>
      </c>
      <c r="E14" s="210">
        <v>13304.75</v>
      </c>
      <c r="F14" s="210">
        <v>13286.983333333332</v>
      </c>
      <c r="G14" s="212">
        <v>13234.016666666663</v>
      </c>
      <c r="H14" s="212">
        <v>13163.283333333331</v>
      </c>
      <c r="I14" s="212">
        <v>13110.316666666662</v>
      </c>
      <c r="J14" s="212">
        <v>13357.716666666664</v>
      </c>
      <c r="K14" s="212">
        <v>13410.683333333334</v>
      </c>
      <c r="L14" s="212">
        <v>13481.416666666664</v>
      </c>
      <c r="M14" s="213">
        <v>13339.95</v>
      </c>
      <c r="N14" s="213">
        <v>13216.25</v>
      </c>
      <c r="O14" s="213">
        <v>2315400</v>
      </c>
      <c r="P14" s="214">
        <v>-6.7563219870021233E-3</v>
      </c>
    </row>
    <row r="15" spans="1:16" ht="12.75" customHeight="1">
      <c r="A15" s="206">
        <v>5</v>
      </c>
      <c r="B15" s="261" t="s">
        <v>34</v>
      </c>
      <c r="C15" s="210" t="s">
        <v>841</v>
      </c>
      <c r="D15" s="211">
        <v>45562</v>
      </c>
      <c r="E15" s="210">
        <v>75285.75</v>
      </c>
      <c r="F15" s="210">
        <v>75347.966666666674</v>
      </c>
      <c r="G15" s="212">
        <v>75032.083333333343</v>
      </c>
      <c r="H15" s="212">
        <v>74778.416666666672</v>
      </c>
      <c r="I15" s="212">
        <v>74462.53333333334</v>
      </c>
      <c r="J15" s="212">
        <v>75601.633333333346</v>
      </c>
      <c r="K15" s="212">
        <v>75917.516666666677</v>
      </c>
      <c r="L15" s="212">
        <v>76171.183333333349</v>
      </c>
      <c r="M15" s="213">
        <v>75663.850000000006</v>
      </c>
      <c r="N15" s="213">
        <v>75094.3</v>
      </c>
      <c r="O15" s="213">
        <v>15640</v>
      </c>
      <c r="P15" s="214">
        <v>-2.6151930261519303E-2</v>
      </c>
    </row>
    <row r="16" spans="1:16" ht="12.75" customHeight="1">
      <c r="A16" s="206">
        <v>6</v>
      </c>
      <c r="B16" s="218" t="s">
        <v>831</v>
      </c>
      <c r="C16" s="215" t="s">
        <v>39</v>
      </c>
      <c r="D16" s="211">
        <v>45561</v>
      </c>
      <c r="E16" s="210">
        <v>567.04999999999995</v>
      </c>
      <c r="F16" s="210">
        <v>568.2833333333333</v>
      </c>
      <c r="G16" s="212">
        <v>559.66666666666663</v>
      </c>
      <c r="H16" s="212">
        <v>552.2833333333333</v>
      </c>
      <c r="I16" s="212">
        <v>543.66666666666663</v>
      </c>
      <c r="J16" s="212">
        <v>575.66666666666663</v>
      </c>
      <c r="K16" s="212">
        <v>584.28333333333342</v>
      </c>
      <c r="L16" s="212">
        <v>591.66666666666663</v>
      </c>
      <c r="M16" s="213">
        <v>576.9</v>
      </c>
      <c r="N16" s="213">
        <v>560.9</v>
      </c>
      <c r="O16" s="213">
        <v>19707000</v>
      </c>
      <c r="P16" s="214">
        <v>-1.7793062200956937E-2</v>
      </c>
    </row>
    <row r="17" spans="1:16" ht="12.75" customHeight="1">
      <c r="A17" s="206">
        <v>7</v>
      </c>
      <c r="B17" s="218" t="s">
        <v>40</v>
      </c>
      <c r="C17" s="215" t="s">
        <v>41</v>
      </c>
      <c r="D17" s="211">
        <v>45561</v>
      </c>
      <c r="E17" s="210">
        <v>7874.5</v>
      </c>
      <c r="F17" s="210">
        <v>7845.3833333333341</v>
      </c>
      <c r="G17" s="212">
        <v>7805.7666666666682</v>
      </c>
      <c r="H17" s="212">
        <v>7737.0333333333338</v>
      </c>
      <c r="I17" s="212">
        <v>7697.4166666666679</v>
      </c>
      <c r="J17" s="212">
        <v>7914.1166666666686</v>
      </c>
      <c r="K17" s="212">
        <v>7953.7333333333354</v>
      </c>
      <c r="L17" s="212">
        <v>8022.466666666669</v>
      </c>
      <c r="M17" s="213">
        <v>7885</v>
      </c>
      <c r="N17" s="213">
        <v>7776.65</v>
      </c>
      <c r="O17" s="213">
        <v>1537125</v>
      </c>
      <c r="P17" s="214">
        <v>-1.6082573211713875E-2</v>
      </c>
    </row>
    <row r="18" spans="1:16" ht="12.75" customHeight="1">
      <c r="A18" s="206">
        <v>8</v>
      </c>
      <c r="B18" s="218" t="s">
        <v>42</v>
      </c>
      <c r="C18" s="216" t="s">
        <v>43</v>
      </c>
      <c r="D18" s="211">
        <v>45561</v>
      </c>
      <c r="E18" s="210">
        <v>28915.15</v>
      </c>
      <c r="F18" s="210">
        <v>29064.266666666666</v>
      </c>
      <c r="G18" s="212">
        <v>28691.383333333331</v>
      </c>
      <c r="H18" s="212">
        <v>28467.616666666665</v>
      </c>
      <c r="I18" s="212">
        <v>28094.73333333333</v>
      </c>
      <c r="J18" s="212">
        <v>29288.033333333333</v>
      </c>
      <c r="K18" s="212">
        <v>29660.916666666672</v>
      </c>
      <c r="L18" s="212">
        <v>29884.683333333334</v>
      </c>
      <c r="M18" s="213">
        <v>29437.15</v>
      </c>
      <c r="N18" s="213">
        <v>28840.5</v>
      </c>
      <c r="O18" s="213">
        <v>117800</v>
      </c>
      <c r="P18" s="214">
        <v>2.221450885109337E-2</v>
      </c>
    </row>
    <row r="19" spans="1:16" ht="12.75" customHeight="1">
      <c r="A19" s="206">
        <v>9</v>
      </c>
      <c r="B19" s="218" t="s">
        <v>66</v>
      </c>
      <c r="C19" s="213" t="s">
        <v>44</v>
      </c>
      <c r="D19" s="211">
        <v>45561</v>
      </c>
      <c r="E19" s="210">
        <v>225.1</v>
      </c>
      <c r="F19" s="210">
        <v>224.97333333333333</v>
      </c>
      <c r="G19" s="212">
        <v>222.91666666666666</v>
      </c>
      <c r="H19" s="212">
        <v>220.73333333333332</v>
      </c>
      <c r="I19" s="212">
        <v>218.67666666666665</v>
      </c>
      <c r="J19" s="212">
        <v>227.15666666666667</v>
      </c>
      <c r="K19" s="212">
        <v>229.21333333333334</v>
      </c>
      <c r="L19" s="212">
        <v>231.39666666666668</v>
      </c>
      <c r="M19" s="213">
        <v>227.03</v>
      </c>
      <c r="N19" s="213">
        <v>222.79</v>
      </c>
      <c r="O19" s="213">
        <v>71857800</v>
      </c>
      <c r="P19" s="214">
        <v>3.3174998115056927E-3</v>
      </c>
    </row>
    <row r="20" spans="1:16" ht="12.75" customHeight="1">
      <c r="A20" s="206">
        <v>10</v>
      </c>
      <c r="B20" s="218" t="s">
        <v>45</v>
      </c>
      <c r="C20" s="210" t="s">
        <v>46</v>
      </c>
      <c r="D20" s="211">
        <v>45561</v>
      </c>
      <c r="E20" s="210">
        <v>329.35</v>
      </c>
      <c r="F20" s="210">
        <v>330.75</v>
      </c>
      <c r="G20" s="212">
        <v>327.10000000000002</v>
      </c>
      <c r="H20" s="212">
        <v>324.85000000000002</v>
      </c>
      <c r="I20" s="212">
        <v>321.20000000000005</v>
      </c>
      <c r="J20" s="212">
        <v>333</v>
      </c>
      <c r="K20" s="212">
        <v>336.65</v>
      </c>
      <c r="L20" s="212">
        <v>338.9</v>
      </c>
      <c r="M20" s="213">
        <v>334.4</v>
      </c>
      <c r="N20" s="213">
        <v>328.5</v>
      </c>
      <c r="O20" s="213">
        <v>55848000</v>
      </c>
      <c r="P20" s="214">
        <v>2.2224337314995478E-2</v>
      </c>
    </row>
    <row r="21" spans="1:16" ht="12.75" customHeight="1">
      <c r="A21" s="206">
        <v>11</v>
      </c>
      <c r="B21" s="218" t="s">
        <v>47</v>
      </c>
      <c r="C21" s="210" t="s">
        <v>48</v>
      </c>
      <c r="D21" s="211">
        <v>45561</v>
      </c>
      <c r="E21" s="210">
        <v>2506.1</v>
      </c>
      <c r="F21" s="210">
        <v>2502.25</v>
      </c>
      <c r="G21" s="212">
        <v>2492.85</v>
      </c>
      <c r="H21" s="212">
        <v>2479.6</v>
      </c>
      <c r="I21" s="212">
        <v>2470.1999999999998</v>
      </c>
      <c r="J21" s="212">
        <v>2515.5</v>
      </c>
      <c r="K21" s="212">
        <v>2524.8999999999996</v>
      </c>
      <c r="L21" s="212">
        <v>2538.15</v>
      </c>
      <c r="M21" s="213">
        <v>2511.65</v>
      </c>
      <c r="N21" s="213">
        <v>2489</v>
      </c>
      <c r="O21" s="213">
        <v>5764800</v>
      </c>
      <c r="P21" s="214">
        <v>-4.2491449891180434E-3</v>
      </c>
    </row>
    <row r="22" spans="1:16" ht="12.75" customHeight="1">
      <c r="A22" s="206">
        <v>12</v>
      </c>
      <c r="B22" s="218" t="s">
        <v>114</v>
      </c>
      <c r="C22" s="210" t="s">
        <v>49</v>
      </c>
      <c r="D22" s="211">
        <v>45561</v>
      </c>
      <c r="E22" s="210">
        <v>2978.85</v>
      </c>
      <c r="F22" s="210">
        <v>2979.2666666666664</v>
      </c>
      <c r="G22" s="212">
        <v>2959.583333333333</v>
      </c>
      <c r="H22" s="212">
        <v>2940.3166666666666</v>
      </c>
      <c r="I22" s="212">
        <v>2920.6333333333332</v>
      </c>
      <c r="J22" s="212">
        <v>2998.5333333333328</v>
      </c>
      <c r="K22" s="212">
        <v>3018.2166666666662</v>
      </c>
      <c r="L22" s="212">
        <v>3037.4833333333327</v>
      </c>
      <c r="M22" s="213">
        <v>2998.95</v>
      </c>
      <c r="N22" s="213">
        <v>2960</v>
      </c>
      <c r="O22" s="213">
        <v>24395400</v>
      </c>
      <c r="P22" s="214">
        <v>1.1053227069837994E-2</v>
      </c>
    </row>
    <row r="23" spans="1:16" ht="12.75" customHeight="1">
      <c r="A23" s="206">
        <v>13</v>
      </c>
      <c r="B23" s="218" t="s">
        <v>114</v>
      </c>
      <c r="C23" s="210" t="s">
        <v>50</v>
      </c>
      <c r="D23" s="211">
        <v>45561</v>
      </c>
      <c r="E23" s="210">
        <v>1430.55</v>
      </c>
      <c r="F23" s="210">
        <v>1433.7833333333335</v>
      </c>
      <c r="G23" s="212">
        <v>1419.616666666667</v>
      </c>
      <c r="H23" s="212">
        <v>1408.6833333333334</v>
      </c>
      <c r="I23" s="212">
        <v>1394.5166666666669</v>
      </c>
      <c r="J23" s="212">
        <v>1444.7166666666672</v>
      </c>
      <c r="K23" s="212">
        <v>1458.8833333333337</v>
      </c>
      <c r="L23" s="212">
        <v>1469.8166666666673</v>
      </c>
      <c r="M23" s="213">
        <v>1447.95</v>
      </c>
      <c r="N23" s="213">
        <v>1422.85</v>
      </c>
      <c r="O23" s="213">
        <v>28739200</v>
      </c>
      <c r="P23" s="214">
        <v>1.4114724480578138E-2</v>
      </c>
    </row>
    <row r="24" spans="1:16" ht="12.75" customHeight="1">
      <c r="A24" s="206">
        <v>14</v>
      </c>
      <c r="B24" s="218" t="s">
        <v>42</v>
      </c>
      <c r="C24" s="210" t="s">
        <v>51</v>
      </c>
      <c r="D24" s="211">
        <v>45561</v>
      </c>
      <c r="E24" s="210">
        <v>6225.55</v>
      </c>
      <c r="F24" s="210">
        <v>6265.416666666667</v>
      </c>
      <c r="G24" s="212">
        <v>6161.3333333333339</v>
      </c>
      <c r="H24" s="212">
        <v>6097.1166666666668</v>
      </c>
      <c r="I24" s="212">
        <v>5993.0333333333338</v>
      </c>
      <c r="J24" s="212">
        <v>6329.6333333333341</v>
      </c>
      <c r="K24" s="212">
        <v>6433.7166666666681</v>
      </c>
      <c r="L24" s="212">
        <v>6497.9333333333343</v>
      </c>
      <c r="M24" s="213">
        <v>6369.5</v>
      </c>
      <c r="N24" s="213">
        <v>6201.2</v>
      </c>
      <c r="O24" s="213">
        <v>2214500</v>
      </c>
      <c r="P24" s="214">
        <v>-1.2442026400285409E-2</v>
      </c>
    </row>
    <row r="25" spans="1:16" ht="12.75" customHeight="1">
      <c r="A25" s="206">
        <v>15</v>
      </c>
      <c r="B25" s="218" t="s">
        <v>47</v>
      </c>
      <c r="C25" s="210" t="s">
        <v>52</v>
      </c>
      <c r="D25" s="211">
        <v>45561</v>
      </c>
      <c r="E25" s="210">
        <v>624.65</v>
      </c>
      <c r="F25" s="210">
        <v>625.34999999999991</v>
      </c>
      <c r="G25" s="212">
        <v>621.89999999999986</v>
      </c>
      <c r="H25" s="212">
        <v>619.15</v>
      </c>
      <c r="I25" s="212">
        <v>615.69999999999993</v>
      </c>
      <c r="J25" s="212">
        <v>628.0999999999998</v>
      </c>
      <c r="K25" s="212">
        <v>631.54999999999984</v>
      </c>
      <c r="L25" s="212">
        <v>634.29999999999973</v>
      </c>
      <c r="M25" s="213">
        <v>628.79999999999995</v>
      </c>
      <c r="N25" s="213">
        <v>622.6</v>
      </c>
      <c r="O25" s="213">
        <v>42635700</v>
      </c>
      <c r="P25" s="214">
        <v>7.5717293744815709E-3</v>
      </c>
    </row>
    <row r="26" spans="1:16" ht="12.75" customHeight="1">
      <c r="A26" s="206">
        <v>16</v>
      </c>
      <c r="B26" s="218" t="s">
        <v>42</v>
      </c>
      <c r="C26" s="210" t="s">
        <v>53</v>
      </c>
      <c r="D26" s="211">
        <v>45561</v>
      </c>
      <c r="E26" s="210">
        <v>7026.95</v>
      </c>
      <c r="F26" s="210">
        <v>7066.666666666667</v>
      </c>
      <c r="G26" s="212">
        <v>6977.0333333333338</v>
      </c>
      <c r="H26" s="212">
        <v>6927.1166666666668</v>
      </c>
      <c r="I26" s="212">
        <v>6837.4833333333336</v>
      </c>
      <c r="J26" s="212">
        <v>7116.5833333333339</v>
      </c>
      <c r="K26" s="212">
        <v>7206.2166666666672</v>
      </c>
      <c r="L26" s="212">
        <v>7256.1333333333341</v>
      </c>
      <c r="M26" s="213">
        <v>7156.3</v>
      </c>
      <c r="N26" s="213">
        <v>7016.75</v>
      </c>
      <c r="O26" s="213">
        <v>1714500</v>
      </c>
      <c r="P26" s="214">
        <v>2.3200298396120849E-2</v>
      </c>
    </row>
    <row r="27" spans="1:16" ht="12.75" customHeight="1">
      <c r="A27" s="206">
        <v>17</v>
      </c>
      <c r="B27" s="218" t="s">
        <v>54</v>
      </c>
      <c r="C27" s="210" t="s">
        <v>55</v>
      </c>
      <c r="D27" s="211">
        <v>45561</v>
      </c>
      <c r="E27" s="210">
        <v>513.85</v>
      </c>
      <c r="F27" s="210">
        <v>514.43333333333339</v>
      </c>
      <c r="G27" s="212">
        <v>506.91666666666674</v>
      </c>
      <c r="H27" s="212">
        <v>499.98333333333335</v>
      </c>
      <c r="I27" s="212">
        <v>492.4666666666667</v>
      </c>
      <c r="J27" s="212">
        <v>521.36666666666679</v>
      </c>
      <c r="K27" s="212">
        <v>528.88333333333344</v>
      </c>
      <c r="L27" s="212">
        <v>535.81666666666683</v>
      </c>
      <c r="M27" s="213">
        <v>521.95000000000005</v>
      </c>
      <c r="N27" s="213">
        <v>507.5</v>
      </c>
      <c r="O27" s="213">
        <v>17258400</v>
      </c>
      <c r="P27" s="214">
        <v>9.9891657638136511E-2</v>
      </c>
    </row>
    <row r="28" spans="1:16" ht="12.75" customHeight="1">
      <c r="A28" s="206">
        <v>18</v>
      </c>
      <c r="B28" s="218" t="s">
        <v>54</v>
      </c>
      <c r="C28" s="210" t="s">
        <v>56</v>
      </c>
      <c r="D28" s="211">
        <v>45561</v>
      </c>
      <c r="E28" s="210">
        <v>240.15</v>
      </c>
      <c r="F28" s="210">
        <v>240.78333333333333</v>
      </c>
      <c r="G28" s="212">
        <v>236.76666666666665</v>
      </c>
      <c r="H28" s="212">
        <v>233.38333333333333</v>
      </c>
      <c r="I28" s="212">
        <v>229.36666666666665</v>
      </c>
      <c r="J28" s="212">
        <v>244.16666666666666</v>
      </c>
      <c r="K28" s="212">
        <v>248.18333333333337</v>
      </c>
      <c r="L28" s="212">
        <v>251.56666666666666</v>
      </c>
      <c r="M28" s="213">
        <v>244.8</v>
      </c>
      <c r="N28" s="213">
        <v>237.4</v>
      </c>
      <c r="O28" s="213">
        <v>74765000</v>
      </c>
      <c r="P28" s="214">
        <v>6.3362252880102402E-2</v>
      </c>
    </row>
    <row r="29" spans="1:16" ht="12.75" customHeight="1">
      <c r="A29" s="206">
        <v>19</v>
      </c>
      <c r="B29" s="218" t="s">
        <v>57</v>
      </c>
      <c r="C29" s="210" t="s">
        <v>58</v>
      </c>
      <c r="D29" s="211">
        <v>45561</v>
      </c>
      <c r="E29" s="210">
        <v>3321.45</v>
      </c>
      <c r="F29" s="210">
        <v>3330.4833333333336</v>
      </c>
      <c r="G29" s="212">
        <v>3302.2166666666672</v>
      </c>
      <c r="H29" s="212">
        <v>3282.9833333333336</v>
      </c>
      <c r="I29" s="212">
        <v>3254.7166666666672</v>
      </c>
      <c r="J29" s="212">
        <v>3349.7166666666672</v>
      </c>
      <c r="K29" s="212">
        <v>3377.9833333333336</v>
      </c>
      <c r="L29" s="212">
        <v>3397.2166666666672</v>
      </c>
      <c r="M29" s="213">
        <v>3358.75</v>
      </c>
      <c r="N29" s="213">
        <v>3311.25</v>
      </c>
      <c r="O29" s="213">
        <v>8460200</v>
      </c>
      <c r="P29" s="214">
        <v>-5.2908808728777687E-3</v>
      </c>
    </row>
    <row r="30" spans="1:16" ht="12.75" customHeight="1">
      <c r="A30" s="206">
        <v>20</v>
      </c>
      <c r="B30" s="218" t="s">
        <v>40</v>
      </c>
      <c r="C30" s="215" t="s">
        <v>59</v>
      </c>
      <c r="D30" s="211">
        <v>45561</v>
      </c>
      <c r="E30" s="210">
        <v>1908.5</v>
      </c>
      <c r="F30" s="210">
        <v>1909.5666666666668</v>
      </c>
      <c r="G30" s="212">
        <v>1900.3333333333337</v>
      </c>
      <c r="H30" s="212">
        <v>1892.166666666667</v>
      </c>
      <c r="I30" s="212">
        <v>1882.9333333333338</v>
      </c>
      <c r="J30" s="212">
        <v>1917.7333333333336</v>
      </c>
      <c r="K30" s="212">
        <v>1926.9666666666667</v>
      </c>
      <c r="L30" s="212">
        <v>1935.1333333333334</v>
      </c>
      <c r="M30" s="213">
        <v>1918.8</v>
      </c>
      <c r="N30" s="213">
        <v>1901.4</v>
      </c>
      <c r="O30" s="213">
        <v>5631248</v>
      </c>
      <c r="P30" s="214">
        <v>1.3675100746515161E-2</v>
      </c>
    </row>
    <row r="31" spans="1:16" ht="12.75" customHeight="1">
      <c r="A31" s="206">
        <v>21</v>
      </c>
      <c r="B31" s="218" t="s">
        <v>831</v>
      </c>
      <c r="C31" s="210" t="s">
        <v>60</v>
      </c>
      <c r="D31" s="211">
        <v>45561</v>
      </c>
      <c r="E31" s="210">
        <v>7845</v>
      </c>
      <c r="F31" s="210">
        <v>7876.3666666666659</v>
      </c>
      <c r="G31" s="212">
        <v>7796.6333333333314</v>
      </c>
      <c r="H31" s="212">
        <v>7748.2666666666655</v>
      </c>
      <c r="I31" s="212">
        <v>7668.533333333331</v>
      </c>
      <c r="J31" s="212">
        <v>7924.7333333333318</v>
      </c>
      <c r="K31" s="212">
        <v>8004.4666666666672</v>
      </c>
      <c r="L31" s="212">
        <v>8052.8333333333321</v>
      </c>
      <c r="M31" s="213">
        <v>7956.1</v>
      </c>
      <c r="N31" s="213">
        <v>7828</v>
      </c>
      <c r="O31" s="213">
        <v>938000</v>
      </c>
      <c r="P31" s="214">
        <v>2.243829468960359E-3</v>
      </c>
    </row>
    <row r="32" spans="1:16" ht="12.75" customHeight="1">
      <c r="A32" s="206">
        <v>22</v>
      </c>
      <c r="B32" s="218" t="s">
        <v>61</v>
      </c>
      <c r="C32" s="210" t="s">
        <v>62</v>
      </c>
      <c r="D32" s="211">
        <v>45561</v>
      </c>
      <c r="E32" s="210">
        <v>720.05</v>
      </c>
      <c r="F32" s="210">
        <v>719.56666666666661</v>
      </c>
      <c r="G32" s="212">
        <v>716.78333333333319</v>
      </c>
      <c r="H32" s="212">
        <v>713.51666666666654</v>
      </c>
      <c r="I32" s="212">
        <v>710.73333333333312</v>
      </c>
      <c r="J32" s="212">
        <v>722.83333333333326</v>
      </c>
      <c r="K32" s="212">
        <v>725.61666666666656</v>
      </c>
      <c r="L32" s="212">
        <v>728.88333333333333</v>
      </c>
      <c r="M32" s="213">
        <v>722.35</v>
      </c>
      <c r="N32" s="213">
        <v>716.3</v>
      </c>
      <c r="O32" s="213">
        <v>16277000</v>
      </c>
      <c r="P32" s="214">
        <v>-4.7083282377400025E-3</v>
      </c>
    </row>
    <row r="33" spans="1:16" ht="12.75" customHeight="1">
      <c r="A33" s="206">
        <v>23</v>
      </c>
      <c r="B33" s="218" t="s">
        <v>42</v>
      </c>
      <c r="C33" s="210" t="s">
        <v>63</v>
      </c>
      <c r="D33" s="211">
        <v>45561</v>
      </c>
      <c r="E33" s="210">
        <v>1556.4</v>
      </c>
      <c r="F33" s="210">
        <v>1559.1833333333334</v>
      </c>
      <c r="G33" s="212">
        <v>1547.7166666666667</v>
      </c>
      <c r="H33" s="212">
        <v>1539.0333333333333</v>
      </c>
      <c r="I33" s="212">
        <v>1527.5666666666666</v>
      </c>
      <c r="J33" s="212">
        <v>1567.8666666666668</v>
      </c>
      <c r="K33" s="212">
        <v>1579.3333333333335</v>
      </c>
      <c r="L33" s="212">
        <v>1588.0166666666669</v>
      </c>
      <c r="M33" s="213">
        <v>1570.65</v>
      </c>
      <c r="N33" s="213">
        <v>1550.5</v>
      </c>
      <c r="O33" s="213">
        <v>12243550</v>
      </c>
      <c r="P33" s="214">
        <v>1.7099401520946768E-3</v>
      </c>
    </row>
    <row r="34" spans="1:16" ht="12.75" customHeight="1">
      <c r="A34" s="206">
        <v>24</v>
      </c>
      <c r="B34" s="218" t="s">
        <v>61</v>
      </c>
      <c r="C34" s="210" t="s">
        <v>64</v>
      </c>
      <c r="D34" s="211">
        <v>45561</v>
      </c>
      <c r="E34" s="210">
        <v>1234.25</v>
      </c>
      <c r="F34" s="210">
        <v>1234.3333333333333</v>
      </c>
      <c r="G34" s="212">
        <v>1228.2166666666665</v>
      </c>
      <c r="H34" s="212">
        <v>1222.1833333333332</v>
      </c>
      <c r="I34" s="212">
        <v>1216.0666666666664</v>
      </c>
      <c r="J34" s="212">
        <v>1240.3666666666666</v>
      </c>
      <c r="K34" s="212">
        <v>1246.4833333333333</v>
      </c>
      <c r="L34" s="212">
        <v>1252.5166666666667</v>
      </c>
      <c r="M34" s="213">
        <v>1240.45</v>
      </c>
      <c r="N34" s="213">
        <v>1228.3</v>
      </c>
      <c r="O34" s="213">
        <v>51058750</v>
      </c>
      <c r="P34" s="214">
        <v>-4.2417298456887938E-3</v>
      </c>
    </row>
    <row r="35" spans="1:16" ht="12.75" customHeight="1">
      <c r="A35" s="206">
        <v>25</v>
      </c>
      <c r="B35" s="218" t="s">
        <v>54</v>
      </c>
      <c r="C35" s="210" t="s">
        <v>65</v>
      </c>
      <c r="D35" s="211">
        <v>45561</v>
      </c>
      <c r="E35" s="210">
        <v>11931.35</v>
      </c>
      <c r="F35" s="210">
        <v>11855.316666666666</v>
      </c>
      <c r="G35" s="212">
        <v>11759.633333333331</v>
      </c>
      <c r="H35" s="212">
        <v>11587.916666666666</v>
      </c>
      <c r="I35" s="212">
        <v>11492.233333333332</v>
      </c>
      <c r="J35" s="212">
        <v>12027.033333333331</v>
      </c>
      <c r="K35" s="212">
        <v>12122.716666666665</v>
      </c>
      <c r="L35" s="212">
        <v>12294.433333333331</v>
      </c>
      <c r="M35" s="213">
        <v>11951</v>
      </c>
      <c r="N35" s="213">
        <v>11683.6</v>
      </c>
      <c r="O35" s="213">
        <v>1864875</v>
      </c>
      <c r="P35" s="214">
        <v>5.6152571889733681E-2</v>
      </c>
    </row>
    <row r="36" spans="1:16" ht="12.75" customHeight="1">
      <c r="A36" s="206">
        <v>26</v>
      </c>
      <c r="B36" s="218" t="s">
        <v>66</v>
      </c>
      <c r="C36" s="210" t="s">
        <v>67</v>
      </c>
      <c r="D36" s="211">
        <v>45561</v>
      </c>
      <c r="E36" s="210">
        <v>1853.95</v>
      </c>
      <c r="F36" s="210">
        <v>1858.05</v>
      </c>
      <c r="G36" s="212">
        <v>1838.55</v>
      </c>
      <c r="H36" s="212">
        <v>1823.15</v>
      </c>
      <c r="I36" s="212">
        <v>1803.65</v>
      </c>
      <c r="J36" s="212">
        <v>1873.4499999999998</v>
      </c>
      <c r="K36" s="212">
        <v>1892.9499999999998</v>
      </c>
      <c r="L36" s="212">
        <v>1908.3499999999997</v>
      </c>
      <c r="M36" s="213">
        <v>1877.55</v>
      </c>
      <c r="N36" s="213">
        <v>1842.65</v>
      </c>
      <c r="O36" s="213">
        <v>12564000</v>
      </c>
      <c r="P36" s="214">
        <v>0</v>
      </c>
    </row>
    <row r="37" spans="1:16" ht="12.75" customHeight="1">
      <c r="A37" s="206">
        <v>27</v>
      </c>
      <c r="B37" s="218" t="s">
        <v>66</v>
      </c>
      <c r="C37" s="210" t="s">
        <v>68</v>
      </c>
      <c r="D37" s="211">
        <v>45561</v>
      </c>
      <c r="E37" s="210">
        <v>7384.25</v>
      </c>
      <c r="F37" s="210">
        <v>7381.916666666667</v>
      </c>
      <c r="G37" s="212">
        <v>7302.3333333333339</v>
      </c>
      <c r="H37" s="212">
        <v>7220.416666666667</v>
      </c>
      <c r="I37" s="212">
        <v>7140.8333333333339</v>
      </c>
      <c r="J37" s="212">
        <v>7463.8333333333339</v>
      </c>
      <c r="K37" s="212">
        <v>7543.4166666666679</v>
      </c>
      <c r="L37" s="212">
        <v>7625.3333333333339</v>
      </c>
      <c r="M37" s="213">
        <v>7461.5</v>
      </c>
      <c r="N37" s="213">
        <v>7300</v>
      </c>
      <c r="O37" s="213">
        <v>10765500</v>
      </c>
      <c r="P37" s="214">
        <v>2.7874564459930314E-4</v>
      </c>
    </row>
    <row r="38" spans="1:16" ht="12.75" customHeight="1">
      <c r="A38" s="206">
        <v>28</v>
      </c>
      <c r="B38" s="218" t="s">
        <v>54</v>
      </c>
      <c r="C38" s="216" t="s">
        <v>69</v>
      </c>
      <c r="D38" s="211">
        <v>45561</v>
      </c>
      <c r="E38" s="210">
        <v>3074.75</v>
      </c>
      <c r="F38" s="210">
        <v>3068.0499999999997</v>
      </c>
      <c r="G38" s="212">
        <v>3041.1499999999996</v>
      </c>
      <c r="H38" s="212">
        <v>3007.5499999999997</v>
      </c>
      <c r="I38" s="212">
        <v>2980.6499999999996</v>
      </c>
      <c r="J38" s="212">
        <v>3101.6499999999996</v>
      </c>
      <c r="K38" s="212">
        <v>3128.55</v>
      </c>
      <c r="L38" s="212">
        <v>3162.1499999999996</v>
      </c>
      <c r="M38" s="213">
        <v>3094.95</v>
      </c>
      <c r="N38" s="213">
        <v>3034.45</v>
      </c>
      <c r="O38" s="213">
        <v>1948200</v>
      </c>
      <c r="P38" s="214">
        <v>1.263059410572275E-2</v>
      </c>
    </row>
    <row r="39" spans="1:16" ht="12.75" customHeight="1">
      <c r="A39" s="206">
        <v>29</v>
      </c>
      <c r="B39" s="218" t="s">
        <v>57</v>
      </c>
      <c r="C39" s="210" t="s">
        <v>70</v>
      </c>
      <c r="D39" s="211">
        <v>45561</v>
      </c>
      <c r="E39" s="210">
        <v>570</v>
      </c>
      <c r="F39" s="210">
        <v>568.23333333333335</v>
      </c>
      <c r="G39" s="212">
        <v>564.76666666666665</v>
      </c>
      <c r="H39" s="212">
        <v>559.5333333333333</v>
      </c>
      <c r="I39" s="212">
        <v>556.06666666666661</v>
      </c>
      <c r="J39" s="212">
        <v>573.4666666666667</v>
      </c>
      <c r="K39" s="212">
        <v>576.93333333333339</v>
      </c>
      <c r="L39" s="212">
        <v>582.16666666666674</v>
      </c>
      <c r="M39" s="213">
        <v>571.70000000000005</v>
      </c>
      <c r="N39" s="213">
        <v>563</v>
      </c>
      <c r="O39" s="213">
        <v>9448000</v>
      </c>
      <c r="P39" s="214">
        <v>-1.2046177011878869E-2</v>
      </c>
    </row>
    <row r="40" spans="1:16" ht="12.75" customHeight="1">
      <c r="A40" s="206">
        <v>30</v>
      </c>
      <c r="B40" s="218" t="s">
        <v>61</v>
      </c>
      <c r="C40" s="210" t="s">
        <v>71</v>
      </c>
      <c r="D40" s="211">
        <v>45561</v>
      </c>
      <c r="E40" s="210">
        <v>208.01</v>
      </c>
      <c r="F40" s="210">
        <v>208.30666666666664</v>
      </c>
      <c r="G40" s="212">
        <v>206.71333333333328</v>
      </c>
      <c r="H40" s="212">
        <v>205.41666666666663</v>
      </c>
      <c r="I40" s="212">
        <v>203.82333333333327</v>
      </c>
      <c r="J40" s="212">
        <v>209.6033333333333</v>
      </c>
      <c r="K40" s="212">
        <v>211.19666666666666</v>
      </c>
      <c r="L40" s="212">
        <v>212.49333333333331</v>
      </c>
      <c r="M40" s="213">
        <v>209.9</v>
      </c>
      <c r="N40" s="213">
        <v>207.01</v>
      </c>
      <c r="O40" s="213">
        <v>108458000</v>
      </c>
      <c r="P40" s="214">
        <v>-2.7955532133805115E-2</v>
      </c>
    </row>
    <row r="41" spans="1:16" ht="12.75" customHeight="1">
      <c r="A41" s="206">
        <v>31</v>
      </c>
      <c r="B41" s="218" t="s">
        <v>61</v>
      </c>
      <c r="C41" s="210" t="s">
        <v>72</v>
      </c>
      <c r="D41" s="211">
        <v>45561</v>
      </c>
      <c r="E41" s="210">
        <v>239.85</v>
      </c>
      <c r="F41" s="210">
        <v>239.63333333333333</v>
      </c>
      <c r="G41" s="212">
        <v>238.56666666666666</v>
      </c>
      <c r="H41" s="212">
        <v>237.28333333333333</v>
      </c>
      <c r="I41" s="212">
        <v>236.21666666666667</v>
      </c>
      <c r="J41" s="212">
        <v>240.91666666666666</v>
      </c>
      <c r="K41" s="212">
        <v>241.98333333333332</v>
      </c>
      <c r="L41" s="212">
        <v>243.26666666666665</v>
      </c>
      <c r="M41" s="213">
        <v>240.7</v>
      </c>
      <c r="N41" s="213">
        <v>238.35</v>
      </c>
      <c r="O41" s="213">
        <v>203632650</v>
      </c>
      <c r="P41" s="214">
        <v>-5.1871222188879839E-3</v>
      </c>
    </row>
    <row r="42" spans="1:16" ht="12.75" customHeight="1">
      <c r="A42" s="206">
        <v>32</v>
      </c>
      <c r="B42" s="218" t="s">
        <v>57</v>
      </c>
      <c r="C42" s="210" t="s">
        <v>73</v>
      </c>
      <c r="D42" s="211">
        <v>45561</v>
      </c>
      <c r="E42" s="210">
        <v>1440.8</v>
      </c>
      <c r="F42" s="210">
        <v>1442.1666666666667</v>
      </c>
      <c r="G42" s="212">
        <v>1436.3833333333334</v>
      </c>
      <c r="H42" s="212">
        <v>1431.9666666666667</v>
      </c>
      <c r="I42" s="212">
        <v>1426.1833333333334</v>
      </c>
      <c r="J42" s="212">
        <v>1446.5833333333335</v>
      </c>
      <c r="K42" s="212">
        <v>1452.3666666666668</v>
      </c>
      <c r="L42" s="212">
        <v>1456.7833333333335</v>
      </c>
      <c r="M42" s="213">
        <v>1447.95</v>
      </c>
      <c r="N42" s="213">
        <v>1437.75</v>
      </c>
      <c r="O42" s="213">
        <v>3518625</v>
      </c>
      <c r="P42" s="214">
        <v>1.0772379618657761E-2</v>
      </c>
    </row>
    <row r="43" spans="1:16" ht="12.75" customHeight="1">
      <c r="A43" s="206">
        <v>33</v>
      </c>
      <c r="B43" s="218" t="s">
        <v>40</v>
      </c>
      <c r="C43" s="210" t="s">
        <v>74</v>
      </c>
      <c r="D43" s="211">
        <v>45561</v>
      </c>
      <c r="E43" s="210">
        <v>285</v>
      </c>
      <c r="F43" s="210">
        <v>286.91666666666669</v>
      </c>
      <c r="G43" s="212">
        <v>282.58333333333337</v>
      </c>
      <c r="H43" s="212">
        <v>280.16666666666669</v>
      </c>
      <c r="I43" s="212">
        <v>275.83333333333337</v>
      </c>
      <c r="J43" s="212">
        <v>289.33333333333337</v>
      </c>
      <c r="K43" s="212">
        <v>293.66666666666674</v>
      </c>
      <c r="L43" s="212">
        <v>296.08333333333337</v>
      </c>
      <c r="M43" s="213">
        <v>291.25</v>
      </c>
      <c r="N43" s="213">
        <v>284.5</v>
      </c>
      <c r="O43" s="213">
        <v>160999350</v>
      </c>
      <c r="P43" s="214">
        <v>8.4617169787743005E-3</v>
      </c>
    </row>
    <row r="44" spans="1:16" ht="12.75" customHeight="1">
      <c r="A44" s="206">
        <v>34</v>
      </c>
      <c r="B44" s="218" t="s">
        <v>57</v>
      </c>
      <c r="C44" s="210" t="s">
        <v>75</v>
      </c>
      <c r="D44" s="211">
        <v>45561</v>
      </c>
      <c r="E44" s="210">
        <v>622.15</v>
      </c>
      <c r="F44" s="210">
        <v>623.26666666666677</v>
      </c>
      <c r="G44" s="212">
        <v>616.03333333333353</v>
      </c>
      <c r="H44" s="212">
        <v>609.91666666666674</v>
      </c>
      <c r="I44" s="212">
        <v>602.68333333333351</v>
      </c>
      <c r="J44" s="212">
        <v>629.38333333333355</v>
      </c>
      <c r="K44" s="212">
        <v>636.6166666666669</v>
      </c>
      <c r="L44" s="212">
        <v>642.73333333333358</v>
      </c>
      <c r="M44" s="213">
        <v>630.5</v>
      </c>
      <c r="N44" s="213">
        <v>617.15</v>
      </c>
      <c r="O44" s="213">
        <v>11934120</v>
      </c>
      <c r="P44" s="214">
        <v>-1.0290093048713738E-2</v>
      </c>
    </row>
    <row r="45" spans="1:16" ht="12.75" customHeight="1">
      <c r="A45" s="206">
        <v>35</v>
      </c>
      <c r="B45" s="218" t="s">
        <v>54</v>
      </c>
      <c r="C45" s="210" t="s">
        <v>76</v>
      </c>
      <c r="D45" s="211">
        <v>45561</v>
      </c>
      <c r="E45" s="210">
        <v>1600.7</v>
      </c>
      <c r="F45" s="210">
        <v>1599.5833333333333</v>
      </c>
      <c r="G45" s="212">
        <v>1584.1166666666666</v>
      </c>
      <c r="H45" s="212">
        <v>1567.5333333333333</v>
      </c>
      <c r="I45" s="212">
        <v>1552.0666666666666</v>
      </c>
      <c r="J45" s="212">
        <v>1616.1666666666665</v>
      </c>
      <c r="K45" s="212">
        <v>1631.6333333333332</v>
      </c>
      <c r="L45" s="212">
        <v>1648.2166666666665</v>
      </c>
      <c r="M45" s="213">
        <v>1615.05</v>
      </c>
      <c r="N45" s="213">
        <v>1583</v>
      </c>
      <c r="O45" s="213">
        <v>8203500</v>
      </c>
      <c r="P45" s="214">
        <v>1.7930264300781734E-2</v>
      </c>
    </row>
    <row r="46" spans="1:16" ht="12.75" customHeight="1">
      <c r="A46" s="206">
        <v>36</v>
      </c>
      <c r="B46" s="218" t="s">
        <v>77</v>
      </c>
      <c r="C46" s="210" t="s">
        <v>78</v>
      </c>
      <c r="D46" s="211">
        <v>45561</v>
      </c>
      <c r="E46" s="210">
        <v>1660.75</v>
      </c>
      <c r="F46" s="210">
        <v>1655.7333333333333</v>
      </c>
      <c r="G46" s="212">
        <v>1646.0166666666667</v>
      </c>
      <c r="H46" s="212">
        <v>1631.2833333333333</v>
      </c>
      <c r="I46" s="212">
        <v>1621.5666666666666</v>
      </c>
      <c r="J46" s="212">
        <v>1670.4666666666667</v>
      </c>
      <c r="K46" s="212">
        <v>1680.1833333333334</v>
      </c>
      <c r="L46" s="212">
        <v>1694.9166666666667</v>
      </c>
      <c r="M46" s="213">
        <v>1665.45</v>
      </c>
      <c r="N46" s="213">
        <v>1641</v>
      </c>
      <c r="O46" s="213">
        <v>42375225</v>
      </c>
      <c r="P46" s="214">
        <v>2.2674905139110198E-2</v>
      </c>
    </row>
    <row r="47" spans="1:16" ht="12.75" customHeight="1">
      <c r="A47" s="206">
        <v>37</v>
      </c>
      <c r="B47" s="218" t="s">
        <v>40</v>
      </c>
      <c r="C47" s="210" t="s">
        <v>79</v>
      </c>
      <c r="D47" s="211">
        <v>45561</v>
      </c>
      <c r="E47" s="210">
        <v>265.7</v>
      </c>
      <c r="F47" s="210">
        <v>267.14999999999998</v>
      </c>
      <c r="G47" s="212">
        <v>263.69999999999993</v>
      </c>
      <c r="H47" s="212">
        <v>261.69999999999993</v>
      </c>
      <c r="I47" s="212">
        <v>258.24999999999989</v>
      </c>
      <c r="J47" s="212">
        <v>269.14999999999998</v>
      </c>
      <c r="K47" s="212">
        <v>272.60000000000002</v>
      </c>
      <c r="L47" s="212">
        <v>274.60000000000002</v>
      </c>
      <c r="M47" s="213">
        <v>270.60000000000002</v>
      </c>
      <c r="N47" s="213">
        <v>265.14999999999998</v>
      </c>
      <c r="O47" s="213">
        <v>88809000</v>
      </c>
      <c r="P47" s="214">
        <v>-1.2290894228242782E-2</v>
      </c>
    </row>
    <row r="48" spans="1:16" ht="12.75" customHeight="1">
      <c r="A48" s="206">
        <v>38</v>
      </c>
      <c r="B48" s="218" t="s">
        <v>42</v>
      </c>
      <c r="C48" s="210" t="s">
        <v>80</v>
      </c>
      <c r="D48" s="211">
        <v>45561</v>
      </c>
      <c r="E48" s="210">
        <v>375.85</v>
      </c>
      <c r="F48" s="210">
        <v>382.76666666666665</v>
      </c>
      <c r="G48" s="212">
        <v>367.88333333333333</v>
      </c>
      <c r="H48" s="212">
        <v>359.91666666666669</v>
      </c>
      <c r="I48" s="212">
        <v>345.03333333333336</v>
      </c>
      <c r="J48" s="212">
        <v>390.73333333333329</v>
      </c>
      <c r="K48" s="212">
        <v>405.61666666666662</v>
      </c>
      <c r="L48" s="212">
        <v>413.58333333333326</v>
      </c>
      <c r="M48" s="213">
        <v>397.65</v>
      </c>
      <c r="N48" s="213">
        <v>374.8</v>
      </c>
      <c r="O48" s="213">
        <v>49942500</v>
      </c>
      <c r="P48" s="214">
        <v>0.10915551607351064</v>
      </c>
    </row>
    <row r="49" spans="1:16" ht="12.75" customHeight="1">
      <c r="A49" s="206">
        <v>39</v>
      </c>
      <c r="B49" s="218" t="s">
        <v>54</v>
      </c>
      <c r="C49" s="210" t="s">
        <v>81</v>
      </c>
      <c r="D49" s="211">
        <v>45561</v>
      </c>
      <c r="E49" s="210">
        <v>34658.949999999997</v>
      </c>
      <c r="F49" s="210">
        <v>34427.549999999996</v>
      </c>
      <c r="G49" s="212">
        <v>34119.499999999993</v>
      </c>
      <c r="H49" s="212">
        <v>33580.049999999996</v>
      </c>
      <c r="I49" s="212">
        <v>33271.999999999993</v>
      </c>
      <c r="J49" s="212">
        <v>34966.999999999993</v>
      </c>
      <c r="K49" s="212">
        <v>35275.049999999996</v>
      </c>
      <c r="L49" s="212">
        <v>35814.499999999993</v>
      </c>
      <c r="M49" s="213">
        <v>34735.599999999999</v>
      </c>
      <c r="N49" s="213">
        <v>33888.1</v>
      </c>
      <c r="O49" s="213">
        <v>307250</v>
      </c>
      <c r="P49" s="214">
        <v>6.6284921048065243E-2</v>
      </c>
    </row>
    <row r="50" spans="1:16" ht="12.75" customHeight="1">
      <c r="A50" s="206">
        <v>40</v>
      </c>
      <c r="B50" s="218" t="s">
        <v>82</v>
      </c>
      <c r="C50" s="210" t="s">
        <v>83</v>
      </c>
      <c r="D50" s="211">
        <v>45561</v>
      </c>
      <c r="E50" s="210">
        <v>339.15</v>
      </c>
      <c r="F50" s="210">
        <v>338.96666666666664</v>
      </c>
      <c r="G50" s="212">
        <v>336.33333333333326</v>
      </c>
      <c r="H50" s="212">
        <v>333.51666666666659</v>
      </c>
      <c r="I50" s="212">
        <v>330.88333333333321</v>
      </c>
      <c r="J50" s="212">
        <v>341.7833333333333</v>
      </c>
      <c r="K50" s="212">
        <v>344.41666666666663</v>
      </c>
      <c r="L50" s="212">
        <v>347.23333333333335</v>
      </c>
      <c r="M50" s="213">
        <v>341.6</v>
      </c>
      <c r="N50" s="213">
        <v>336.15</v>
      </c>
      <c r="O50" s="213">
        <v>64503000</v>
      </c>
      <c r="P50" s="214">
        <v>1.1088539021499916E-2</v>
      </c>
    </row>
    <row r="51" spans="1:16" ht="12.75" customHeight="1">
      <c r="A51" s="206">
        <v>41</v>
      </c>
      <c r="B51" s="218" t="s">
        <v>57</v>
      </c>
      <c r="C51" s="215" t="s">
        <v>84</v>
      </c>
      <c r="D51" s="211">
        <v>45561</v>
      </c>
      <c r="E51" s="210">
        <v>6118.5</v>
      </c>
      <c r="F51" s="210">
        <v>6142.8833333333341</v>
      </c>
      <c r="G51" s="212">
        <v>6074.8166666666684</v>
      </c>
      <c r="H51" s="212">
        <v>6031.1333333333341</v>
      </c>
      <c r="I51" s="212">
        <v>5963.0666666666684</v>
      </c>
      <c r="J51" s="212">
        <v>6186.5666666666684</v>
      </c>
      <c r="K51" s="212">
        <v>6254.6333333333341</v>
      </c>
      <c r="L51" s="212">
        <v>6298.3166666666684</v>
      </c>
      <c r="M51" s="213">
        <v>6210.95</v>
      </c>
      <c r="N51" s="213">
        <v>6099.2</v>
      </c>
      <c r="O51" s="213">
        <v>2293000</v>
      </c>
      <c r="P51" s="214">
        <v>-8.4753091758194236E-3</v>
      </c>
    </row>
    <row r="52" spans="1:16" ht="12.75" customHeight="1">
      <c r="A52" s="206">
        <v>42</v>
      </c>
      <c r="B52" s="218" t="s">
        <v>85</v>
      </c>
      <c r="C52" s="210" t="s">
        <v>86</v>
      </c>
      <c r="D52" s="211">
        <v>45561</v>
      </c>
      <c r="E52" s="210">
        <v>648.85</v>
      </c>
      <c r="F52" s="210">
        <v>641.2833333333333</v>
      </c>
      <c r="G52" s="212">
        <v>631.96666666666658</v>
      </c>
      <c r="H52" s="212">
        <v>615.08333333333326</v>
      </c>
      <c r="I52" s="212">
        <v>605.76666666666654</v>
      </c>
      <c r="J52" s="212">
        <v>658.16666666666663</v>
      </c>
      <c r="K52" s="212">
        <v>667.48333333333323</v>
      </c>
      <c r="L52" s="212">
        <v>684.36666666666667</v>
      </c>
      <c r="M52" s="213">
        <v>650.6</v>
      </c>
      <c r="N52" s="213">
        <v>624.4</v>
      </c>
      <c r="O52" s="213">
        <v>15356000</v>
      </c>
      <c r="P52" s="214">
        <v>-0.10329927007299269</v>
      </c>
    </row>
    <row r="53" spans="1:16" ht="12.75" customHeight="1">
      <c r="A53" s="206">
        <v>43</v>
      </c>
      <c r="B53" s="218" t="s">
        <v>61</v>
      </c>
      <c r="C53" s="217" t="s">
        <v>87</v>
      </c>
      <c r="D53" s="211">
        <v>45561</v>
      </c>
      <c r="E53" s="210">
        <v>105.66</v>
      </c>
      <c r="F53" s="210">
        <v>106.10666666666667</v>
      </c>
      <c r="G53" s="212">
        <v>105.00333333333334</v>
      </c>
      <c r="H53" s="212">
        <v>104.34666666666668</v>
      </c>
      <c r="I53" s="212">
        <v>103.24333333333335</v>
      </c>
      <c r="J53" s="212">
        <v>106.76333333333334</v>
      </c>
      <c r="K53" s="212">
        <v>107.86666666666666</v>
      </c>
      <c r="L53" s="212">
        <v>108.52333333333333</v>
      </c>
      <c r="M53" s="213">
        <v>107.21</v>
      </c>
      <c r="N53" s="213">
        <v>105.45</v>
      </c>
      <c r="O53" s="213">
        <v>345039750</v>
      </c>
      <c r="P53" s="214">
        <v>5.6660567786106361E-3</v>
      </c>
    </row>
    <row r="54" spans="1:16" ht="12.75" customHeight="1">
      <c r="A54" s="206">
        <v>44</v>
      </c>
      <c r="B54" s="218" t="s">
        <v>66</v>
      </c>
      <c r="C54" s="215" t="s">
        <v>88</v>
      </c>
      <c r="D54" s="211">
        <v>45561</v>
      </c>
      <c r="E54" s="210">
        <v>881.2</v>
      </c>
      <c r="F54" s="210">
        <v>889.1</v>
      </c>
      <c r="G54" s="212">
        <v>869.5</v>
      </c>
      <c r="H54" s="212">
        <v>857.8</v>
      </c>
      <c r="I54" s="212">
        <v>838.19999999999993</v>
      </c>
      <c r="J54" s="212">
        <v>900.80000000000007</v>
      </c>
      <c r="K54" s="212">
        <v>920.4000000000002</v>
      </c>
      <c r="L54" s="212">
        <v>932.10000000000014</v>
      </c>
      <c r="M54" s="213">
        <v>908.7</v>
      </c>
      <c r="N54" s="213">
        <v>877.4</v>
      </c>
      <c r="O54" s="213">
        <v>5909475</v>
      </c>
      <c r="P54" s="214">
        <v>-2.7751042669233238E-2</v>
      </c>
    </row>
    <row r="55" spans="1:16" ht="12.75" customHeight="1">
      <c r="A55" s="206">
        <v>45</v>
      </c>
      <c r="B55" s="218" t="s">
        <v>831</v>
      </c>
      <c r="C55" s="210" t="s">
        <v>89</v>
      </c>
      <c r="D55" s="211">
        <v>45561</v>
      </c>
      <c r="E55" s="210">
        <v>520.29999999999995</v>
      </c>
      <c r="F55" s="210">
        <v>518.36666666666667</v>
      </c>
      <c r="G55" s="212">
        <v>514.23333333333335</v>
      </c>
      <c r="H55" s="212">
        <v>508.16666666666663</v>
      </c>
      <c r="I55" s="212">
        <v>504.0333333333333</v>
      </c>
      <c r="J55" s="212">
        <v>524.43333333333339</v>
      </c>
      <c r="K55" s="212">
        <v>528.56666666666683</v>
      </c>
      <c r="L55" s="212">
        <v>534.63333333333344</v>
      </c>
      <c r="M55" s="213">
        <v>522.5</v>
      </c>
      <c r="N55" s="213">
        <v>512.29999999999995</v>
      </c>
      <c r="O55" s="213">
        <v>11686900</v>
      </c>
      <c r="P55" s="214">
        <v>-2.3960647413519519E-2</v>
      </c>
    </row>
    <row r="56" spans="1:16" ht="12.75" customHeight="1">
      <c r="A56" s="206">
        <v>46</v>
      </c>
      <c r="B56" s="218" t="s">
        <v>66</v>
      </c>
      <c r="C56" s="210" t="s">
        <v>90</v>
      </c>
      <c r="D56" s="211">
        <v>45561</v>
      </c>
      <c r="E56" s="210">
        <v>1574.55</v>
      </c>
      <c r="F56" s="210">
        <v>1573.8333333333333</v>
      </c>
      <c r="G56" s="212">
        <v>1560.3666666666666</v>
      </c>
      <c r="H56" s="212">
        <v>1546.1833333333334</v>
      </c>
      <c r="I56" s="212">
        <v>1532.7166666666667</v>
      </c>
      <c r="J56" s="212">
        <v>1588.0166666666664</v>
      </c>
      <c r="K56" s="212">
        <v>1601.4833333333331</v>
      </c>
      <c r="L56" s="212">
        <v>1615.6666666666663</v>
      </c>
      <c r="M56" s="213">
        <v>1587.3</v>
      </c>
      <c r="N56" s="213">
        <v>1559.65</v>
      </c>
      <c r="O56" s="213">
        <v>10845000</v>
      </c>
      <c r="P56" s="214">
        <v>-1.1225710866716053E-2</v>
      </c>
    </row>
    <row r="57" spans="1:16" ht="12.75" customHeight="1">
      <c r="A57" s="206">
        <v>47</v>
      </c>
      <c r="B57" s="218" t="s">
        <v>42</v>
      </c>
      <c r="C57" s="210" t="s">
        <v>91</v>
      </c>
      <c r="D57" s="211">
        <v>45561</v>
      </c>
      <c r="E57" s="210">
        <v>1671.1</v>
      </c>
      <c r="F57" s="210">
        <v>1671.4333333333334</v>
      </c>
      <c r="G57" s="212">
        <v>1659.8666666666668</v>
      </c>
      <c r="H57" s="212">
        <v>1648.6333333333334</v>
      </c>
      <c r="I57" s="212">
        <v>1637.0666666666668</v>
      </c>
      <c r="J57" s="212">
        <v>1682.6666666666667</v>
      </c>
      <c r="K57" s="212">
        <v>1694.2333333333333</v>
      </c>
      <c r="L57" s="212">
        <v>1705.4666666666667</v>
      </c>
      <c r="M57" s="213">
        <v>1683</v>
      </c>
      <c r="N57" s="213">
        <v>1660.2</v>
      </c>
      <c r="O57" s="213">
        <v>9766900</v>
      </c>
      <c r="P57" s="214">
        <v>-1.8998498400470066E-2</v>
      </c>
    </row>
    <row r="58" spans="1:16" ht="12.75" customHeight="1">
      <c r="A58" s="206">
        <v>48</v>
      </c>
      <c r="B58" s="218" t="s">
        <v>129</v>
      </c>
      <c r="C58" s="210" t="s">
        <v>92</v>
      </c>
      <c r="D58" s="211">
        <v>45561</v>
      </c>
      <c r="E58" s="210">
        <v>489.1</v>
      </c>
      <c r="F58" s="210">
        <v>490.70000000000005</v>
      </c>
      <c r="G58" s="212">
        <v>486.60000000000008</v>
      </c>
      <c r="H58" s="212">
        <v>484.1</v>
      </c>
      <c r="I58" s="212">
        <v>480.00000000000006</v>
      </c>
      <c r="J58" s="212">
        <v>493.2000000000001</v>
      </c>
      <c r="K58" s="212">
        <v>497.3</v>
      </c>
      <c r="L58" s="212">
        <v>499.80000000000013</v>
      </c>
      <c r="M58" s="213">
        <v>494.8</v>
      </c>
      <c r="N58" s="213">
        <v>488.2</v>
      </c>
      <c r="O58" s="213">
        <v>60450600</v>
      </c>
      <c r="P58" s="214">
        <v>1.2415151408574543E-2</v>
      </c>
    </row>
    <row r="59" spans="1:16" ht="12.75" customHeight="1">
      <c r="A59" s="206">
        <v>49</v>
      </c>
      <c r="B59" s="218" t="s">
        <v>85</v>
      </c>
      <c r="C59" s="210" t="s">
        <v>93</v>
      </c>
      <c r="D59" s="211">
        <v>45561</v>
      </c>
      <c r="E59" s="210">
        <v>7018.7</v>
      </c>
      <c r="F59" s="210">
        <v>7006.3666666666659</v>
      </c>
      <c r="G59" s="212">
        <v>6954.1833333333316</v>
      </c>
      <c r="H59" s="212">
        <v>6889.6666666666661</v>
      </c>
      <c r="I59" s="212">
        <v>6837.4833333333318</v>
      </c>
      <c r="J59" s="212">
        <v>7070.8833333333314</v>
      </c>
      <c r="K59" s="212">
        <v>7123.0666666666657</v>
      </c>
      <c r="L59" s="212">
        <v>7187.5833333333312</v>
      </c>
      <c r="M59" s="213">
        <v>7058.55</v>
      </c>
      <c r="N59" s="213">
        <v>6941.85</v>
      </c>
      <c r="O59" s="213">
        <v>2048250</v>
      </c>
      <c r="P59" s="214">
        <v>-2.1427547656585926E-2</v>
      </c>
    </row>
    <row r="60" spans="1:16" ht="12.75" customHeight="1">
      <c r="A60" s="206">
        <v>50</v>
      </c>
      <c r="B60" s="218" t="s">
        <v>57</v>
      </c>
      <c r="C60" s="210" t="s">
        <v>94</v>
      </c>
      <c r="D60" s="211">
        <v>45561</v>
      </c>
      <c r="E60" s="210">
        <v>3657.15</v>
      </c>
      <c r="F60" s="210">
        <v>3670.0333333333333</v>
      </c>
      <c r="G60" s="212">
        <v>3621.0166666666664</v>
      </c>
      <c r="H60" s="212">
        <v>3584.8833333333332</v>
      </c>
      <c r="I60" s="212">
        <v>3535.8666666666663</v>
      </c>
      <c r="J60" s="212">
        <v>3706.1666666666665</v>
      </c>
      <c r="K60" s="212">
        <v>3755.1833333333338</v>
      </c>
      <c r="L60" s="212">
        <v>3791.3166666666666</v>
      </c>
      <c r="M60" s="213">
        <v>3719.05</v>
      </c>
      <c r="N60" s="213">
        <v>3633.9</v>
      </c>
      <c r="O60" s="213">
        <v>2687300</v>
      </c>
      <c r="P60" s="214">
        <v>-5.4404145077720208E-3</v>
      </c>
    </row>
    <row r="61" spans="1:16" ht="12.75" customHeight="1">
      <c r="A61" s="206">
        <v>51</v>
      </c>
      <c r="B61" s="218" t="s">
        <v>114</v>
      </c>
      <c r="C61" s="217" t="s">
        <v>95</v>
      </c>
      <c r="D61" s="211">
        <v>45561</v>
      </c>
      <c r="E61" s="210">
        <v>945.05</v>
      </c>
      <c r="F61" s="210">
        <v>946.61666666666667</v>
      </c>
      <c r="G61" s="212">
        <v>938.68333333333339</v>
      </c>
      <c r="H61" s="212">
        <v>932.31666666666672</v>
      </c>
      <c r="I61" s="212">
        <v>924.38333333333344</v>
      </c>
      <c r="J61" s="212">
        <v>952.98333333333335</v>
      </c>
      <c r="K61" s="212">
        <v>960.91666666666652</v>
      </c>
      <c r="L61" s="212">
        <v>967.2833333333333</v>
      </c>
      <c r="M61" s="213">
        <v>954.55</v>
      </c>
      <c r="N61" s="213">
        <v>940.25</v>
      </c>
      <c r="O61" s="213">
        <v>25293000</v>
      </c>
      <c r="P61" s="214">
        <v>-2.6026262865254941E-3</v>
      </c>
    </row>
    <row r="62" spans="1:16" ht="12.75" customHeight="1">
      <c r="A62" s="206">
        <v>52</v>
      </c>
      <c r="B62" s="218" t="s">
        <v>831</v>
      </c>
      <c r="C62" s="215" t="s">
        <v>96</v>
      </c>
      <c r="D62" s="211">
        <v>45561</v>
      </c>
      <c r="E62" s="210">
        <v>1719.55</v>
      </c>
      <c r="F62" s="210">
        <v>1724.2</v>
      </c>
      <c r="G62" s="212">
        <v>1704.4</v>
      </c>
      <c r="H62" s="212">
        <v>1689.25</v>
      </c>
      <c r="I62" s="212">
        <v>1669.45</v>
      </c>
      <c r="J62" s="212">
        <v>1739.3500000000001</v>
      </c>
      <c r="K62" s="212">
        <v>1759.1499999999999</v>
      </c>
      <c r="L62" s="212">
        <v>1774.3000000000002</v>
      </c>
      <c r="M62" s="213">
        <v>1744</v>
      </c>
      <c r="N62" s="213">
        <v>1709.05</v>
      </c>
      <c r="O62" s="213">
        <v>3005800</v>
      </c>
      <c r="P62" s="214">
        <v>7.2159800249687892E-2</v>
      </c>
    </row>
    <row r="63" spans="1:16" ht="12.75" customHeight="1">
      <c r="A63" s="206">
        <v>53</v>
      </c>
      <c r="B63" s="218" t="s">
        <v>40</v>
      </c>
      <c r="C63" s="210" t="s">
        <v>97</v>
      </c>
      <c r="D63" s="211">
        <v>45561</v>
      </c>
      <c r="E63" s="210">
        <v>453.35</v>
      </c>
      <c r="F63" s="210">
        <v>452.84999999999997</v>
      </c>
      <c r="G63" s="212">
        <v>449.49999999999994</v>
      </c>
      <c r="H63" s="212">
        <v>445.65</v>
      </c>
      <c r="I63" s="212">
        <v>442.29999999999995</v>
      </c>
      <c r="J63" s="212">
        <v>456.69999999999993</v>
      </c>
      <c r="K63" s="212">
        <v>460.04999999999995</v>
      </c>
      <c r="L63" s="212">
        <v>463.89999999999992</v>
      </c>
      <c r="M63" s="213">
        <v>456.2</v>
      </c>
      <c r="N63" s="213">
        <v>449</v>
      </c>
      <c r="O63" s="213">
        <v>13437000</v>
      </c>
      <c r="P63" s="214">
        <v>1.7723244717109749E-2</v>
      </c>
    </row>
    <row r="64" spans="1:16" ht="12.75" customHeight="1">
      <c r="A64" s="206">
        <v>54</v>
      </c>
      <c r="B64" s="218" t="s">
        <v>61</v>
      </c>
      <c r="C64" s="210" t="s">
        <v>98</v>
      </c>
      <c r="D64" s="211">
        <v>45561</v>
      </c>
      <c r="E64" s="210">
        <v>170.56</v>
      </c>
      <c r="F64" s="210">
        <v>170.25333333333333</v>
      </c>
      <c r="G64" s="212">
        <v>169.06666666666666</v>
      </c>
      <c r="H64" s="212">
        <v>167.57333333333332</v>
      </c>
      <c r="I64" s="212">
        <v>166.38666666666666</v>
      </c>
      <c r="J64" s="212">
        <v>171.74666666666667</v>
      </c>
      <c r="K64" s="212">
        <v>172.93333333333334</v>
      </c>
      <c r="L64" s="212">
        <v>174.42666666666668</v>
      </c>
      <c r="M64" s="213">
        <v>171.44</v>
      </c>
      <c r="N64" s="213">
        <v>168.76</v>
      </c>
      <c r="O64" s="213">
        <v>29955000</v>
      </c>
      <c r="P64" s="214">
        <v>-5.6431535269709544E-3</v>
      </c>
    </row>
    <row r="65" spans="1:16" ht="12.75" customHeight="1">
      <c r="A65" s="206">
        <v>55</v>
      </c>
      <c r="B65" s="218" t="s">
        <v>40</v>
      </c>
      <c r="C65" s="210" t="s">
        <v>99</v>
      </c>
      <c r="D65" s="211">
        <v>45561</v>
      </c>
      <c r="E65" s="210">
        <v>3850.75</v>
      </c>
      <c r="F65" s="210">
        <v>3832.0666666666671</v>
      </c>
      <c r="G65" s="212">
        <v>3807.1833333333343</v>
      </c>
      <c r="H65" s="212">
        <v>3763.6166666666672</v>
      </c>
      <c r="I65" s="212">
        <v>3738.7333333333345</v>
      </c>
      <c r="J65" s="212">
        <v>3875.6333333333341</v>
      </c>
      <c r="K65" s="212">
        <v>3900.5166666666664</v>
      </c>
      <c r="L65" s="212">
        <v>3944.0833333333339</v>
      </c>
      <c r="M65" s="213">
        <v>3856.95</v>
      </c>
      <c r="N65" s="213">
        <v>3788.5</v>
      </c>
      <c r="O65" s="213">
        <v>4702800</v>
      </c>
      <c r="P65" s="214">
        <v>1.0963498000773893E-2</v>
      </c>
    </row>
    <row r="66" spans="1:16" ht="12.75" customHeight="1">
      <c r="A66" s="206">
        <v>56</v>
      </c>
      <c r="B66" s="218" t="s">
        <v>57</v>
      </c>
      <c r="C66" s="215" t="s">
        <v>100</v>
      </c>
      <c r="D66" s="211">
        <v>45561</v>
      </c>
      <c r="E66" s="210">
        <v>659.85</v>
      </c>
      <c r="F66" s="210">
        <v>662.9666666666667</v>
      </c>
      <c r="G66" s="212">
        <v>653.08333333333337</v>
      </c>
      <c r="H66" s="212">
        <v>646.31666666666672</v>
      </c>
      <c r="I66" s="212">
        <v>636.43333333333339</v>
      </c>
      <c r="J66" s="212">
        <v>669.73333333333335</v>
      </c>
      <c r="K66" s="212">
        <v>679.61666666666656</v>
      </c>
      <c r="L66" s="212">
        <v>686.38333333333333</v>
      </c>
      <c r="M66" s="213">
        <v>672.85</v>
      </c>
      <c r="N66" s="213">
        <v>656.2</v>
      </c>
      <c r="O66" s="213">
        <v>12892500</v>
      </c>
      <c r="P66" s="214">
        <v>5.4591538311561704E-3</v>
      </c>
    </row>
    <row r="67" spans="1:16" ht="12.75" customHeight="1">
      <c r="A67" s="206">
        <v>57</v>
      </c>
      <c r="B67" s="218" t="s">
        <v>47</v>
      </c>
      <c r="C67" s="210" t="s">
        <v>101</v>
      </c>
      <c r="D67" s="211">
        <v>45561</v>
      </c>
      <c r="E67" s="210">
        <v>1827.25</v>
      </c>
      <c r="F67" s="210">
        <v>1841.6500000000003</v>
      </c>
      <c r="G67" s="212">
        <v>1811.2500000000007</v>
      </c>
      <c r="H67" s="212">
        <v>1795.2500000000005</v>
      </c>
      <c r="I67" s="212">
        <v>1764.8500000000008</v>
      </c>
      <c r="J67" s="212">
        <v>1857.6500000000005</v>
      </c>
      <c r="K67" s="212">
        <v>1888.0500000000002</v>
      </c>
      <c r="L67" s="212">
        <v>1904.0500000000004</v>
      </c>
      <c r="M67" s="213">
        <v>1872.05</v>
      </c>
      <c r="N67" s="213">
        <v>1825.65</v>
      </c>
      <c r="O67" s="213">
        <v>3232900</v>
      </c>
      <c r="P67" s="214">
        <v>3.4403871535415749E-2</v>
      </c>
    </row>
    <row r="68" spans="1:16" ht="12.75" customHeight="1">
      <c r="A68" s="206">
        <v>58</v>
      </c>
      <c r="B68" s="218" t="s">
        <v>831</v>
      </c>
      <c r="C68" s="215" t="s">
        <v>102</v>
      </c>
      <c r="D68" s="211">
        <v>45561</v>
      </c>
      <c r="E68" s="210">
        <v>2912</v>
      </c>
      <c r="F68" s="210">
        <v>2918.9500000000003</v>
      </c>
      <c r="G68" s="212">
        <v>2882.7000000000007</v>
      </c>
      <c r="H68" s="212">
        <v>2853.4000000000005</v>
      </c>
      <c r="I68" s="212">
        <v>2817.150000000001</v>
      </c>
      <c r="J68" s="212">
        <v>2948.2500000000005</v>
      </c>
      <c r="K68" s="212">
        <v>2984.4999999999995</v>
      </c>
      <c r="L68" s="212">
        <v>3013.8</v>
      </c>
      <c r="M68" s="213">
        <v>2955.2</v>
      </c>
      <c r="N68" s="213">
        <v>2889.65</v>
      </c>
      <c r="O68" s="213">
        <v>1875000</v>
      </c>
      <c r="P68" s="214">
        <v>-2.7691350342252646E-2</v>
      </c>
    </row>
    <row r="69" spans="1:16" ht="12.75" customHeight="1">
      <c r="A69" s="206">
        <v>59</v>
      </c>
      <c r="B69" s="218" t="s">
        <v>42</v>
      </c>
      <c r="C69" s="210" t="s">
        <v>103</v>
      </c>
      <c r="D69" s="211">
        <v>45561</v>
      </c>
      <c r="E69" s="210">
        <v>5445.1</v>
      </c>
      <c r="F69" s="210">
        <v>5477.25</v>
      </c>
      <c r="G69" s="212">
        <v>5400.85</v>
      </c>
      <c r="H69" s="212">
        <v>5356.6</v>
      </c>
      <c r="I69" s="212">
        <v>5280.2000000000007</v>
      </c>
      <c r="J69" s="212">
        <v>5521.5</v>
      </c>
      <c r="K69" s="212">
        <v>5597.9</v>
      </c>
      <c r="L69" s="212">
        <v>5642.15</v>
      </c>
      <c r="M69" s="213">
        <v>5553.65</v>
      </c>
      <c r="N69" s="213">
        <v>5433</v>
      </c>
      <c r="O69" s="213">
        <v>4220200</v>
      </c>
      <c r="P69" s="214">
        <v>1.5789727049535456E-2</v>
      </c>
    </row>
    <row r="70" spans="1:16" ht="12.75" customHeight="1">
      <c r="A70" s="206">
        <v>60</v>
      </c>
      <c r="B70" s="218" t="s">
        <v>40</v>
      </c>
      <c r="C70" s="217" t="s">
        <v>104</v>
      </c>
      <c r="D70" s="211">
        <v>45561</v>
      </c>
      <c r="E70" s="210">
        <v>14103.4</v>
      </c>
      <c r="F70" s="210">
        <v>14010.016666666668</v>
      </c>
      <c r="G70" s="212">
        <v>13759.383333333337</v>
      </c>
      <c r="H70" s="212">
        <v>13415.366666666669</v>
      </c>
      <c r="I70" s="212">
        <v>13164.733333333337</v>
      </c>
      <c r="J70" s="212">
        <v>14354.033333333336</v>
      </c>
      <c r="K70" s="212">
        <v>14604.666666666668</v>
      </c>
      <c r="L70" s="212">
        <v>14948.683333333336</v>
      </c>
      <c r="M70" s="213">
        <v>14260.65</v>
      </c>
      <c r="N70" s="213">
        <v>13666</v>
      </c>
      <c r="O70" s="213">
        <v>2042300</v>
      </c>
      <c r="P70" s="214">
        <v>-5.9498042827538566E-2</v>
      </c>
    </row>
    <row r="71" spans="1:16" ht="12.75" customHeight="1">
      <c r="A71" s="206">
        <v>61</v>
      </c>
      <c r="B71" s="218" t="s">
        <v>105</v>
      </c>
      <c r="C71" s="210" t="s">
        <v>106</v>
      </c>
      <c r="D71" s="211">
        <v>45561</v>
      </c>
      <c r="E71" s="210">
        <v>863</v>
      </c>
      <c r="F71" s="210">
        <v>862.36666666666679</v>
      </c>
      <c r="G71" s="212">
        <v>857.0833333333336</v>
      </c>
      <c r="H71" s="212">
        <v>851.16666666666686</v>
      </c>
      <c r="I71" s="212">
        <v>845.88333333333367</v>
      </c>
      <c r="J71" s="212">
        <v>868.28333333333353</v>
      </c>
      <c r="K71" s="212">
        <v>873.56666666666683</v>
      </c>
      <c r="L71" s="212">
        <v>879.48333333333346</v>
      </c>
      <c r="M71" s="213">
        <v>867.65</v>
      </c>
      <c r="N71" s="213">
        <v>856.45</v>
      </c>
      <c r="O71" s="213">
        <v>40052100</v>
      </c>
      <c r="P71" s="214">
        <v>-8.7389741914407053E-3</v>
      </c>
    </row>
    <row r="72" spans="1:16" ht="12.75" customHeight="1">
      <c r="A72" s="206">
        <v>62</v>
      </c>
      <c r="B72" s="218" t="s">
        <v>42</v>
      </c>
      <c r="C72" s="210" t="s">
        <v>107</v>
      </c>
      <c r="D72" s="211">
        <v>45561</v>
      </c>
      <c r="E72" s="210">
        <v>6649.65</v>
      </c>
      <c r="F72" s="210">
        <v>6651.7666666666664</v>
      </c>
      <c r="G72" s="212">
        <v>6617.8833333333332</v>
      </c>
      <c r="H72" s="212">
        <v>6586.1166666666668</v>
      </c>
      <c r="I72" s="212">
        <v>6552.2333333333336</v>
      </c>
      <c r="J72" s="212">
        <v>6683.5333333333328</v>
      </c>
      <c r="K72" s="212">
        <v>6717.4166666666661</v>
      </c>
      <c r="L72" s="212">
        <v>6749.1833333333325</v>
      </c>
      <c r="M72" s="213">
        <v>6685.65</v>
      </c>
      <c r="N72" s="213">
        <v>6620</v>
      </c>
      <c r="O72" s="213">
        <v>3003250</v>
      </c>
      <c r="P72" s="214">
        <v>-2.0767569363681674E-3</v>
      </c>
    </row>
    <row r="73" spans="1:16" ht="12.75" customHeight="1">
      <c r="A73" s="206">
        <v>63</v>
      </c>
      <c r="B73" s="218" t="s">
        <v>54</v>
      </c>
      <c r="C73" s="210" t="s">
        <v>108</v>
      </c>
      <c r="D73" s="211">
        <v>45561</v>
      </c>
      <c r="E73" s="210">
        <v>4849.2</v>
      </c>
      <c r="F73" s="210">
        <v>4864.1333333333332</v>
      </c>
      <c r="G73" s="212">
        <v>4800.4666666666662</v>
      </c>
      <c r="H73" s="212">
        <v>4751.7333333333327</v>
      </c>
      <c r="I73" s="212">
        <v>4688.0666666666657</v>
      </c>
      <c r="J73" s="212">
        <v>4912.8666666666668</v>
      </c>
      <c r="K73" s="212">
        <v>4976.5333333333347</v>
      </c>
      <c r="L73" s="212">
        <v>5025.2666666666673</v>
      </c>
      <c r="M73" s="213">
        <v>4927.8</v>
      </c>
      <c r="N73" s="213">
        <v>4815.3999999999996</v>
      </c>
      <c r="O73" s="213">
        <v>3994025</v>
      </c>
      <c r="P73" s="214">
        <v>1.8247523869010442E-2</v>
      </c>
    </row>
    <row r="74" spans="1:16" ht="12.75" customHeight="1">
      <c r="A74" s="206">
        <v>64</v>
      </c>
      <c r="B74" s="218" t="s">
        <v>54</v>
      </c>
      <c r="C74" s="210" t="s">
        <v>109</v>
      </c>
      <c r="D74" s="211">
        <v>45561</v>
      </c>
      <c r="E74" s="210">
        <v>3888.05</v>
      </c>
      <c r="F74" s="210">
        <v>3882.6666666666665</v>
      </c>
      <c r="G74" s="212">
        <v>3835.3833333333332</v>
      </c>
      <c r="H74" s="212">
        <v>3782.7166666666667</v>
      </c>
      <c r="I74" s="212">
        <v>3735.4333333333334</v>
      </c>
      <c r="J74" s="212">
        <v>3935.333333333333</v>
      </c>
      <c r="K74" s="212">
        <v>3982.6166666666668</v>
      </c>
      <c r="L74" s="212">
        <v>4035.2833333333328</v>
      </c>
      <c r="M74" s="213">
        <v>3929.95</v>
      </c>
      <c r="N74" s="213">
        <v>3830</v>
      </c>
      <c r="O74" s="213">
        <v>1802900</v>
      </c>
      <c r="P74" s="214">
        <v>-1.9789922362612269E-3</v>
      </c>
    </row>
    <row r="75" spans="1:16" ht="12.75" customHeight="1">
      <c r="A75" s="206">
        <v>65</v>
      </c>
      <c r="B75" s="218" t="s">
        <v>54</v>
      </c>
      <c r="C75" s="210" t="s">
        <v>110</v>
      </c>
      <c r="D75" s="211">
        <v>45561</v>
      </c>
      <c r="E75" s="210">
        <v>482.9</v>
      </c>
      <c r="F75" s="210">
        <v>485.73333333333335</v>
      </c>
      <c r="G75" s="212">
        <v>478.66666666666669</v>
      </c>
      <c r="H75" s="212">
        <v>474.43333333333334</v>
      </c>
      <c r="I75" s="212">
        <v>467.36666666666667</v>
      </c>
      <c r="J75" s="212">
        <v>489.9666666666667</v>
      </c>
      <c r="K75" s="212">
        <v>497.0333333333333</v>
      </c>
      <c r="L75" s="212">
        <v>501.26666666666671</v>
      </c>
      <c r="M75" s="213">
        <v>492.8</v>
      </c>
      <c r="N75" s="213">
        <v>481.5</v>
      </c>
      <c r="O75" s="213">
        <v>36154800</v>
      </c>
      <c r="P75" s="214">
        <v>1.4495681600080813E-2</v>
      </c>
    </row>
    <row r="76" spans="1:16" ht="12.75" customHeight="1">
      <c r="A76" s="206">
        <v>66</v>
      </c>
      <c r="B76" s="218" t="s">
        <v>61</v>
      </c>
      <c r="C76" s="210" t="s">
        <v>111</v>
      </c>
      <c r="D76" s="211">
        <v>45561</v>
      </c>
      <c r="E76" s="210">
        <v>184.67</v>
      </c>
      <c r="F76" s="210">
        <v>184.33666666666667</v>
      </c>
      <c r="G76" s="212">
        <v>183.36333333333334</v>
      </c>
      <c r="H76" s="212">
        <v>182.05666666666667</v>
      </c>
      <c r="I76" s="212">
        <v>181.08333333333334</v>
      </c>
      <c r="J76" s="212">
        <v>185.64333333333335</v>
      </c>
      <c r="K76" s="212">
        <v>186.61666666666665</v>
      </c>
      <c r="L76" s="212">
        <v>187.92333333333335</v>
      </c>
      <c r="M76" s="213">
        <v>185.31</v>
      </c>
      <c r="N76" s="213">
        <v>183.03</v>
      </c>
      <c r="O76" s="213">
        <v>98245000</v>
      </c>
      <c r="P76" s="214">
        <v>-6.8236959158916293E-3</v>
      </c>
    </row>
    <row r="77" spans="1:16" ht="12.75" customHeight="1">
      <c r="A77" s="206">
        <v>67</v>
      </c>
      <c r="B77" s="218" t="s">
        <v>82</v>
      </c>
      <c r="C77" s="210" t="s">
        <v>112</v>
      </c>
      <c r="D77" s="211">
        <v>45561</v>
      </c>
      <c r="E77" s="210">
        <v>219.68</v>
      </c>
      <c r="F77" s="210">
        <v>219.76333333333335</v>
      </c>
      <c r="G77" s="212">
        <v>218.12666666666669</v>
      </c>
      <c r="H77" s="212">
        <v>216.57333333333335</v>
      </c>
      <c r="I77" s="212">
        <v>214.9366666666667</v>
      </c>
      <c r="J77" s="212">
        <v>221.31666666666669</v>
      </c>
      <c r="K77" s="212">
        <v>222.95333333333335</v>
      </c>
      <c r="L77" s="212">
        <v>224.50666666666669</v>
      </c>
      <c r="M77" s="213">
        <v>221.4</v>
      </c>
      <c r="N77" s="213">
        <v>218.21</v>
      </c>
      <c r="O77" s="213">
        <v>113180925</v>
      </c>
      <c r="P77" s="214">
        <v>-2.4247322691452818E-4</v>
      </c>
    </row>
    <row r="78" spans="1:16" ht="12.75" customHeight="1">
      <c r="A78" s="206">
        <v>68</v>
      </c>
      <c r="B78" s="218" t="s">
        <v>42</v>
      </c>
      <c r="C78" s="210" t="s">
        <v>113</v>
      </c>
      <c r="D78" s="211">
        <v>45561</v>
      </c>
      <c r="E78" s="210">
        <v>1712.35</v>
      </c>
      <c r="F78" s="210">
        <v>1722.55</v>
      </c>
      <c r="G78" s="212">
        <v>1697.1</v>
      </c>
      <c r="H78" s="212">
        <v>1681.85</v>
      </c>
      <c r="I78" s="212">
        <v>1656.3999999999999</v>
      </c>
      <c r="J78" s="212">
        <v>1737.8</v>
      </c>
      <c r="K78" s="212">
        <v>1763.2500000000002</v>
      </c>
      <c r="L78" s="212">
        <v>1778.5</v>
      </c>
      <c r="M78" s="213">
        <v>1748</v>
      </c>
      <c r="N78" s="213">
        <v>1707.3</v>
      </c>
      <c r="O78" s="213">
        <v>5736925</v>
      </c>
      <c r="P78" s="214">
        <v>-2.7289489858635524E-2</v>
      </c>
    </row>
    <row r="79" spans="1:16" ht="12.75" customHeight="1">
      <c r="A79" s="206">
        <v>69</v>
      </c>
      <c r="B79" s="218" t="s">
        <v>114</v>
      </c>
      <c r="C79" s="210" t="s">
        <v>115</v>
      </c>
      <c r="D79" s="211">
        <v>45561</v>
      </c>
      <c r="E79" s="210">
        <v>95.73</v>
      </c>
      <c r="F79" s="210">
        <v>96.543333333333337</v>
      </c>
      <c r="G79" s="212">
        <v>94.736666666666679</v>
      </c>
      <c r="H79" s="212">
        <v>93.743333333333339</v>
      </c>
      <c r="I79" s="212">
        <v>91.936666666666682</v>
      </c>
      <c r="J79" s="212">
        <v>97.536666666666676</v>
      </c>
      <c r="K79" s="212">
        <v>99.34333333333332</v>
      </c>
      <c r="L79" s="212">
        <v>100.33666666666667</v>
      </c>
      <c r="M79" s="213">
        <v>98.35</v>
      </c>
      <c r="N79" s="213">
        <v>95.55</v>
      </c>
      <c r="O79" s="213">
        <v>334383750</v>
      </c>
      <c r="P79" s="214">
        <v>-1.6218184225333467E-2</v>
      </c>
    </row>
    <row r="80" spans="1:16" ht="12.75" customHeight="1">
      <c r="A80" s="206">
        <v>70</v>
      </c>
      <c r="B80" s="218" t="s">
        <v>831</v>
      </c>
      <c r="C80" s="216" t="s">
        <v>116</v>
      </c>
      <c r="D80" s="211">
        <v>45561</v>
      </c>
      <c r="E80" s="210">
        <v>656.8</v>
      </c>
      <c r="F80" s="210">
        <v>655.61666666666667</v>
      </c>
      <c r="G80" s="212">
        <v>653.18333333333339</v>
      </c>
      <c r="H80" s="212">
        <v>649.56666666666672</v>
      </c>
      <c r="I80" s="212">
        <v>647.13333333333344</v>
      </c>
      <c r="J80" s="212">
        <v>659.23333333333335</v>
      </c>
      <c r="K80" s="212">
        <v>661.66666666666652</v>
      </c>
      <c r="L80" s="212">
        <v>665.2833333333333</v>
      </c>
      <c r="M80" s="213">
        <v>658.05</v>
      </c>
      <c r="N80" s="213">
        <v>652</v>
      </c>
      <c r="O80" s="213">
        <v>9141600</v>
      </c>
      <c r="P80" s="214">
        <v>-2.1430559421096576E-2</v>
      </c>
    </row>
    <row r="81" spans="1:16" ht="12.75" customHeight="1">
      <c r="A81" s="206">
        <v>71</v>
      </c>
      <c r="B81" s="218" t="s">
        <v>57</v>
      </c>
      <c r="C81" s="210" t="s">
        <v>117</v>
      </c>
      <c r="D81" s="211">
        <v>45561</v>
      </c>
      <c r="E81" s="210">
        <v>1446.15</v>
      </c>
      <c r="F81" s="210">
        <v>1451.8500000000001</v>
      </c>
      <c r="G81" s="212">
        <v>1432.8500000000004</v>
      </c>
      <c r="H81" s="212">
        <v>1419.5500000000002</v>
      </c>
      <c r="I81" s="212">
        <v>1400.5500000000004</v>
      </c>
      <c r="J81" s="212">
        <v>1465.1500000000003</v>
      </c>
      <c r="K81" s="212">
        <v>1484.1499999999999</v>
      </c>
      <c r="L81" s="212">
        <v>1497.4500000000003</v>
      </c>
      <c r="M81" s="213">
        <v>1470.85</v>
      </c>
      <c r="N81" s="213">
        <v>1438.55</v>
      </c>
      <c r="O81" s="213">
        <v>10987500</v>
      </c>
      <c r="P81" s="214">
        <v>4.7376197512034701E-2</v>
      </c>
    </row>
    <row r="82" spans="1:16" ht="12.75" customHeight="1">
      <c r="A82" s="206">
        <v>72</v>
      </c>
      <c r="B82" s="218" t="s">
        <v>105</v>
      </c>
      <c r="C82" s="210" t="s">
        <v>118</v>
      </c>
      <c r="D82" s="211">
        <v>45561</v>
      </c>
      <c r="E82" s="210">
        <v>2860.65</v>
      </c>
      <c r="F82" s="210">
        <v>2849.3666666666668</v>
      </c>
      <c r="G82" s="212">
        <v>2829.1833333333334</v>
      </c>
      <c r="H82" s="212">
        <v>2797.7166666666667</v>
      </c>
      <c r="I82" s="212">
        <v>2777.5333333333333</v>
      </c>
      <c r="J82" s="212">
        <v>2880.8333333333335</v>
      </c>
      <c r="K82" s="212">
        <v>2901.0166666666669</v>
      </c>
      <c r="L82" s="212">
        <v>2932.4833333333336</v>
      </c>
      <c r="M82" s="213">
        <v>2869.55</v>
      </c>
      <c r="N82" s="213">
        <v>2817.9</v>
      </c>
      <c r="O82" s="213">
        <v>5420025</v>
      </c>
      <c r="P82" s="214">
        <v>-7.2123310253874055E-3</v>
      </c>
    </row>
    <row r="83" spans="1:16" ht="12.75" customHeight="1">
      <c r="A83" s="206">
        <v>73</v>
      </c>
      <c r="B83" s="218" t="s">
        <v>42</v>
      </c>
      <c r="C83" s="210" t="s">
        <v>119</v>
      </c>
      <c r="D83" s="211">
        <v>45561</v>
      </c>
      <c r="E83" s="210">
        <v>545.79999999999995</v>
      </c>
      <c r="F83" s="210">
        <v>547.04999999999995</v>
      </c>
      <c r="G83" s="212">
        <v>538.79999999999995</v>
      </c>
      <c r="H83" s="212">
        <v>531.79999999999995</v>
      </c>
      <c r="I83" s="212">
        <v>523.54999999999995</v>
      </c>
      <c r="J83" s="212">
        <v>554.04999999999995</v>
      </c>
      <c r="K83" s="212">
        <v>562.29999999999995</v>
      </c>
      <c r="L83" s="212">
        <v>569.29999999999995</v>
      </c>
      <c r="M83" s="213">
        <v>555.29999999999995</v>
      </c>
      <c r="N83" s="213">
        <v>540.04999999999995</v>
      </c>
      <c r="O83" s="213">
        <v>16008000</v>
      </c>
      <c r="P83" s="214">
        <v>-1.8877175778377053E-2</v>
      </c>
    </row>
    <row r="84" spans="1:16" ht="12.75" customHeight="1">
      <c r="A84" s="206">
        <v>74</v>
      </c>
      <c r="B84" s="218" t="s">
        <v>47</v>
      </c>
      <c r="C84" s="210" t="s">
        <v>120</v>
      </c>
      <c r="D84" s="211">
        <v>45561</v>
      </c>
      <c r="E84" s="210">
        <v>2756.75</v>
      </c>
      <c r="F84" s="210">
        <v>2761.2166666666667</v>
      </c>
      <c r="G84" s="212">
        <v>2732.6833333333334</v>
      </c>
      <c r="H84" s="212">
        <v>2708.6166666666668</v>
      </c>
      <c r="I84" s="212">
        <v>2680.0833333333335</v>
      </c>
      <c r="J84" s="212">
        <v>2785.2833333333333</v>
      </c>
      <c r="K84" s="212">
        <v>2813.8166666666671</v>
      </c>
      <c r="L84" s="212">
        <v>2837.8833333333332</v>
      </c>
      <c r="M84" s="213">
        <v>2789.75</v>
      </c>
      <c r="N84" s="213">
        <v>2737.15</v>
      </c>
      <c r="O84" s="213">
        <v>7864500</v>
      </c>
      <c r="P84" s="214">
        <v>-2.8601391934407472E-4</v>
      </c>
    </row>
    <row r="85" spans="1:16" ht="12.75" customHeight="1">
      <c r="A85" s="206">
        <v>75</v>
      </c>
      <c r="B85" s="218" t="s">
        <v>82</v>
      </c>
      <c r="C85" s="210" t="s">
        <v>121</v>
      </c>
      <c r="D85" s="211">
        <v>45561</v>
      </c>
      <c r="E85" s="210">
        <v>625.75</v>
      </c>
      <c r="F85" s="210">
        <v>629.81666666666672</v>
      </c>
      <c r="G85" s="212">
        <v>618.18333333333339</v>
      </c>
      <c r="H85" s="212">
        <v>610.61666666666667</v>
      </c>
      <c r="I85" s="212">
        <v>598.98333333333335</v>
      </c>
      <c r="J85" s="212">
        <v>637.38333333333344</v>
      </c>
      <c r="K85" s="212">
        <v>649.01666666666688</v>
      </c>
      <c r="L85" s="212">
        <v>656.58333333333348</v>
      </c>
      <c r="M85" s="213">
        <v>641.45000000000005</v>
      </c>
      <c r="N85" s="213">
        <v>622.25</v>
      </c>
      <c r="O85" s="213">
        <v>10287500</v>
      </c>
      <c r="P85" s="214">
        <v>8.1471747700394212E-2</v>
      </c>
    </row>
    <row r="86" spans="1:16" ht="12.75" customHeight="1">
      <c r="A86" s="206">
        <v>76</v>
      </c>
      <c r="B86" s="218" t="s">
        <v>40</v>
      </c>
      <c r="C86" s="217" t="s">
        <v>122</v>
      </c>
      <c r="D86" s="211">
        <v>45561</v>
      </c>
      <c r="E86" s="210">
        <v>4458.55</v>
      </c>
      <c r="F86" s="210">
        <v>4497.3</v>
      </c>
      <c r="G86" s="212">
        <v>4389.4500000000007</v>
      </c>
      <c r="H86" s="212">
        <v>4320.3500000000004</v>
      </c>
      <c r="I86" s="212">
        <v>4212.5000000000009</v>
      </c>
      <c r="J86" s="212">
        <v>4566.4000000000005</v>
      </c>
      <c r="K86" s="212">
        <v>4674.2500000000009</v>
      </c>
      <c r="L86" s="212">
        <v>4743.3500000000004</v>
      </c>
      <c r="M86" s="213">
        <v>4605.1499999999996</v>
      </c>
      <c r="N86" s="213">
        <v>4428.2</v>
      </c>
      <c r="O86" s="213">
        <v>14584200</v>
      </c>
      <c r="P86" s="214">
        <v>6.7173025420380214E-2</v>
      </c>
    </row>
    <row r="87" spans="1:16" ht="12.75" customHeight="1">
      <c r="A87" s="206">
        <v>77</v>
      </c>
      <c r="B87" s="218" t="s">
        <v>40</v>
      </c>
      <c r="C87" s="210" t="s">
        <v>123</v>
      </c>
      <c r="D87" s="211">
        <v>45561</v>
      </c>
      <c r="E87" s="210">
        <v>2007.75</v>
      </c>
      <c r="F87" s="210">
        <v>1999.1000000000001</v>
      </c>
      <c r="G87" s="212">
        <v>1986.7000000000003</v>
      </c>
      <c r="H87" s="212">
        <v>1965.65</v>
      </c>
      <c r="I87" s="212">
        <v>1953.2500000000002</v>
      </c>
      <c r="J87" s="212">
        <v>2020.1500000000003</v>
      </c>
      <c r="K87" s="212">
        <v>2032.5500000000004</v>
      </c>
      <c r="L87" s="212">
        <v>2053.6000000000004</v>
      </c>
      <c r="M87" s="213">
        <v>2011.5</v>
      </c>
      <c r="N87" s="213">
        <v>1978.05</v>
      </c>
      <c r="O87" s="213">
        <v>8137500</v>
      </c>
      <c r="P87" s="214">
        <v>-4.2217327459618207E-3</v>
      </c>
    </row>
    <row r="88" spans="1:16" ht="12.75" customHeight="1">
      <c r="A88" s="206">
        <v>78</v>
      </c>
      <c r="B88" s="218" t="s">
        <v>85</v>
      </c>
      <c r="C88" s="210" t="s">
        <v>124</v>
      </c>
      <c r="D88" s="211">
        <v>45561</v>
      </c>
      <c r="E88" s="210">
        <v>1811.55</v>
      </c>
      <c r="F88" s="210">
        <v>1815.5333333333335</v>
      </c>
      <c r="G88" s="212">
        <v>1804.0666666666671</v>
      </c>
      <c r="H88" s="212">
        <v>1796.5833333333335</v>
      </c>
      <c r="I88" s="212">
        <v>1785.116666666667</v>
      </c>
      <c r="J88" s="212">
        <v>1823.0166666666671</v>
      </c>
      <c r="K88" s="212">
        <v>1834.4833333333338</v>
      </c>
      <c r="L88" s="212">
        <v>1841.9666666666672</v>
      </c>
      <c r="M88" s="213">
        <v>1827</v>
      </c>
      <c r="N88" s="213">
        <v>1808.05</v>
      </c>
      <c r="O88" s="213">
        <v>15339450</v>
      </c>
      <c r="P88" s="214">
        <v>1.5007295212950741E-2</v>
      </c>
    </row>
    <row r="89" spans="1:16" ht="12.75" customHeight="1">
      <c r="A89" s="206">
        <v>79</v>
      </c>
      <c r="B89" s="218" t="s">
        <v>66</v>
      </c>
      <c r="C89" s="210" t="s">
        <v>125</v>
      </c>
      <c r="D89" s="211">
        <v>45561</v>
      </c>
      <c r="E89" s="210">
        <v>4428.25</v>
      </c>
      <c r="F89" s="210">
        <v>4433.8666666666659</v>
      </c>
      <c r="G89" s="212">
        <v>4402.6833333333316</v>
      </c>
      <c r="H89" s="212">
        <v>4377.1166666666659</v>
      </c>
      <c r="I89" s="212">
        <v>4345.9333333333316</v>
      </c>
      <c r="J89" s="212">
        <v>4459.4333333333316</v>
      </c>
      <c r="K89" s="212">
        <v>4490.6166666666659</v>
      </c>
      <c r="L89" s="212">
        <v>4516.1833333333316</v>
      </c>
      <c r="M89" s="213">
        <v>4465.05</v>
      </c>
      <c r="N89" s="213">
        <v>4408.3</v>
      </c>
      <c r="O89" s="213">
        <v>2568900</v>
      </c>
      <c r="P89" s="214">
        <v>2.336175680411167E-4</v>
      </c>
    </row>
    <row r="90" spans="1:16" ht="12.75" customHeight="1">
      <c r="A90" s="206">
        <v>80</v>
      </c>
      <c r="B90" s="218" t="s">
        <v>61</v>
      </c>
      <c r="C90" s="210" t="s">
        <v>126</v>
      </c>
      <c r="D90" s="211">
        <v>45561</v>
      </c>
      <c r="E90" s="210">
        <v>1673.1</v>
      </c>
      <c r="F90" s="210">
        <v>1673.8166666666666</v>
      </c>
      <c r="G90" s="212">
        <v>1667.0833333333333</v>
      </c>
      <c r="H90" s="212">
        <v>1661.0666666666666</v>
      </c>
      <c r="I90" s="212">
        <v>1654.3333333333333</v>
      </c>
      <c r="J90" s="212">
        <v>1679.8333333333333</v>
      </c>
      <c r="K90" s="212">
        <v>1686.5666666666668</v>
      </c>
      <c r="L90" s="212">
        <v>1692.5833333333333</v>
      </c>
      <c r="M90" s="213">
        <v>1680.55</v>
      </c>
      <c r="N90" s="213">
        <v>1667.8</v>
      </c>
      <c r="O90" s="213">
        <v>152277950</v>
      </c>
      <c r="P90" s="214">
        <v>-1.2455370040768866E-2</v>
      </c>
    </row>
    <row r="91" spans="1:16" ht="12.75" customHeight="1">
      <c r="A91" s="206">
        <v>81</v>
      </c>
      <c r="B91" s="218" t="s">
        <v>66</v>
      </c>
      <c r="C91" s="210" t="s">
        <v>127</v>
      </c>
      <c r="D91" s="211">
        <v>45561</v>
      </c>
      <c r="E91" s="210">
        <v>699.5</v>
      </c>
      <c r="F91" s="210">
        <v>699.26666666666677</v>
      </c>
      <c r="G91" s="212">
        <v>693.63333333333355</v>
      </c>
      <c r="H91" s="212">
        <v>687.76666666666677</v>
      </c>
      <c r="I91" s="212">
        <v>682.13333333333355</v>
      </c>
      <c r="J91" s="212">
        <v>705.13333333333355</v>
      </c>
      <c r="K91" s="212">
        <v>710.76666666666677</v>
      </c>
      <c r="L91" s="212">
        <v>716.63333333333355</v>
      </c>
      <c r="M91" s="213">
        <v>704.9</v>
      </c>
      <c r="N91" s="213">
        <v>693.4</v>
      </c>
      <c r="O91" s="213">
        <v>23877700</v>
      </c>
      <c r="P91" s="214">
        <v>1.193417556291082E-2</v>
      </c>
    </row>
    <row r="92" spans="1:16" ht="12.75" customHeight="1">
      <c r="A92" s="206">
        <v>82</v>
      </c>
      <c r="B92" s="218" t="s">
        <v>54</v>
      </c>
      <c r="C92" s="210" t="s">
        <v>128</v>
      </c>
      <c r="D92" s="211">
        <v>45561</v>
      </c>
      <c r="E92" s="210">
        <v>5974.15</v>
      </c>
      <c r="F92" s="210">
        <v>5915.2166666666672</v>
      </c>
      <c r="G92" s="212">
        <v>5830.9333333333343</v>
      </c>
      <c r="H92" s="212">
        <v>5687.7166666666672</v>
      </c>
      <c r="I92" s="212">
        <v>5603.4333333333343</v>
      </c>
      <c r="J92" s="212">
        <v>6058.4333333333343</v>
      </c>
      <c r="K92" s="212">
        <v>6142.7166666666672</v>
      </c>
      <c r="L92" s="212">
        <v>6285.9333333333343</v>
      </c>
      <c r="M92" s="213">
        <v>5999.5</v>
      </c>
      <c r="N92" s="213">
        <v>5772</v>
      </c>
      <c r="O92" s="213">
        <v>4424700</v>
      </c>
      <c r="P92" s="214">
        <v>9.401772799762638E-2</v>
      </c>
    </row>
    <row r="93" spans="1:16" ht="12.75" customHeight="1">
      <c r="A93" s="206">
        <v>83</v>
      </c>
      <c r="B93" s="218" t="s">
        <v>129</v>
      </c>
      <c r="C93" s="210" t="s">
        <v>130</v>
      </c>
      <c r="D93" s="211">
        <v>45561</v>
      </c>
      <c r="E93" s="210">
        <v>683.6</v>
      </c>
      <c r="F93" s="210">
        <v>685.86666666666679</v>
      </c>
      <c r="G93" s="212">
        <v>679.78333333333353</v>
      </c>
      <c r="H93" s="212">
        <v>675.9666666666667</v>
      </c>
      <c r="I93" s="212">
        <v>669.88333333333344</v>
      </c>
      <c r="J93" s="212">
        <v>689.68333333333362</v>
      </c>
      <c r="K93" s="212">
        <v>695.76666666666688</v>
      </c>
      <c r="L93" s="212">
        <v>699.58333333333371</v>
      </c>
      <c r="M93" s="213">
        <v>691.95</v>
      </c>
      <c r="N93" s="213">
        <v>682.05</v>
      </c>
      <c r="O93" s="213">
        <v>40538400</v>
      </c>
      <c r="P93" s="214">
        <v>-2.5247424762674206E-2</v>
      </c>
    </row>
    <row r="94" spans="1:16" ht="12.75" customHeight="1">
      <c r="A94" s="206">
        <v>84</v>
      </c>
      <c r="B94" s="218" t="s">
        <v>129</v>
      </c>
      <c r="C94" s="216" t="s">
        <v>131</v>
      </c>
      <c r="D94" s="211">
        <v>45561</v>
      </c>
      <c r="E94" s="210">
        <v>319.35000000000002</v>
      </c>
      <c r="F94" s="210">
        <v>320.91666666666669</v>
      </c>
      <c r="G94" s="212">
        <v>316.98333333333335</v>
      </c>
      <c r="H94" s="212">
        <v>314.61666666666667</v>
      </c>
      <c r="I94" s="212">
        <v>310.68333333333334</v>
      </c>
      <c r="J94" s="212">
        <v>323.28333333333336</v>
      </c>
      <c r="K94" s="212">
        <v>327.21666666666664</v>
      </c>
      <c r="L94" s="212">
        <v>329.58333333333337</v>
      </c>
      <c r="M94" s="213">
        <v>324.85000000000002</v>
      </c>
      <c r="N94" s="213">
        <v>318.55</v>
      </c>
      <c r="O94" s="213">
        <v>38104350</v>
      </c>
      <c r="P94" s="214">
        <v>-4.8446259256695965E-3</v>
      </c>
    </row>
    <row r="95" spans="1:16" ht="12.75" customHeight="1">
      <c r="A95" s="206">
        <v>85</v>
      </c>
      <c r="B95" s="218" t="s">
        <v>82</v>
      </c>
      <c r="C95" s="210" t="s">
        <v>132</v>
      </c>
      <c r="D95" s="211">
        <v>45561</v>
      </c>
      <c r="E95" s="210">
        <v>408.8</v>
      </c>
      <c r="F95" s="210">
        <v>409.33333333333331</v>
      </c>
      <c r="G95" s="212">
        <v>406.06666666666661</v>
      </c>
      <c r="H95" s="212">
        <v>403.33333333333331</v>
      </c>
      <c r="I95" s="212">
        <v>400.06666666666661</v>
      </c>
      <c r="J95" s="212">
        <v>412.06666666666661</v>
      </c>
      <c r="K95" s="212">
        <v>415.33333333333337</v>
      </c>
      <c r="L95" s="212">
        <v>418.06666666666661</v>
      </c>
      <c r="M95" s="213">
        <v>412.6</v>
      </c>
      <c r="N95" s="213">
        <v>406.6</v>
      </c>
      <c r="O95" s="213">
        <v>60183000</v>
      </c>
      <c r="P95" s="214">
        <v>-4.7885343066671133E-3</v>
      </c>
    </row>
    <row r="96" spans="1:16" ht="12.75" customHeight="1">
      <c r="A96" s="206">
        <v>86</v>
      </c>
      <c r="B96" s="218" t="s">
        <v>57</v>
      </c>
      <c r="C96" s="210" t="s">
        <v>133</v>
      </c>
      <c r="D96" s="211">
        <v>45561</v>
      </c>
      <c r="E96" s="210">
        <v>2881.75</v>
      </c>
      <c r="F96" s="210">
        <v>2889.3166666666671</v>
      </c>
      <c r="G96" s="212">
        <v>2864.1333333333341</v>
      </c>
      <c r="H96" s="212">
        <v>2846.5166666666669</v>
      </c>
      <c r="I96" s="212">
        <v>2821.3333333333339</v>
      </c>
      <c r="J96" s="212">
        <v>2906.9333333333343</v>
      </c>
      <c r="K96" s="212">
        <v>2932.1166666666677</v>
      </c>
      <c r="L96" s="212">
        <v>2949.7333333333345</v>
      </c>
      <c r="M96" s="213">
        <v>2914.5</v>
      </c>
      <c r="N96" s="213">
        <v>2871.7</v>
      </c>
      <c r="O96" s="213">
        <v>14358000</v>
      </c>
      <c r="P96" s="214">
        <v>8.155412893916899E-4</v>
      </c>
    </row>
    <row r="97" spans="1:16" ht="12.75" customHeight="1">
      <c r="A97" s="206">
        <v>87</v>
      </c>
      <c r="B97" s="218" t="s">
        <v>61</v>
      </c>
      <c r="C97" s="210" t="s">
        <v>134</v>
      </c>
      <c r="D97" s="211">
        <v>45561</v>
      </c>
      <c r="E97" s="210">
        <v>1268.05</v>
      </c>
      <c r="F97" s="210">
        <v>1266.3666666666666</v>
      </c>
      <c r="G97" s="212">
        <v>1261.3833333333332</v>
      </c>
      <c r="H97" s="212">
        <v>1254.7166666666667</v>
      </c>
      <c r="I97" s="212">
        <v>1249.7333333333333</v>
      </c>
      <c r="J97" s="212">
        <v>1273.0333333333331</v>
      </c>
      <c r="K97" s="212">
        <v>1278.0166666666662</v>
      </c>
      <c r="L97" s="212">
        <v>1284.6833333333329</v>
      </c>
      <c r="M97" s="213">
        <v>1271.3499999999999</v>
      </c>
      <c r="N97" s="213">
        <v>1259.7</v>
      </c>
      <c r="O97" s="213">
        <v>78850100</v>
      </c>
      <c r="P97" s="214">
        <v>2.1927675865948144E-2</v>
      </c>
    </row>
    <row r="98" spans="1:16" ht="12.75" customHeight="1">
      <c r="A98" s="206">
        <v>88</v>
      </c>
      <c r="B98" s="218" t="s">
        <v>66</v>
      </c>
      <c r="C98" s="210" t="s">
        <v>135</v>
      </c>
      <c r="D98" s="211">
        <v>45561</v>
      </c>
      <c r="E98" s="210">
        <v>2105.15</v>
      </c>
      <c r="F98" s="210">
        <v>2102.2500000000005</v>
      </c>
      <c r="G98" s="212">
        <v>2085.4500000000007</v>
      </c>
      <c r="H98" s="212">
        <v>2065.7500000000005</v>
      </c>
      <c r="I98" s="212">
        <v>2048.9500000000007</v>
      </c>
      <c r="J98" s="212">
        <v>2121.9500000000007</v>
      </c>
      <c r="K98" s="212">
        <v>2138.7500000000009</v>
      </c>
      <c r="L98" s="212">
        <v>2158.4500000000007</v>
      </c>
      <c r="M98" s="213">
        <v>2119.0500000000002</v>
      </c>
      <c r="N98" s="213">
        <v>2082.5500000000002</v>
      </c>
      <c r="O98" s="213">
        <v>5027000</v>
      </c>
      <c r="P98" s="214">
        <v>-1.6146393972012917E-2</v>
      </c>
    </row>
    <row r="99" spans="1:16" ht="12.75" customHeight="1">
      <c r="A99" s="206">
        <v>89</v>
      </c>
      <c r="B99" s="218" t="s">
        <v>66</v>
      </c>
      <c r="C99" s="210" t="s">
        <v>136</v>
      </c>
      <c r="D99" s="211">
        <v>45561</v>
      </c>
      <c r="E99" s="210">
        <v>751.9</v>
      </c>
      <c r="F99" s="210">
        <v>750.61666666666667</v>
      </c>
      <c r="G99" s="212">
        <v>747.2833333333333</v>
      </c>
      <c r="H99" s="212">
        <v>742.66666666666663</v>
      </c>
      <c r="I99" s="212">
        <v>739.33333333333326</v>
      </c>
      <c r="J99" s="212">
        <v>755.23333333333335</v>
      </c>
      <c r="K99" s="212">
        <v>758.56666666666661</v>
      </c>
      <c r="L99" s="212">
        <v>763.18333333333339</v>
      </c>
      <c r="M99" s="213">
        <v>753.95</v>
      </c>
      <c r="N99" s="213">
        <v>746</v>
      </c>
      <c r="O99" s="213">
        <v>12640500</v>
      </c>
      <c r="P99" s="214">
        <v>-2.1481653506734789E-2</v>
      </c>
    </row>
    <row r="100" spans="1:16" ht="12.75" customHeight="1">
      <c r="A100" s="206">
        <v>90</v>
      </c>
      <c r="B100" s="218" t="s">
        <v>77</v>
      </c>
      <c r="C100" s="210" t="s">
        <v>137</v>
      </c>
      <c r="D100" s="211">
        <v>45561</v>
      </c>
      <c r="E100" s="210">
        <v>13.18</v>
      </c>
      <c r="F100" s="210">
        <v>13.213333333333333</v>
      </c>
      <c r="G100" s="212">
        <v>13.106666666666666</v>
      </c>
      <c r="H100" s="212">
        <v>13.033333333333333</v>
      </c>
      <c r="I100" s="212">
        <v>12.926666666666666</v>
      </c>
      <c r="J100" s="212">
        <v>13.286666666666665</v>
      </c>
      <c r="K100" s="212">
        <v>13.393333333333331</v>
      </c>
      <c r="L100" s="212">
        <v>13.466666666666665</v>
      </c>
      <c r="M100" s="213">
        <v>13.32</v>
      </c>
      <c r="N100" s="213">
        <v>13.14</v>
      </c>
      <c r="O100" s="213">
        <v>4792920000</v>
      </c>
      <c r="P100" s="214">
        <v>1.8226662764934576E-3</v>
      </c>
    </row>
    <row r="101" spans="1:16" ht="12.75" customHeight="1">
      <c r="A101" s="206">
        <v>91</v>
      </c>
      <c r="B101" s="218" t="s">
        <v>66</v>
      </c>
      <c r="C101" s="210" t="s">
        <v>138</v>
      </c>
      <c r="D101" s="211">
        <v>45561</v>
      </c>
      <c r="E101" s="210">
        <v>110.65</v>
      </c>
      <c r="F101" s="210">
        <v>110.73666666666668</v>
      </c>
      <c r="G101" s="212">
        <v>110.20333333333336</v>
      </c>
      <c r="H101" s="212">
        <v>109.75666666666669</v>
      </c>
      <c r="I101" s="212">
        <v>109.22333333333337</v>
      </c>
      <c r="J101" s="212">
        <v>111.18333333333335</v>
      </c>
      <c r="K101" s="212">
        <v>111.71666666666665</v>
      </c>
      <c r="L101" s="212">
        <v>112.16333333333334</v>
      </c>
      <c r="M101" s="213">
        <v>111.27</v>
      </c>
      <c r="N101" s="213">
        <v>110.29</v>
      </c>
      <c r="O101" s="213">
        <v>117860000</v>
      </c>
      <c r="P101" s="214">
        <v>1.866897147796024E-2</v>
      </c>
    </row>
    <row r="102" spans="1:16" ht="12.75" customHeight="1">
      <c r="A102" s="206">
        <v>92</v>
      </c>
      <c r="B102" s="218" t="s">
        <v>61</v>
      </c>
      <c r="C102" s="216" t="s">
        <v>139</v>
      </c>
      <c r="D102" s="211">
        <v>45561</v>
      </c>
      <c r="E102" s="210">
        <v>73.13</v>
      </c>
      <c r="F102" s="210">
        <v>73.089999999999989</v>
      </c>
      <c r="G102" s="212">
        <v>72.719999999999985</v>
      </c>
      <c r="H102" s="212">
        <v>72.31</v>
      </c>
      <c r="I102" s="212">
        <v>71.94</v>
      </c>
      <c r="J102" s="212">
        <v>73.499999999999972</v>
      </c>
      <c r="K102" s="212">
        <v>73.869999999999976</v>
      </c>
      <c r="L102" s="212">
        <v>74.279999999999959</v>
      </c>
      <c r="M102" s="213">
        <v>73.459999999999994</v>
      </c>
      <c r="N102" s="213">
        <v>72.680000000000007</v>
      </c>
      <c r="O102" s="213">
        <v>536685000</v>
      </c>
      <c r="P102" s="214">
        <v>2.5715268619918581E-2</v>
      </c>
    </row>
    <row r="103" spans="1:16" ht="12.75" customHeight="1">
      <c r="A103" s="206">
        <v>93</v>
      </c>
      <c r="B103" s="218" t="s">
        <v>185</v>
      </c>
      <c r="C103" s="210" t="s">
        <v>140</v>
      </c>
      <c r="D103" s="211">
        <v>45561</v>
      </c>
      <c r="E103" s="210">
        <v>221.99</v>
      </c>
      <c r="F103" s="210">
        <v>222.96666666666667</v>
      </c>
      <c r="G103" s="212">
        <v>218.98333333333335</v>
      </c>
      <c r="H103" s="212">
        <v>215.97666666666669</v>
      </c>
      <c r="I103" s="212">
        <v>211.99333333333337</v>
      </c>
      <c r="J103" s="212">
        <v>225.97333333333333</v>
      </c>
      <c r="K103" s="212">
        <v>229.95666666666662</v>
      </c>
      <c r="L103" s="212">
        <v>232.96333333333331</v>
      </c>
      <c r="M103" s="213">
        <v>226.95</v>
      </c>
      <c r="N103" s="213">
        <v>219.96</v>
      </c>
      <c r="O103" s="213">
        <v>66821250</v>
      </c>
      <c r="P103" s="214">
        <v>3.0961495158748028E-3</v>
      </c>
    </row>
    <row r="104" spans="1:16" ht="12.75" customHeight="1">
      <c r="A104" s="206">
        <v>94</v>
      </c>
      <c r="B104" s="218" t="s">
        <v>82</v>
      </c>
      <c r="C104" s="217" t="s">
        <v>141</v>
      </c>
      <c r="D104" s="211">
        <v>45561</v>
      </c>
      <c r="E104" s="210">
        <v>549.5</v>
      </c>
      <c r="F104" s="210">
        <v>552.63333333333333</v>
      </c>
      <c r="G104" s="212">
        <v>542.36666666666667</v>
      </c>
      <c r="H104" s="212">
        <v>535.23333333333335</v>
      </c>
      <c r="I104" s="212">
        <v>524.9666666666667</v>
      </c>
      <c r="J104" s="212">
        <v>559.76666666666665</v>
      </c>
      <c r="K104" s="212">
        <v>570.0333333333333</v>
      </c>
      <c r="L104" s="212">
        <v>577.16666666666663</v>
      </c>
      <c r="M104" s="213">
        <v>562.9</v>
      </c>
      <c r="N104" s="213">
        <v>545.5</v>
      </c>
      <c r="O104" s="213">
        <v>13807750</v>
      </c>
      <c r="P104" s="214">
        <v>-1.9910208861994926E-2</v>
      </c>
    </row>
    <row r="105" spans="1:16" ht="12.75" customHeight="1">
      <c r="A105" s="206">
        <v>95</v>
      </c>
      <c r="B105" s="218" t="s">
        <v>114</v>
      </c>
      <c r="C105" s="210" t="s">
        <v>142</v>
      </c>
      <c r="D105" s="211">
        <v>45561</v>
      </c>
      <c r="E105" s="210">
        <v>692.1</v>
      </c>
      <c r="F105" s="210">
        <v>691.35</v>
      </c>
      <c r="G105" s="212">
        <v>686.1</v>
      </c>
      <c r="H105" s="212">
        <v>680.1</v>
      </c>
      <c r="I105" s="212">
        <v>674.85</v>
      </c>
      <c r="J105" s="212">
        <v>697.35</v>
      </c>
      <c r="K105" s="212">
        <v>702.6</v>
      </c>
      <c r="L105" s="212">
        <v>708.6</v>
      </c>
      <c r="M105" s="213">
        <v>696.6</v>
      </c>
      <c r="N105" s="213">
        <v>685.35</v>
      </c>
      <c r="O105" s="213">
        <v>19214000</v>
      </c>
      <c r="P105" s="214">
        <v>-3.0095475300954753E-3</v>
      </c>
    </row>
    <row r="106" spans="1:16" ht="12.75" customHeight="1">
      <c r="A106" s="206">
        <v>96</v>
      </c>
      <c r="B106" s="218" t="s">
        <v>57</v>
      </c>
      <c r="C106" s="215" t="s">
        <v>143</v>
      </c>
      <c r="D106" s="211" t="e">
        <v>#N/A</v>
      </c>
      <c r="E106" s="210" t="e">
        <v>#N/A</v>
      </c>
      <c r="F106" s="210" t="e">
        <v>#N/A</v>
      </c>
      <c r="G106" s="212" t="e">
        <v>#N/A</v>
      </c>
      <c r="H106" s="212" t="e">
        <v>#N/A</v>
      </c>
      <c r="I106" s="212" t="e">
        <v>#N/A</v>
      </c>
      <c r="J106" s="212" t="e">
        <v>#N/A</v>
      </c>
      <c r="K106" s="212" t="e">
        <v>#N/A</v>
      </c>
      <c r="L106" s="212" t="e">
        <v>#N/A</v>
      </c>
      <c r="M106" s="213" t="e">
        <v>#N/A</v>
      </c>
      <c r="N106" s="213" t="e">
        <v>#N/A</v>
      </c>
      <c r="O106" s="213" t="e">
        <v>#N/A</v>
      </c>
      <c r="P106" s="214" t="e">
        <v>#N/A</v>
      </c>
    </row>
    <row r="107" spans="1:16" ht="12.75" customHeight="1">
      <c r="A107" s="206">
        <v>97</v>
      </c>
      <c r="B107" s="218" t="s">
        <v>114</v>
      </c>
      <c r="C107" s="217" t="s">
        <v>144</v>
      </c>
      <c r="D107" s="211">
        <v>45561</v>
      </c>
      <c r="E107" s="210">
        <v>3053.75</v>
      </c>
      <c r="F107" s="210">
        <v>3074.1333333333332</v>
      </c>
      <c r="G107" s="212">
        <v>3011.8166666666666</v>
      </c>
      <c r="H107" s="212">
        <v>2969.8833333333332</v>
      </c>
      <c r="I107" s="212">
        <v>2907.5666666666666</v>
      </c>
      <c r="J107" s="212">
        <v>3116.0666666666666</v>
      </c>
      <c r="K107" s="212">
        <v>3178.3833333333332</v>
      </c>
      <c r="L107" s="212">
        <v>3220.3166666666666</v>
      </c>
      <c r="M107" s="213">
        <v>3136.45</v>
      </c>
      <c r="N107" s="213">
        <v>3032.2</v>
      </c>
      <c r="O107" s="213">
        <v>1608000</v>
      </c>
      <c r="P107" s="214">
        <v>3.2158675139611015E-2</v>
      </c>
    </row>
    <row r="108" spans="1:16" ht="12.75" customHeight="1">
      <c r="A108" s="206">
        <v>98</v>
      </c>
      <c r="B108" s="218" t="s">
        <v>61</v>
      </c>
      <c r="C108" s="210" t="s">
        <v>145</v>
      </c>
      <c r="D108" s="211">
        <v>45561</v>
      </c>
      <c r="E108" s="210">
        <v>4947.1499999999996</v>
      </c>
      <c r="F108" s="210">
        <v>4948.7833333333338</v>
      </c>
      <c r="G108" s="212">
        <v>4922.9666666666672</v>
      </c>
      <c r="H108" s="212">
        <v>4898.7833333333338</v>
      </c>
      <c r="I108" s="212">
        <v>4872.9666666666672</v>
      </c>
      <c r="J108" s="212">
        <v>4972.9666666666672</v>
      </c>
      <c r="K108" s="212">
        <v>4998.7833333333347</v>
      </c>
      <c r="L108" s="212">
        <v>5022.9666666666672</v>
      </c>
      <c r="M108" s="213">
        <v>4974.6000000000004</v>
      </c>
      <c r="N108" s="213">
        <v>4924.6000000000004</v>
      </c>
      <c r="O108" s="213">
        <v>10385400</v>
      </c>
      <c r="P108" s="214">
        <v>1.2814511410181393E-2</v>
      </c>
    </row>
    <row r="109" spans="1:16" ht="12.75" customHeight="1">
      <c r="A109" s="206">
        <v>99</v>
      </c>
      <c r="B109" s="218" t="s">
        <v>77</v>
      </c>
      <c r="C109" s="210" t="s">
        <v>146</v>
      </c>
      <c r="D109" s="211">
        <v>45561</v>
      </c>
      <c r="E109" s="210">
        <v>1469.75</v>
      </c>
      <c r="F109" s="210">
        <v>1474.5333333333335</v>
      </c>
      <c r="G109" s="212">
        <v>1460.3166666666671</v>
      </c>
      <c r="H109" s="212">
        <v>1450.8833333333334</v>
      </c>
      <c r="I109" s="212">
        <v>1436.666666666667</v>
      </c>
      <c r="J109" s="212">
        <v>1483.9666666666672</v>
      </c>
      <c r="K109" s="212">
        <v>1498.1833333333338</v>
      </c>
      <c r="L109" s="212">
        <v>1507.6166666666672</v>
      </c>
      <c r="M109" s="213">
        <v>1488.75</v>
      </c>
      <c r="N109" s="213">
        <v>1465.1</v>
      </c>
      <c r="O109" s="213">
        <v>35282000</v>
      </c>
      <c r="P109" s="214">
        <v>3.6125728914805861E-3</v>
      </c>
    </row>
    <row r="110" spans="1:16" ht="12.75" customHeight="1">
      <c r="A110" s="206">
        <v>100</v>
      </c>
      <c r="B110" s="218" t="s">
        <v>85</v>
      </c>
      <c r="C110" s="210" t="s">
        <v>147</v>
      </c>
      <c r="D110" s="211">
        <v>45561</v>
      </c>
      <c r="E110" s="210">
        <v>430.8</v>
      </c>
      <c r="F110" s="210">
        <v>431.0333333333333</v>
      </c>
      <c r="G110" s="212">
        <v>427.81666666666661</v>
      </c>
      <c r="H110" s="212">
        <v>424.83333333333331</v>
      </c>
      <c r="I110" s="212">
        <v>421.61666666666662</v>
      </c>
      <c r="J110" s="212">
        <v>434.01666666666659</v>
      </c>
      <c r="K110" s="212">
        <v>437.23333333333329</v>
      </c>
      <c r="L110" s="212">
        <v>440.21666666666658</v>
      </c>
      <c r="M110" s="213">
        <v>434.25</v>
      </c>
      <c r="N110" s="213">
        <v>428.05</v>
      </c>
      <c r="O110" s="213">
        <v>79587200</v>
      </c>
      <c r="P110" s="214">
        <v>-3.2786885245901639E-3</v>
      </c>
    </row>
    <row r="111" spans="1:16" ht="12.75" customHeight="1">
      <c r="A111" s="206">
        <v>101</v>
      </c>
      <c r="B111" s="218" t="s">
        <v>82</v>
      </c>
      <c r="C111" s="210" t="s">
        <v>148</v>
      </c>
      <c r="D111" s="211">
        <v>45561</v>
      </c>
      <c r="E111" s="210">
        <v>1952.95</v>
      </c>
      <c r="F111" s="210">
        <v>1952.3333333333333</v>
      </c>
      <c r="G111" s="212">
        <v>1946.1166666666666</v>
      </c>
      <c r="H111" s="212">
        <v>1939.2833333333333</v>
      </c>
      <c r="I111" s="212">
        <v>1933.0666666666666</v>
      </c>
      <c r="J111" s="212">
        <v>1959.1666666666665</v>
      </c>
      <c r="K111" s="212">
        <v>1965.3833333333332</v>
      </c>
      <c r="L111" s="212">
        <v>1972.2166666666665</v>
      </c>
      <c r="M111" s="213">
        <v>1958.55</v>
      </c>
      <c r="N111" s="213">
        <v>1945.5</v>
      </c>
      <c r="O111" s="213">
        <v>44184400</v>
      </c>
      <c r="P111" s="214">
        <v>6.5223890061509755E-4</v>
      </c>
    </row>
    <row r="112" spans="1:16" ht="12.75" customHeight="1">
      <c r="A112" s="206">
        <v>102</v>
      </c>
      <c r="B112" s="218" t="s">
        <v>42</v>
      </c>
      <c r="C112" s="210" t="s">
        <v>150</v>
      </c>
      <c r="D112" s="211">
        <v>45561</v>
      </c>
      <c r="E112" s="210">
        <v>170.8</v>
      </c>
      <c r="F112" s="210">
        <v>171.12666666666667</v>
      </c>
      <c r="G112" s="212">
        <v>169.90333333333334</v>
      </c>
      <c r="H112" s="212">
        <v>169.00666666666666</v>
      </c>
      <c r="I112" s="212">
        <v>167.78333333333333</v>
      </c>
      <c r="J112" s="212">
        <v>172.02333333333334</v>
      </c>
      <c r="K112" s="212">
        <v>173.2466666666667</v>
      </c>
      <c r="L112" s="212">
        <v>174.14333333333335</v>
      </c>
      <c r="M112" s="213">
        <v>172.35</v>
      </c>
      <c r="N112" s="213">
        <v>170.23</v>
      </c>
      <c r="O112" s="213">
        <v>193830000</v>
      </c>
      <c r="P112" s="214">
        <v>8.0113578744549236E-3</v>
      </c>
    </row>
    <row r="113" spans="1:16" ht="12.75" customHeight="1">
      <c r="A113" s="206">
        <v>103</v>
      </c>
      <c r="B113" s="218" t="s">
        <v>114</v>
      </c>
      <c r="C113" s="217" t="s">
        <v>151</v>
      </c>
      <c r="D113" s="211">
        <v>45561</v>
      </c>
      <c r="E113" s="210">
        <v>1459.7</v>
      </c>
      <c r="F113" s="210">
        <v>1460.8999999999999</v>
      </c>
      <c r="G113" s="212">
        <v>1450.5999999999997</v>
      </c>
      <c r="H113" s="212">
        <v>1441.4999999999998</v>
      </c>
      <c r="I113" s="212">
        <v>1431.1999999999996</v>
      </c>
      <c r="J113" s="212">
        <v>1469.9999999999998</v>
      </c>
      <c r="K113" s="212">
        <v>1480.3</v>
      </c>
      <c r="L113" s="212">
        <v>1489.3999999999999</v>
      </c>
      <c r="M113" s="213">
        <v>1471.2</v>
      </c>
      <c r="N113" s="213">
        <v>1451.8</v>
      </c>
      <c r="O113" s="213">
        <v>2603900</v>
      </c>
      <c r="P113" s="214">
        <v>-9.3966369930761628E-3</v>
      </c>
    </row>
    <row r="114" spans="1:16" ht="12.75" customHeight="1">
      <c r="A114" s="206">
        <v>104</v>
      </c>
      <c r="B114" s="218" t="s">
        <v>57</v>
      </c>
      <c r="C114" s="210" t="s">
        <v>152</v>
      </c>
      <c r="D114" s="211">
        <v>45561</v>
      </c>
      <c r="E114" s="210">
        <v>932.8</v>
      </c>
      <c r="F114" s="210">
        <v>933.66666666666663</v>
      </c>
      <c r="G114" s="212">
        <v>928.23333333333323</v>
      </c>
      <c r="H114" s="212">
        <v>923.66666666666663</v>
      </c>
      <c r="I114" s="212">
        <v>918.23333333333323</v>
      </c>
      <c r="J114" s="212">
        <v>938.23333333333323</v>
      </c>
      <c r="K114" s="212">
        <v>943.66666666666663</v>
      </c>
      <c r="L114" s="212">
        <v>948.23333333333323</v>
      </c>
      <c r="M114" s="213">
        <v>939.1</v>
      </c>
      <c r="N114" s="213">
        <v>929.1</v>
      </c>
      <c r="O114" s="213">
        <v>22456875</v>
      </c>
      <c r="P114" s="214">
        <v>-5.0011630611770178E-3</v>
      </c>
    </row>
    <row r="115" spans="1:16" ht="12.75" customHeight="1">
      <c r="A115" s="206">
        <v>105</v>
      </c>
      <c r="B115" s="218" t="s">
        <v>129</v>
      </c>
      <c r="C115" s="210" t="s">
        <v>153</v>
      </c>
      <c r="D115" s="211">
        <v>45561</v>
      </c>
      <c r="E115" s="210">
        <v>508.9</v>
      </c>
      <c r="F115" s="210">
        <v>510.43333333333334</v>
      </c>
      <c r="G115" s="212">
        <v>505.91666666666663</v>
      </c>
      <c r="H115" s="212">
        <v>502.93333333333328</v>
      </c>
      <c r="I115" s="212">
        <v>498.41666666666657</v>
      </c>
      <c r="J115" s="212">
        <v>513.41666666666674</v>
      </c>
      <c r="K115" s="212">
        <v>517.93333333333339</v>
      </c>
      <c r="L115" s="212">
        <v>520.91666666666674</v>
      </c>
      <c r="M115" s="213">
        <v>514.95000000000005</v>
      </c>
      <c r="N115" s="213">
        <v>507.45</v>
      </c>
      <c r="O115" s="213">
        <v>110288000</v>
      </c>
      <c r="P115" s="214">
        <v>4.158481670645834E-2</v>
      </c>
    </row>
    <row r="116" spans="1:16" ht="12.75" customHeight="1">
      <c r="A116" s="206">
        <v>106</v>
      </c>
      <c r="B116" s="218" t="s">
        <v>47</v>
      </c>
      <c r="C116" s="210" t="s">
        <v>154</v>
      </c>
      <c r="D116" s="211">
        <v>45561</v>
      </c>
      <c r="E116" s="210">
        <v>1055.5999999999999</v>
      </c>
      <c r="F116" s="210">
        <v>1054.3833333333332</v>
      </c>
      <c r="G116" s="212">
        <v>1034.6666666666665</v>
      </c>
      <c r="H116" s="212">
        <v>1013.7333333333333</v>
      </c>
      <c r="I116" s="212">
        <v>994.01666666666665</v>
      </c>
      <c r="J116" s="212">
        <v>1075.3166666666664</v>
      </c>
      <c r="K116" s="212">
        <v>1095.0333333333331</v>
      </c>
      <c r="L116" s="212">
        <v>1115.9666666666662</v>
      </c>
      <c r="M116" s="213">
        <v>1074.0999999999999</v>
      </c>
      <c r="N116" s="213">
        <v>1033.45</v>
      </c>
      <c r="O116" s="213">
        <v>12986250</v>
      </c>
      <c r="P116" s="214">
        <v>-5.3614169459071329E-3</v>
      </c>
    </row>
    <row r="117" spans="1:16" ht="12.75" customHeight="1">
      <c r="A117" s="206">
        <v>107</v>
      </c>
      <c r="B117" s="218" t="s">
        <v>129</v>
      </c>
      <c r="C117" s="215" t="s">
        <v>155</v>
      </c>
      <c r="D117" s="211">
        <v>45561</v>
      </c>
      <c r="E117" s="210">
        <v>4708.5</v>
      </c>
      <c r="F117" s="210">
        <v>4720.6500000000005</v>
      </c>
      <c r="G117" s="212">
        <v>4686.3000000000011</v>
      </c>
      <c r="H117" s="212">
        <v>4664.1000000000004</v>
      </c>
      <c r="I117" s="212">
        <v>4629.7500000000009</v>
      </c>
      <c r="J117" s="212">
        <v>4742.8500000000013</v>
      </c>
      <c r="K117" s="212">
        <v>4777.2000000000016</v>
      </c>
      <c r="L117" s="212">
        <v>4799.4000000000015</v>
      </c>
      <c r="M117" s="213">
        <v>4755</v>
      </c>
      <c r="N117" s="213">
        <v>4698.45</v>
      </c>
      <c r="O117" s="213">
        <v>994750</v>
      </c>
      <c r="P117" s="214">
        <v>4.7794601711652403E-2</v>
      </c>
    </row>
    <row r="118" spans="1:16" ht="12.75" customHeight="1">
      <c r="A118" s="206">
        <v>108</v>
      </c>
      <c r="B118" s="218" t="s">
        <v>57</v>
      </c>
      <c r="C118" s="210" t="s">
        <v>156</v>
      </c>
      <c r="D118" s="211">
        <v>45561</v>
      </c>
      <c r="E118" s="210">
        <v>965.75</v>
      </c>
      <c r="F118" s="210">
        <v>968.88333333333321</v>
      </c>
      <c r="G118" s="212">
        <v>960.6666666666664</v>
      </c>
      <c r="H118" s="212">
        <v>955.58333333333314</v>
      </c>
      <c r="I118" s="212">
        <v>947.36666666666633</v>
      </c>
      <c r="J118" s="212">
        <v>973.96666666666647</v>
      </c>
      <c r="K118" s="212">
        <v>982.18333333333317</v>
      </c>
      <c r="L118" s="212">
        <v>987.26666666666654</v>
      </c>
      <c r="M118" s="213">
        <v>977.1</v>
      </c>
      <c r="N118" s="213">
        <v>963.8</v>
      </c>
      <c r="O118" s="213">
        <v>19301625</v>
      </c>
      <c r="P118" s="214">
        <v>6.9725675247385285E-3</v>
      </c>
    </row>
    <row r="119" spans="1:16" ht="12.75" customHeight="1">
      <c r="A119" s="206">
        <v>109</v>
      </c>
      <c r="B119" s="218" t="s">
        <v>61</v>
      </c>
      <c r="C119" s="210" t="s">
        <v>157</v>
      </c>
      <c r="D119" s="211">
        <v>45561</v>
      </c>
      <c r="E119" s="210">
        <v>675.4</v>
      </c>
      <c r="F119" s="210">
        <v>674.13333333333333</v>
      </c>
      <c r="G119" s="212">
        <v>665.76666666666665</v>
      </c>
      <c r="H119" s="212">
        <v>656.13333333333333</v>
      </c>
      <c r="I119" s="212">
        <v>647.76666666666665</v>
      </c>
      <c r="J119" s="212">
        <v>683.76666666666665</v>
      </c>
      <c r="K119" s="212">
        <v>692.13333333333321</v>
      </c>
      <c r="L119" s="212">
        <v>701.76666666666665</v>
      </c>
      <c r="M119" s="213">
        <v>682.5</v>
      </c>
      <c r="N119" s="213">
        <v>664.5</v>
      </c>
      <c r="O119" s="213">
        <v>17391250</v>
      </c>
      <c r="P119" s="214">
        <v>-1.3891842086611383E-2</v>
      </c>
    </row>
    <row r="120" spans="1:16" ht="12.75" customHeight="1">
      <c r="A120" s="206">
        <v>110</v>
      </c>
      <c r="B120" s="218" t="s">
        <v>66</v>
      </c>
      <c r="C120" s="210" t="s">
        <v>158</v>
      </c>
      <c r="D120" s="211">
        <v>45561</v>
      </c>
      <c r="E120" s="210">
        <v>1848.85</v>
      </c>
      <c r="F120" s="210">
        <v>1845.3833333333332</v>
      </c>
      <c r="G120" s="212">
        <v>1835.3166666666664</v>
      </c>
      <c r="H120" s="212">
        <v>1821.7833333333331</v>
      </c>
      <c r="I120" s="212">
        <v>1811.7166666666662</v>
      </c>
      <c r="J120" s="212">
        <v>1858.9166666666665</v>
      </c>
      <c r="K120" s="212">
        <v>1868.9833333333331</v>
      </c>
      <c r="L120" s="212">
        <v>1882.5166666666667</v>
      </c>
      <c r="M120" s="213">
        <v>1855.45</v>
      </c>
      <c r="N120" s="213">
        <v>1831.85</v>
      </c>
      <c r="O120" s="213">
        <v>35176000</v>
      </c>
      <c r="P120" s="214">
        <v>5.8102296641961756E-3</v>
      </c>
    </row>
    <row r="121" spans="1:16" ht="12.75" customHeight="1">
      <c r="A121" s="206">
        <v>111</v>
      </c>
      <c r="B121" s="218" t="s">
        <v>42</v>
      </c>
      <c r="C121" s="210" t="s">
        <v>833</v>
      </c>
      <c r="D121" s="211">
        <v>45561</v>
      </c>
      <c r="E121" s="210">
        <v>175.81</v>
      </c>
      <c r="F121" s="210">
        <v>175.92</v>
      </c>
      <c r="G121" s="212">
        <v>174.43999999999997</v>
      </c>
      <c r="H121" s="212">
        <v>173.07</v>
      </c>
      <c r="I121" s="212">
        <v>171.58999999999997</v>
      </c>
      <c r="J121" s="212">
        <v>177.28999999999996</v>
      </c>
      <c r="K121" s="212">
        <v>178.76999999999998</v>
      </c>
      <c r="L121" s="212">
        <v>180.13999999999996</v>
      </c>
      <c r="M121" s="213">
        <v>177.4</v>
      </c>
      <c r="N121" s="213">
        <v>174.55</v>
      </c>
      <c r="O121" s="213">
        <v>83426014</v>
      </c>
      <c r="P121" s="214">
        <v>-2.4877438197559196E-2</v>
      </c>
    </row>
    <row r="122" spans="1:16" ht="12.75" customHeight="1">
      <c r="A122" s="206">
        <v>112</v>
      </c>
      <c r="B122" s="218" t="s">
        <v>42</v>
      </c>
      <c r="C122" s="210" t="s">
        <v>159</v>
      </c>
      <c r="D122" s="211">
        <v>45561</v>
      </c>
      <c r="E122" s="210">
        <v>3290</v>
      </c>
      <c r="F122" s="210">
        <v>3317.4166666666665</v>
      </c>
      <c r="G122" s="212">
        <v>3256.5333333333328</v>
      </c>
      <c r="H122" s="212">
        <v>3223.0666666666662</v>
      </c>
      <c r="I122" s="212">
        <v>3162.1833333333325</v>
      </c>
      <c r="J122" s="212">
        <v>3350.8833333333332</v>
      </c>
      <c r="K122" s="212">
        <v>3411.7666666666673</v>
      </c>
      <c r="L122" s="212">
        <v>3445.2333333333336</v>
      </c>
      <c r="M122" s="213">
        <v>3378.3</v>
      </c>
      <c r="N122" s="213">
        <v>3283.95</v>
      </c>
      <c r="O122" s="213">
        <v>890700</v>
      </c>
      <c r="P122" s="214">
        <v>-5.0223928342930262E-2</v>
      </c>
    </row>
    <row r="123" spans="1:16" ht="12.75" customHeight="1">
      <c r="A123" s="206">
        <v>113</v>
      </c>
      <c r="B123" s="218" t="s">
        <v>66</v>
      </c>
      <c r="C123" s="215" t="s">
        <v>160</v>
      </c>
      <c r="D123" s="211">
        <v>45561</v>
      </c>
      <c r="E123" s="210">
        <v>501.8</v>
      </c>
      <c r="F123" s="210">
        <v>502.36666666666662</v>
      </c>
      <c r="G123" s="212">
        <v>497.73333333333323</v>
      </c>
      <c r="H123" s="212">
        <v>493.66666666666663</v>
      </c>
      <c r="I123" s="212">
        <v>489.03333333333325</v>
      </c>
      <c r="J123" s="212">
        <v>506.43333333333322</v>
      </c>
      <c r="K123" s="212">
        <v>511.06666666666655</v>
      </c>
      <c r="L123" s="212">
        <v>515.13333333333321</v>
      </c>
      <c r="M123" s="213">
        <v>507</v>
      </c>
      <c r="N123" s="213">
        <v>498.3</v>
      </c>
      <c r="O123" s="213">
        <v>25372500</v>
      </c>
      <c r="P123" s="214">
        <v>-4.004004004004004E-3</v>
      </c>
    </row>
    <row r="124" spans="1:16" ht="12.75" customHeight="1">
      <c r="A124" s="206">
        <v>114</v>
      </c>
      <c r="B124" s="218" t="s">
        <v>40</v>
      </c>
      <c r="C124" s="210" t="s">
        <v>161</v>
      </c>
      <c r="D124" s="211">
        <v>45561</v>
      </c>
      <c r="E124" s="210">
        <v>674.65</v>
      </c>
      <c r="F124" s="210">
        <v>675.85</v>
      </c>
      <c r="G124" s="212">
        <v>667.7</v>
      </c>
      <c r="H124" s="212">
        <v>660.75</v>
      </c>
      <c r="I124" s="212">
        <v>652.6</v>
      </c>
      <c r="J124" s="212">
        <v>682.80000000000007</v>
      </c>
      <c r="K124" s="212">
        <v>690.94999999999993</v>
      </c>
      <c r="L124" s="212">
        <v>697.90000000000009</v>
      </c>
      <c r="M124" s="213">
        <v>684</v>
      </c>
      <c r="N124" s="213">
        <v>668.9</v>
      </c>
      <c r="O124" s="213">
        <v>33671000</v>
      </c>
      <c r="P124" s="214">
        <v>-5.5882682817406909E-2</v>
      </c>
    </row>
    <row r="125" spans="1:16" ht="12.75" customHeight="1">
      <c r="A125" s="206">
        <v>115</v>
      </c>
      <c r="B125" s="218" t="s">
        <v>85</v>
      </c>
      <c r="C125" s="210" t="s">
        <v>162</v>
      </c>
      <c r="D125" s="211">
        <v>45561</v>
      </c>
      <c r="E125" s="210">
        <v>3694.3</v>
      </c>
      <c r="F125" s="210">
        <v>3686.8666666666668</v>
      </c>
      <c r="G125" s="212">
        <v>3668.9333333333334</v>
      </c>
      <c r="H125" s="212">
        <v>3643.5666666666666</v>
      </c>
      <c r="I125" s="212">
        <v>3625.6333333333332</v>
      </c>
      <c r="J125" s="212">
        <v>3712.2333333333336</v>
      </c>
      <c r="K125" s="212">
        <v>3730.166666666667</v>
      </c>
      <c r="L125" s="212">
        <v>3755.5333333333338</v>
      </c>
      <c r="M125" s="213">
        <v>3704.8</v>
      </c>
      <c r="N125" s="213">
        <v>3661.5</v>
      </c>
      <c r="O125" s="213">
        <v>17905950</v>
      </c>
      <c r="P125" s="214">
        <v>-4.5447722610450474E-3</v>
      </c>
    </row>
    <row r="126" spans="1:16" ht="12.75" customHeight="1">
      <c r="A126" s="206">
        <v>116</v>
      </c>
      <c r="B126" s="218" t="s">
        <v>85</v>
      </c>
      <c r="C126" s="210" t="s">
        <v>163</v>
      </c>
      <c r="D126" s="211">
        <v>45561</v>
      </c>
      <c r="E126" s="210">
        <v>6454.55</v>
      </c>
      <c r="F126" s="210">
        <v>6457.8500000000013</v>
      </c>
      <c r="G126" s="212">
        <v>6400.3500000000022</v>
      </c>
      <c r="H126" s="212">
        <v>6346.1500000000005</v>
      </c>
      <c r="I126" s="212">
        <v>6288.6500000000015</v>
      </c>
      <c r="J126" s="212">
        <v>6512.0500000000029</v>
      </c>
      <c r="K126" s="212">
        <v>6569.5500000000011</v>
      </c>
      <c r="L126" s="212">
        <v>6623.7500000000036</v>
      </c>
      <c r="M126" s="213">
        <v>6515.35</v>
      </c>
      <c r="N126" s="213">
        <v>6403.65</v>
      </c>
      <c r="O126" s="213">
        <v>3030150</v>
      </c>
      <c r="P126" s="214">
        <v>-7.565708671088185E-3</v>
      </c>
    </row>
    <row r="127" spans="1:16" ht="12.75" customHeight="1">
      <c r="A127" s="206">
        <v>117</v>
      </c>
      <c r="B127" s="218" t="s">
        <v>42</v>
      </c>
      <c r="C127" s="210" t="s">
        <v>164</v>
      </c>
      <c r="D127" s="211">
        <v>45561</v>
      </c>
      <c r="E127" s="210">
        <v>5677.05</v>
      </c>
      <c r="F127" s="210">
        <v>5704.1166666666659</v>
      </c>
      <c r="G127" s="212">
        <v>5638.0333333333319</v>
      </c>
      <c r="H127" s="212">
        <v>5599.0166666666664</v>
      </c>
      <c r="I127" s="212">
        <v>5532.9333333333325</v>
      </c>
      <c r="J127" s="212">
        <v>5743.1333333333314</v>
      </c>
      <c r="K127" s="212">
        <v>5809.2166666666653</v>
      </c>
      <c r="L127" s="212">
        <v>5848.2333333333308</v>
      </c>
      <c r="M127" s="213">
        <v>5770.2</v>
      </c>
      <c r="N127" s="213">
        <v>5665.1</v>
      </c>
      <c r="O127" s="213">
        <v>1081200</v>
      </c>
      <c r="P127" s="214">
        <v>-1.4492753623188406E-2</v>
      </c>
    </row>
    <row r="128" spans="1:16" ht="12.75" customHeight="1">
      <c r="A128" s="206">
        <v>118</v>
      </c>
      <c r="B128" s="218" t="s">
        <v>54</v>
      </c>
      <c r="C128" s="210" t="s">
        <v>165</v>
      </c>
      <c r="D128" s="211">
        <v>45561</v>
      </c>
      <c r="E128" s="210">
        <v>2275.25</v>
      </c>
      <c r="F128" s="210">
        <v>2269.2666666666664</v>
      </c>
      <c r="G128" s="212">
        <v>2251.8833333333328</v>
      </c>
      <c r="H128" s="212">
        <v>2228.5166666666664</v>
      </c>
      <c r="I128" s="212">
        <v>2211.1333333333328</v>
      </c>
      <c r="J128" s="212">
        <v>2292.6333333333328</v>
      </c>
      <c r="K128" s="212">
        <v>2310.016666666666</v>
      </c>
      <c r="L128" s="212">
        <v>2333.3833333333328</v>
      </c>
      <c r="M128" s="213">
        <v>2286.65</v>
      </c>
      <c r="N128" s="213">
        <v>2245.9</v>
      </c>
      <c r="O128" s="213">
        <v>13003725</v>
      </c>
      <c r="P128" s="214">
        <v>5.0586341687744313E-3</v>
      </c>
    </row>
    <row r="129" spans="1:16" ht="12.75" customHeight="1">
      <c r="A129" s="206">
        <v>119</v>
      </c>
      <c r="B129" s="218" t="s">
        <v>66</v>
      </c>
      <c r="C129" s="210" t="s">
        <v>166</v>
      </c>
      <c r="D129" s="211">
        <v>45561</v>
      </c>
      <c r="E129" s="210">
        <v>2786.55</v>
      </c>
      <c r="F129" s="210">
        <v>2777.1</v>
      </c>
      <c r="G129" s="212">
        <v>2762</v>
      </c>
      <c r="H129" s="212">
        <v>2737.4500000000003</v>
      </c>
      <c r="I129" s="212">
        <v>2722.3500000000004</v>
      </c>
      <c r="J129" s="212">
        <v>2801.6499999999996</v>
      </c>
      <c r="K129" s="212">
        <v>2816.7499999999991</v>
      </c>
      <c r="L129" s="212">
        <v>2841.2999999999993</v>
      </c>
      <c r="M129" s="213">
        <v>2792.2</v>
      </c>
      <c r="N129" s="213">
        <v>2752.55</v>
      </c>
      <c r="O129" s="213">
        <v>16281650</v>
      </c>
      <c r="P129" s="214">
        <v>6.7522236890514425E-3</v>
      </c>
    </row>
    <row r="130" spans="1:16" ht="12.75" customHeight="1">
      <c r="A130" s="206">
        <v>120</v>
      </c>
      <c r="B130" s="218" t="s">
        <v>66</v>
      </c>
      <c r="C130" s="210" t="s">
        <v>167</v>
      </c>
      <c r="D130" s="211">
        <v>45561</v>
      </c>
      <c r="E130" s="210">
        <v>328.55</v>
      </c>
      <c r="F130" s="210">
        <v>329.83333333333331</v>
      </c>
      <c r="G130" s="212">
        <v>326.51666666666665</v>
      </c>
      <c r="H130" s="212">
        <v>324.48333333333335</v>
      </c>
      <c r="I130" s="212">
        <v>321.16666666666669</v>
      </c>
      <c r="J130" s="212">
        <v>331.86666666666662</v>
      </c>
      <c r="K130" s="212">
        <v>335.18333333333334</v>
      </c>
      <c r="L130" s="212">
        <v>337.21666666666658</v>
      </c>
      <c r="M130" s="213">
        <v>333.15</v>
      </c>
      <c r="N130" s="213">
        <v>327.8</v>
      </c>
      <c r="O130" s="213">
        <v>36456000</v>
      </c>
      <c r="P130" s="214">
        <v>-6.9190956142740397E-3</v>
      </c>
    </row>
    <row r="131" spans="1:16" ht="12.75" customHeight="1">
      <c r="A131" s="206">
        <v>121</v>
      </c>
      <c r="B131" s="218" t="s">
        <v>57</v>
      </c>
      <c r="C131" s="210" t="s">
        <v>168</v>
      </c>
      <c r="D131" s="211">
        <v>45561</v>
      </c>
      <c r="E131" s="210">
        <v>210.82</v>
      </c>
      <c r="F131" s="210">
        <v>211.61333333333332</v>
      </c>
      <c r="G131" s="212">
        <v>209.15666666666664</v>
      </c>
      <c r="H131" s="212">
        <v>207.49333333333331</v>
      </c>
      <c r="I131" s="212">
        <v>205.03666666666663</v>
      </c>
      <c r="J131" s="212">
        <v>213.27666666666664</v>
      </c>
      <c r="K131" s="212">
        <v>215.73333333333329</v>
      </c>
      <c r="L131" s="212">
        <v>217.39666666666665</v>
      </c>
      <c r="M131" s="213">
        <v>214.07</v>
      </c>
      <c r="N131" s="213">
        <v>209.95</v>
      </c>
      <c r="O131" s="213">
        <v>62634000</v>
      </c>
      <c r="P131" s="214">
        <v>6.3626723223753979E-3</v>
      </c>
    </row>
    <row r="132" spans="1:16" ht="12.75" customHeight="1">
      <c r="A132" s="206">
        <v>122</v>
      </c>
      <c r="B132" s="218" t="s">
        <v>54</v>
      </c>
      <c r="C132" s="210" t="s">
        <v>169</v>
      </c>
      <c r="D132" s="211">
        <v>45561</v>
      </c>
      <c r="E132" s="210">
        <v>691.85</v>
      </c>
      <c r="F132" s="210">
        <v>695.81666666666661</v>
      </c>
      <c r="G132" s="212">
        <v>685.58333333333326</v>
      </c>
      <c r="H132" s="212">
        <v>679.31666666666661</v>
      </c>
      <c r="I132" s="212">
        <v>669.08333333333326</v>
      </c>
      <c r="J132" s="212">
        <v>702.08333333333326</v>
      </c>
      <c r="K132" s="212">
        <v>712.31666666666661</v>
      </c>
      <c r="L132" s="212">
        <v>718.58333333333326</v>
      </c>
      <c r="M132" s="213">
        <v>706.05</v>
      </c>
      <c r="N132" s="213">
        <v>689.55</v>
      </c>
      <c r="O132" s="213">
        <v>14811600</v>
      </c>
      <c r="P132" s="214">
        <v>3.116123642439432E-2</v>
      </c>
    </row>
    <row r="133" spans="1:16" ht="12.75" customHeight="1">
      <c r="A133" s="206">
        <v>123</v>
      </c>
      <c r="B133" s="218" t="s">
        <v>57</v>
      </c>
      <c r="C133" s="210" t="s">
        <v>170</v>
      </c>
      <c r="D133" s="211">
        <v>45561</v>
      </c>
      <c r="E133" s="210">
        <v>12260.9</v>
      </c>
      <c r="F133" s="210">
        <v>12239.65</v>
      </c>
      <c r="G133" s="212">
        <v>12196.25</v>
      </c>
      <c r="H133" s="212">
        <v>12131.6</v>
      </c>
      <c r="I133" s="212">
        <v>12088.2</v>
      </c>
      <c r="J133" s="212">
        <v>12304.3</v>
      </c>
      <c r="K133" s="212">
        <v>12347.699999999997</v>
      </c>
      <c r="L133" s="212">
        <v>12412.349999999999</v>
      </c>
      <c r="M133" s="213">
        <v>12283.05</v>
      </c>
      <c r="N133" s="213">
        <v>12175</v>
      </c>
      <c r="O133" s="213">
        <v>3392400</v>
      </c>
      <c r="P133" s="214">
        <v>1.8784629938285509E-2</v>
      </c>
    </row>
    <row r="134" spans="1:16" ht="12.75" customHeight="1">
      <c r="A134" s="206">
        <v>124</v>
      </c>
      <c r="B134" s="218" t="s">
        <v>85</v>
      </c>
      <c r="C134" s="210" t="s">
        <v>874</v>
      </c>
      <c r="D134" s="211">
        <v>45561</v>
      </c>
      <c r="E134" s="210">
        <v>1555.35</v>
      </c>
      <c r="F134" s="210">
        <v>1550.1666666666667</v>
      </c>
      <c r="G134" s="212">
        <v>1541.0833333333335</v>
      </c>
      <c r="H134" s="212">
        <v>1526.8166666666668</v>
      </c>
      <c r="I134" s="212">
        <v>1517.7333333333336</v>
      </c>
      <c r="J134" s="212">
        <v>1564.4333333333334</v>
      </c>
      <c r="K134" s="212">
        <v>1573.5166666666669</v>
      </c>
      <c r="L134" s="212">
        <v>1587.7833333333333</v>
      </c>
      <c r="M134" s="213">
        <v>1559.25</v>
      </c>
      <c r="N134" s="213">
        <v>1535.9</v>
      </c>
      <c r="O134" s="213">
        <v>9620800</v>
      </c>
      <c r="P134" s="214">
        <v>-1.2146912959102998E-2</v>
      </c>
    </row>
    <row r="135" spans="1:16" ht="12.75" customHeight="1">
      <c r="A135" s="206">
        <v>125</v>
      </c>
      <c r="B135" s="218" t="s">
        <v>42</v>
      </c>
      <c r="C135" s="217" t="s">
        <v>172</v>
      </c>
      <c r="D135" s="211">
        <v>45561</v>
      </c>
      <c r="E135" s="210">
        <v>5657.25</v>
      </c>
      <c r="F135" s="210">
        <v>5630.1500000000005</v>
      </c>
      <c r="G135" s="212">
        <v>5546.1000000000013</v>
      </c>
      <c r="H135" s="212">
        <v>5434.9500000000007</v>
      </c>
      <c r="I135" s="212">
        <v>5350.9000000000015</v>
      </c>
      <c r="J135" s="212">
        <v>5741.3000000000011</v>
      </c>
      <c r="K135" s="212">
        <v>5825.35</v>
      </c>
      <c r="L135" s="212">
        <v>5936.5000000000009</v>
      </c>
      <c r="M135" s="213">
        <v>5714.2</v>
      </c>
      <c r="N135" s="213">
        <v>5519</v>
      </c>
      <c r="O135" s="213">
        <v>2185800</v>
      </c>
      <c r="P135" s="214">
        <v>-3.2318044979635203E-2</v>
      </c>
    </row>
    <row r="136" spans="1:16" ht="12.75" customHeight="1">
      <c r="A136" s="206">
        <v>126</v>
      </c>
      <c r="B136" s="218" t="s">
        <v>66</v>
      </c>
      <c r="C136" s="217" t="s">
        <v>173</v>
      </c>
      <c r="D136" s="211">
        <v>45561</v>
      </c>
      <c r="E136" s="210">
        <v>2177.0500000000002</v>
      </c>
      <c r="F136" s="210">
        <v>2171.3666666666668</v>
      </c>
      <c r="G136" s="212">
        <v>2151.7333333333336</v>
      </c>
      <c r="H136" s="212">
        <v>2126.416666666667</v>
      </c>
      <c r="I136" s="212">
        <v>2106.7833333333338</v>
      </c>
      <c r="J136" s="212">
        <v>2196.6833333333334</v>
      </c>
      <c r="K136" s="212">
        <v>2216.3166666666666</v>
      </c>
      <c r="L136" s="212">
        <v>2241.6333333333332</v>
      </c>
      <c r="M136" s="213">
        <v>2191</v>
      </c>
      <c r="N136" s="213">
        <v>2146.0500000000002</v>
      </c>
      <c r="O136" s="213">
        <v>1345600</v>
      </c>
      <c r="P136" s="214">
        <v>-7.2255929398786542E-2</v>
      </c>
    </row>
    <row r="137" spans="1:16" ht="12.75" customHeight="1">
      <c r="A137" s="206">
        <v>127</v>
      </c>
      <c r="B137" s="218" t="s">
        <v>82</v>
      </c>
      <c r="C137" s="210" t="s">
        <v>174</v>
      </c>
      <c r="D137" s="211">
        <v>45561</v>
      </c>
      <c r="E137" s="210">
        <v>1149.8499999999999</v>
      </c>
      <c r="F137" s="210">
        <v>1148.1499999999999</v>
      </c>
      <c r="G137" s="212">
        <v>1135.3999999999996</v>
      </c>
      <c r="H137" s="212">
        <v>1120.9499999999998</v>
      </c>
      <c r="I137" s="212">
        <v>1108.1999999999996</v>
      </c>
      <c r="J137" s="212">
        <v>1162.5999999999997</v>
      </c>
      <c r="K137" s="212">
        <v>1175.3500000000001</v>
      </c>
      <c r="L137" s="212">
        <v>1189.7999999999997</v>
      </c>
      <c r="M137" s="213">
        <v>1160.9000000000001</v>
      </c>
      <c r="N137" s="213">
        <v>1133.7</v>
      </c>
      <c r="O137" s="213">
        <v>8334400</v>
      </c>
      <c r="P137" s="214">
        <v>-1.7247987734764277E-3</v>
      </c>
    </row>
    <row r="138" spans="1:16" ht="12.75" customHeight="1">
      <c r="A138" s="206">
        <v>128</v>
      </c>
      <c r="B138" s="218" t="s">
        <v>54</v>
      </c>
      <c r="C138" s="210" t="s">
        <v>175</v>
      </c>
      <c r="D138" s="211">
        <v>45561</v>
      </c>
      <c r="E138" s="210">
        <v>1907.15</v>
      </c>
      <c r="F138" s="210">
        <v>1904.1833333333334</v>
      </c>
      <c r="G138" s="212">
        <v>1860.5166666666669</v>
      </c>
      <c r="H138" s="212">
        <v>1813.8833333333334</v>
      </c>
      <c r="I138" s="212">
        <v>1770.2166666666669</v>
      </c>
      <c r="J138" s="212">
        <v>1950.8166666666668</v>
      </c>
      <c r="K138" s="212">
        <v>1994.4833333333333</v>
      </c>
      <c r="L138" s="212">
        <v>2041.1166666666668</v>
      </c>
      <c r="M138" s="213">
        <v>1947.85</v>
      </c>
      <c r="N138" s="213">
        <v>1857.55</v>
      </c>
      <c r="O138" s="213">
        <v>2225200</v>
      </c>
      <c r="P138" s="214">
        <v>0.2543404735062007</v>
      </c>
    </row>
    <row r="139" spans="1:16" ht="12.75" customHeight="1">
      <c r="A139" s="206">
        <v>129</v>
      </c>
      <c r="B139" s="218" t="s">
        <v>85</v>
      </c>
      <c r="C139" s="215" t="s">
        <v>176</v>
      </c>
      <c r="D139" s="211">
        <v>45561</v>
      </c>
      <c r="E139" s="210">
        <v>195.15</v>
      </c>
      <c r="F139" s="210">
        <v>194.33333333333334</v>
      </c>
      <c r="G139" s="212">
        <v>190.31666666666669</v>
      </c>
      <c r="H139" s="212">
        <v>185.48333333333335</v>
      </c>
      <c r="I139" s="212">
        <v>181.4666666666667</v>
      </c>
      <c r="J139" s="212">
        <v>199.16666666666669</v>
      </c>
      <c r="K139" s="212">
        <v>203.18333333333334</v>
      </c>
      <c r="L139" s="212">
        <v>208.01666666666668</v>
      </c>
      <c r="M139" s="213">
        <v>198.35</v>
      </c>
      <c r="N139" s="213">
        <v>189.5</v>
      </c>
      <c r="O139" s="213">
        <v>144193900</v>
      </c>
      <c r="P139" s="214">
        <v>5.2497927031509121E-2</v>
      </c>
    </row>
    <row r="140" spans="1:16" ht="12.75" customHeight="1">
      <c r="A140" s="206">
        <v>130</v>
      </c>
      <c r="B140" s="218" t="s">
        <v>54</v>
      </c>
      <c r="C140" s="210" t="s">
        <v>177</v>
      </c>
      <c r="D140" s="211">
        <v>45561</v>
      </c>
      <c r="E140" s="210">
        <v>3176.65</v>
      </c>
      <c r="F140" s="210">
        <v>3161.5499999999997</v>
      </c>
      <c r="G140" s="212">
        <v>3135.0999999999995</v>
      </c>
      <c r="H140" s="212">
        <v>3093.5499999999997</v>
      </c>
      <c r="I140" s="212">
        <v>3067.0999999999995</v>
      </c>
      <c r="J140" s="212">
        <v>3203.0999999999995</v>
      </c>
      <c r="K140" s="212">
        <v>3229.5499999999993</v>
      </c>
      <c r="L140" s="212">
        <v>3271.0999999999995</v>
      </c>
      <c r="M140" s="213">
        <v>3188</v>
      </c>
      <c r="N140" s="213">
        <v>3120</v>
      </c>
      <c r="O140" s="213">
        <v>3629175</v>
      </c>
      <c r="P140" s="214">
        <v>-2.8560912771439087E-2</v>
      </c>
    </row>
    <row r="141" spans="1:16" ht="12.75" customHeight="1">
      <c r="A141" s="206">
        <v>131</v>
      </c>
      <c r="B141" s="218" t="s">
        <v>66</v>
      </c>
      <c r="C141" s="210" t="s">
        <v>178</v>
      </c>
      <c r="D141" s="211">
        <v>45561</v>
      </c>
      <c r="E141" s="210">
        <v>135430.54999999999</v>
      </c>
      <c r="F141" s="210">
        <v>136010.16666666666</v>
      </c>
      <c r="G141" s="212">
        <v>134720.3833333333</v>
      </c>
      <c r="H141" s="212">
        <v>134010.21666666665</v>
      </c>
      <c r="I141" s="212">
        <v>132720.43333333329</v>
      </c>
      <c r="J141" s="212">
        <v>136720.33333333331</v>
      </c>
      <c r="K141" s="212">
        <v>138010.1166666667</v>
      </c>
      <c r="L141" s="212">
        <v>138720.28333333333</v>
      </c>
      <c r="M141" s="213">
        <v>137299.95000000001</v>
      </c>
      <c r="N141" s="213">
        <v>135300</v>
      </c>
      <c r="O141" s="213">
        <v>64960</v>
      </c>
      <c r="P141" s="214">
        <v>-1.7840943453280918E-2</v>
      </c>
    </row>
    <row r="142" spans="1:16" ht="12.75" customHeight="1">
      <c r="A142" s="206">
        <v>132</v>
      </c>
      <c r="B142" s="218" t="s">
        <v>129</v>
      </c>
      <c r="C142" s="210" t="s">
        <v>179</v>
      </c>
      <c r="D142" s="211">
        <v>45561</v>
      </c>
      <c r="E142" s="210">
        <v>2028.2</v>
      </c>
      <c r="F142" s="210">
        <v>2023.1000000000001</v>
      </c>
      <c r="G142" s="212">
        <v>2002.8000000000002</v>
      </c>
      <c r="H142" s="212">
        <v>1977.4</v>
      </c>
      <c r="I142" s="212">
        <v>1957.1000000000001</v>
      </c>
      <c r="J142" s="212">
        <v>2048.5</v>
      </c>
      <c r="K142" s="212">
        <v>2068.8000000000002</v>
      </c>
      <c r="L142" s="212">
        <v>2094.2000000000003</v>
      </c>
      <c r="M142" s="213">
        <v>2043.4</v>
      </c>
      <c r="N142" s="213">
        <v>1997.7</v>
      </c>
      <c r="O142" s="213">
        <v>4419800</v>
      </c>
      <c r="P142" s="214">
        <v>6.1349693251533744E-3</v>
      </c>
    </row>
    <row r="143" spans="1:16" ht="12.75" customHeight="1">
      <c r="A143" s="206">
        <v>133</v>
      </c>
      <c r="B143" s="218" t="s">
        <v>85</v>
      </c>
      <c r="C143" s="210" t="s">
        <v>180</v>
      </c>
      <c r="D143" s="211">
        <v>45561</v>
      </c>
      <c r="E143" s="210">
        <v>184.93</v>
      </c>
      <c r="F143" s="210">
        <v>186.57666666666668</v>
      </c>
      <c r="G143" s="212">
        <v>183.01333333333338</v>
      </c>
      <c r="H143" s="212">
        <v>181.09666666666669</v>
      </c>
      <c r="I143" s="212">
        <v>177.53333333333339</v>
      </c>
      <c r="J143" s="212">
        <v>188.49333333333337</v>
      </c>
      <c r="K143" s="212">
        <v>192.0566666666667</v>
      </c>
      <c r="L143" s="212">
        <v>193.97333333333336</v>
      </c>
      <c r="M143" s="213">
        <v>190.14</v>
      </c>
      <c r="N143" s="213">
        <v>184.66</v>
      </c>
      <c r="O143" s="213">
        <v>98437500</v>
      </c>
      <c r="P143" s="214">
        <v>1.4884979702300407E-2</v>
      </c>
    </row>
    <row r="144" spans="1:16" ht="12.75" customHeight="1">
      <c r="A144" s="206">
        <v>134</v>
      </c>
      <c r="B144" s="218" t="s">
        <v>831</v>
      </c>
      <c r="C144" s="210" t="s">
        <v>181</v>
      </c>
      <c r="D144" s="211">
        <v>45561</v>
      </c>
      <c r="E144" s="210">
        <v>7796.05</v>
      </c>
      <c r="F144" s="210">
        <v>7836.9833333333336</v>
      </c>
      <c r="G144" s="212">
        <v>7719.3166666666675</v>
      </c>
      <c r="H144" s="212">
        <v>7642.5833333333339</v>
      </c>
      <c r="I144" s="212">
        <v>7524.9166666666679</v>
      </c>
      <c r="J144" s="212">
        <v>7913.7166666666672</v>
      </c>
      <c r="K144" s="212">
        <v>8031.3833333333332</v>
      </c>
      <c r="L144" s="212">
        <v>8108.1166666666668</v>
      </c>
      <c r="M144" s="213">
        <v>7954.65</v>
      </c>
      <c r="N144" s="213">
        <v>7760.25</v>
      </c>
      <c r="O144" s="213">
        <v>1426200</v>
      </c>
      <c r="P144" s="214">
        <v>-8.0333854981742298E-3</v>
      </c>
    </row>
    <row r="145" spans="1:16" ht="12.75" customHeight="1">
      <c r="A145" s="206">
        <v>135</v>
      </c>
      <c r="B145" s="218" t="s">
        <v>57</v>
      </c>
      <c r="C145" s="210" t="s">
        <v>182</v>
      </c>
      <c r="D145" s="211">
        <v>45561</v>
      </c>
      <c r="E145" s="210">
        <v>3265.65</v>
      </c>
      <c r="F145" s="210">
        <v>3273.2833333333333</v>
      </c>
      <c r="G145" s="212">
        <v>3244.7166666666667</v>
      </c>
      <c r="H145" s="212">
        <v>3223.7833333333333</v>
      </c>
      <c r="I145" s="212">
        <v>3195.2166666666667</v>
      </c>
      <c r="J145" s="212">
        <v>3294.2166666666667</v>
      </c>
      <c r="K145" s="212">
        <v>3322.7833333333333</v>
      </c>
      <c r="L145" s="212">
        <v>3343.7166666666667</v>
      </c>
      <c r="M145" s="213">
        <v>3301.85</v>
      </c>
      <c r="N145" s="213">
        <v>3252.35</v>
      </c>
      <c r="O145" s="213">
        <v>2531900</v>
      </c>
      <c r="P145" s="214">
        <v>8.0824972129319959E-3</v>
      </c>
    </row>
    <row r="146" spans="1:16" ht="12.75" customHeight="1">
      <c r="A146" s="206">
        <v>136</v>
      </c>
      <c r="B146" s="218" t="s">
        <v>129</v>
      </c>
      <c r="C146" s="210" t="s">
        <v>183</v>
      </c>
      <c r="D146" s="211">
        <v>45561</v>
      </c>
      <c r="E146" s="210">
        <v>2553.9</v>
      </c>
      <c r="F146" s="210">
        <v>2563.8833333333337</v>
      </c>
      <c r="G146" s="212">
        <v>2535.3166666666675</v>
      </c>
      <c r="H146" s="212">
        <v>2516.733333333334</v>
      </c>
      <c r="I146" s="212">
        <v>2488.1666666666679</v>
      </c>
      <c r="J146" s="212">
        <v>2582.4666666666672</v>
      </c>
      <c r="K146" s="212">
        <v>2611.0333333333338</v>
      </c>
      <c r="L146" s="212">
        <v>2629.6166666666668</v>
      </c>
      <c r="M146" s="213">
        <v>2592.4499999999998</v>
      </c>
      <c r="N146" s="213">
        <v>2545.3000000000002</v>
      </c>
      <c r="O146" s="213">
        <v>7092400</v>
      </c>
      <c r="P146" s="214">
        <v>2.4291614915802548E-2</v>
      </c>
    </row>
    <row r="147" spans="1:16" ht="12.75" customHeight="1">
      <c r="A147" s="206">
        <v>137</v>
      </c>
      <c r="B147" s="218" t="s">
        <v>185</v>
      </c>
      <c r="C147" s="210" t="s">
        <v>184</v>
      </c>
      <c r="D147" s="211">
        <v>45561</v>
      </c>
      <c r="E147" s="210">
        <v>214.67</v>
      </c>
      <c r="F147" s="210">
        <v>216.11666666666665</v>
      </c>
      <c r="G147" s="212">
        <v>212.7233333333333</v>
      </c>
      <c r="H147" s="212">
        <v>210.77666666666664</v>
      </c>
      <c r="I147" s="212">
        <v>207.3833333333333</v>
      </c>
      <c r="J147" s="212">
        <v>218.0633333333333</v>
      </c>
      <c r="K147" s="212">
        <v>221.45666666666668</v>
      </c>
      <c r="L147" s="212">
        <v>223.40333333333331</v>
      </c>
      <c r="M147" s="213">
        <v>219.51</v>
      </c>
      <c r="N147" s="213">
        <v>214.17</v>
      </c>
      <c r="O147" s="213">
        <v>110808000</v>
      </c>
      <c r="P147" s="214">
        <v>7.7348066298342545E-3</v>
      </c>
    </row>
    <row r="148" spans="1:16" ht="12.75" customHeight="1">
      <c r="A148" s="206">
        <v>138</v>
      </c>
      <c r="B148" s="218" t="s">
        <v>105</v>
      </c>
      <c r="C148" s="210" t="s">
        <v>186</v>
      </c>
      <c r="D148" s="211">
        <v>45561</v>
      </c>
      <c r="E148" s="210">
        <v>416.25</v>
      </c>
      <c r="F148" s="210">
        <v>414.68333333333334</v>
      </c>
      <c r="G148" s="212">
        <v>411.7166666666667</v>
      </c>
      <c r="H148" s="212">
        <v>407.18333333333334</v>
      </c>
      <c r="I148" s="212">
        <v>404.2166666666667</v>
      </c>
      <c r="J148" s="212">
        <v>419.2166666666667</v>
      </c>
      <c r="K148" s="212">
        <v>422.18333333333328</v>
      </c>
      <c r="L148" s="212">
        <v>426.7166666666667</v>
      </c>
      <c r="M148" s="213">
        <v>417.65</v>
      </c>
      <c r="N148" s="213">
        <v>410.15</v>
      </c>
      <c r="O148" s="213">
        <v>115318500</v>
      </c>
      <c r="P148" s="214">
        <v>7.998007053979992E-3</v>
      </c>
    </row>
    <row r="149" spans="1:16" ht="12.75" customHeight="1">
      <c r="A149" s="206">
        <v>139</v>
      </c>
      <c r="B149" s="218" t="s">
        <v>85</v>
      </c>
      <c r="C149" s="215" t="s">
        <v>187</v>
      </c>
      <c r="D149" s="211">
        <v>45561</v>
      </c>
      <c r="E149" s="210">
        <v>1815</v>
      </c>
      <c r="F149" s="210">
        <v>1812.6833333333332</v>
      </c>
      <c r="G149" s="212">
        <v>1800.4166666666663</v>
      </c>
      <c r="H149" s="212">
        <v>1785.833333333333</v>
      </c>
      <c r="I149" s="212">
        <v>1773.5666666666662</v>
      </c>
      <c r="J149" s="212">
        <v>1827.2666666666664</v>
      </c>
      <c r="K149" s="212">
        <v>1839.5333333333333</v>
      </c>
      <c r="L149" s="212">
        <v>1854.1166666666666</v>
      </c>
      <c r="M149" s="213">
        <v>1824.95</v>
      </c>
      <c r="N149" s="213">
        <v>1798.1</v>
      </c>
      <c r="O149" s="213">
        <v>8640100</v>
      </c>
      <c r="P149" s="214">
        <v>-8.5943775100401614E-3</v>
      </c>
    </row>
    <row r="150" spans="1:16" ht="12.75" customHeight="1">
      <c r="A150" s="206">
        <v>140</v>
      </c>
      <c r="B150" s="218" t="s">
        <v>82</v>
      </c>
      <c r="C150" s="217" t="s">
        <v>188</v>
      </c>
      <c r="D150" s="211">
        <v>45561</v>
      </c>
      <c r="E150" s="210">
        <v>12308.45</v>
      </c>
      <c r="F150" s="210">
        <v>12392.133333333333</v>
      </c>
      <c r="G150" s="212">
        <v>12149.316666666666</v>
      </c>
      <c r="H150" s="212">
        <v>11990.183333333332</v>
      </c>
      <c r="I150" s="212">
        <v>11747.366666666665</v>
      </c>
      <c r="J150" s="212">
        <v>12551.266666666666</v>
      </c>
      <c r="K150" s="212">
        <v>12794.083333333336</v>
      </c>
      <c r="L150" s="212">
        <v>12953.216666666667</v>
      </c>
      <c r="M150" s="213">
        <v>12634.95</v>
      </c>
      <c r="N150" s="213">
        <v>12233</v>
      </c>
      <c r="O150" s="213">
        <v>1426700</v>
      </c>
      <c r="P150" s="214">
        <v>2.8622927180966113E-2</v>
      </c>
    </row>
    <row r="151" spans="1:16" ht="12.75" customHeight="1">
      <c r="A151" s="206">
        <v>141</v>
      </c>
      <c r="B151" s="218" t="s">
        <v>45</v>
      </c>
      <c r="C151" s="210" t="s">
        <v>189</v>
      </c>
      <c r="D151" s="211">
        <v>45561</v>
      </c>
      <c r="E151" s="210">
        <v>294.60000000000002</v>
      </c>
      <c r="F151" s="210">
        <v>294.68333333333334</v>
      </c>
      <c r="G151" s="212">
        <v>292.36666666666667</v>
      </c>
      <c r="H151" s="212">
        <v>290.13333333333333</v>
      </c>
      <c r="I151" s="212">
        <v>287.81666666666666</v>
      </c>
      <c r="J151" s="212">
        <v>296.91666666666669</v>
      </c>
      <c r="K151" s="212">
        <v>299.23333333333341</v>
      </c>
      <c r="L151" s="212">
        <v>301.4666666666667</v>
      </c>
      <c r="M151" s="213">
        <v>297</v>
      </c>
      <c r="N151" s="213">
        <v>292.45</v>
      </c>
      <c r="O151" s="213">
        <v>133215775</v>
      </c>
      <c r="P151" s="214">
        <v>-7.0023388959836999E-3</v>
      </c>
    </row>
    <row r="152" spans="1:16" ht="12.75" customHeight="1">
      <c r="A152" s="206">
        <v>142</v>
      </c>
      <c r="B152" s="218" t="s">
        <v>42</v>
      </c>
      <c r="C152" s="210" t="s">
        <v>190</v>
      </c>
      <c r="D152" s="211">
        <v>45561</v>
      </c>
      <c r="E152" s="210">
        <v>43391</v>
      </c>
      <c r="F152" s="210">
        <v>43355.05</v>
      </c>
      <c r="G152" s="212">
        <v>43054.000000000007</v>
      </c>
      <c r="H152" s="212">
        <v>42717.000000000007</v>
      </c>
      <c r="I152" s="212">
        <v>42415.950000000012</v>
      </c>
      <c r="J152" s="212">
        <v>43692.05</v>
      </c>
      <c r="K152" s="212">
        <v>43993.099999999991</v>
      </c>
      <c r="L152" s="212">
        <v>44330.1</v>
      </c>
      <c r="M152" s="213">
        <v>43656.1</v>
      </c>
      <c r="N152" s="213">
        <v>43018.05</v>
      </c>
      <c r="O152" s="213">
        <v>195465</v>
      </c>
      <c r="P152" s="214">
        <v>-1.3475660534484063E-2</v>
      </c>
    </row>
    <row r="153" spans="1:16" ht="12.75" customHeight="1">
      <c r="A153" s="206">
        <v>143</v>
      </c>
      <c r="B153" s="218" t="s">
        <v>85</v>
      </c>
      <c r="C153" s="210" t="s">
        <v>191</v>
      </c>
      <c r="D153" s="211">
        <v>45561</v>
      </c>
      <c r="E153" s="210">
        <v>1092.5</v>
      </c>
      <c r="F153" s="210">
        <v>1103.6666666666667</v>
      </c>
      <c r="G153" s="212">
        <v>1077.4333333333334</v>
      </c>
      <c r="H153" s="212">
        <v>1062.3666666666666</v>
      </c>
      <c r="I153" s="212">
        <v>1036.1333333333332</v>
      </c>
      <c r="J153" s="212">
        <v>1118.7333333333336</v>
      </c>
      <c r="K153" s="212">
        <v>1144.9666666666667</v>
      </c>
      <c r="L153" s="212">
        <v>1160.0333333333338</v>
      </c>
      <c r="M153" s="213">
        <v>1129.9000000000001</v>
      </c>
      <c r="N153" s="213">
        <v>1088.5999999999999</v>
      </c>
      <c r="O153" s="213">
        <v>11220000</v>
      </c>
      <c r="P153" s="214">
        <v>5.0709369293440089E-2</v>
      </c>
    </row>
    <row r="154" spans="1:16" ht="12.75" customHeight="1">
      <c r="A154" s="206">
        <v>144</v>
      </c>
      <c r="B154" s="218" t="s">
        <v>82</v>
      </c>
      <c r="C154" s="215" t="s">
        <v>192</v>
      </c>
      <c r="D154" s="211">
        <v>45561</v>
      </c>
      <c r="E154" s="210">
        <v>5369.8</v>
      </c>
      <c r="F154" s="210">
        <v>5357.3833333333332</v>
      </c>
      <c r="G154" s="212">
        <v>5297.3166666666666</v>
      </c>
      <c r="H154" s="212">
        <v>5224.833333333333</v>
      </c>
      <c r="I154" s="212">
        <v>5164.7666666666664</v>
      </c>
      <c r="J154" s="212">
        <v>5429.8666666666668</v>
      </c>
      <c r="K154" s="212">
        <v>5489.9333333333325</v>
      </c>
      <c r="L154" s="212">
        <v>5562.416666666667</v>
      </c>
      <c r="M154" s="213">
        <v>5417.45</v>
      </c>
      <c r="N154" s="213">
        <v>5284.9</v>
      </c>
      <c r="O154" s="213">
        <v>2163200</v>
      </c>
      <c r="P154" s="214">
        <v>3.3836742496654561E-2</v>
      </c>
    </row>
    <row r="155" spans="1:16" ht="12.75" customHeight="1">
      <c r="A155" s="206">
        <v>145</v>
      </c>
      <c r="B155" s="218" t="s">
        <v>66</v>
      </c>
      <c r="C155" s="210" t="s">
        <v>193</v>
      </c>
      <c r="D155" s="211">
        <v>45561</v>
      </c>
      <c r="E155" s="210">
        <v>334.85</v>
      </c>
      <c r="F155" s="210">
        <v>335.09999999999997</v>
      </c>
      <c r="G155" s="212">
        <v>330.99999999999994</v>
      </c>
      <c r="H155" s="212">
        <v>327.14999999999998</v>
      </c>
      <c r="I155" s="212">
        <v>323.04999999999995</v>
      </c>
      <c r="J155" s="212">
        <v>338.94999999999993</v>
      </c>
      <c r="K155" s="212">
        <v>343.04999999999995</v>
      </c>
      <c r="L155" s="212">
        <v>346.89999999999992</v>
      </c>
      <c r="M155" s="213">
        <v>339.2</v>
      </c>
      <c r="N155" s="213">
        <v>331.25</v>
      </c>
      <c r="O155" s="213">
        <v>34929000</v>
      </c>
      <c r="P155" s="214">
        <v>2.6719576719576719E-2</v>
      </c>
    </row>
    <row r="156" spans="1:16" ht="12.75" customHeight="1">
      <c r="A156" s="206">
        <v>146</v>
      </c>
      <c r="B156" s="218" t="s">
        <v>57</v>
      </c>
      <c r="C156" s="210" t="s">
        <v>194</v>
      </c>
      <c r="D156" s="211">
        <v>45561</v>
      </c>
      <c r="E156" s="210">
        <v>483.35</v>
      </c>
      <c r="F156" s="210">
        <v>483.81666666666666</v>
      </c>
      <c r="G156" s="212">
        <v>476.23333333333335</v>
      </c>
      <c r="H156" s="212">
        <v>469.11666666666667</v>
      </c>
      <c r="I156" s="212">
        <v>461.53333333333336</v>
      </c>
      <c r="J156" s="212">
        <v>490.93333333333334</v>
      </c>
      <c r="K156" s="212">
        <v>498.51666666666671</v>
      </c>
      <c r="L156" s="212">
        <v>505.63333333333333</v>
      </c>
      <c r="M156" s="213">
        <v>491.4</v>
      </c>
      <c r="N156" s="213">
        <v>476.7</v>
      </c>
      <c r="O156" s="213">
        <v>60521500</v>
      </c>
      <c r="P156" s="214">
        <v>2.2063666300768385E-2</v>
      </c>
    </row>
    <row r="157" spans="1:16" ht="12.75" customHeight="1">
      <c r="A157" s="206">
        <v>147</v>
      </c>
      <c r="B157" s="218" t="s">
        <v>831</v>
      </c>
      <c r="C157" s="210" t="s">
        <v>195</v>
      </c>
      <c r="D157" s="211">
        <v>45561</v>
      </c>
      <c r="E157" s="210">
        <v>3275.5</v>
      </c>
      <c r="F157" s="210">
        <v>3290.1666666666665</v>
      </c>
      <c r="G157" s="212">
        <v>3254.6333333333332</v>
      </c>
      <c r="H157" s="212">
        <v>3233.7666666666669</v>
      </c>
      <c r="I157" s="212">
        <v>3198.2333333333336</v>
      </c>
      <c r="J157" s="212">
        <v>3311.0333333333328</v>
      </c>
      <c r="K157" s="212">
        <v>3346.5666666666666</v>
      </c>
      <c r="L157" s="212">
        <v>3367.4333333333325</v>
      </c>
      <c r="M157" s="213">
        <v>3325.7</v>
      </c>
      <c r="N157" s="213">
        <v>3269.3</v>
      </c>
      <c r="O157" s="213">
        <v>2687750</v>
      </c>
      <c r="P157" s="214">
        <v>-5.0897649454007031E-3</v>
      </c>
    </row>
    <row r="158" spans="1:16" ht="12.75" customHeight="1">
      <c r="A158" s="206">
        <v>148</v>
      </c>
      <c r="B158" s="218" t="s">
        <v>61</v>
      </c>
      <c r="C158" s="210" t="s">
        <v>196</v>
      </c>
      <c r="D158" s="211">
        <v>45561</v>
      </c>
      <c r="E158" s="210">
        <v>4692.3</v>
      </c>
      <c r="F158" s="210">
        <v>4675.4666666666662</v>
      </c>
      <c r="G158" s="212">
        <v>4633.9333333333325</v>
      </c>
      <c r="H158" s="212">
        <v>4575.5666666666666</v>
      </c>
      <c r="I158" s="212">
        <v>4534.0333333333328</v>
      </c>
      <c r="J158" s="212">
        <v>4733.8333333333321</v>
      </c>
      <c r="K158" s="212">
        <v>4775.3666666666668</v>
      </c>
      <c r="L158" s="212">
        <v>4833.7333333333318</v>
      </c>
      <c r="M158" s="213">
        <v>4717</v>
      </c>
      <c r="N158" s="213">
        <v>4617.1000000000004</v>
      </c>
      <c r="O158" s="213">
        <v>1797750</v>
      </c>
      <c r="P158" s="214">
        <v>1.5391132448460887E-2</v>
      </c>
    </row>
    <row r="159" spans="1:16" ht="12.75" customHeight="1">
      <c r="A159" s="206">
        <v>149</v>
      </c>
      <c r="B159" s="218" t="s">
        <v>40</v>
      </c>
      <c r="C159" s="210" t="s">
        <v>197</v>
      </c>
      <c r="D159" s="211">
        <v>45561</v>
      </c>
      <c r="E159" s="210">
        <v>108.34</v>
      </c>
      <c r="F159" s="210">
        <v>109.20666666666666</v>
      </c>
      <c r="G159" s="212">
        <v>107.23333333333332</v>
      </c>
      <c r="H159" s="212">
        <v>106.12666666666665</v>
      </c>
      <c r="I159" s="212">
        <v>104.15333333333331</v>
      </c>
      <c r="J159" s="212">
        <v>110.31333333333333</v>
      </c>
      <c r="K159" s="212">
        <v>112.28666666666666</v>
      </c>
      <c r="L159" s="212">
        <v>113.39333333333335</v>
      </c>
      <c r="M159" s="213">
        <v>111.18</v>
      </c>
      <c r="N159" s="213">
        <v>108.1</v>
      </c>
      <c r="O159" s="213">
        <v>366736000</v>
      </c>
      <c r="P159" s="214">
        <v>8.5788725722406436E-2</v>
      </c>
    </row>
    <row r="160" spans="1:16" ht="12.75" customHeight="1">
      <c r="A160" s="206">
        <v>150</v>
      </c>
      <c r="B160" s="218" t="s">
        <v>185</v>
      </c>
      <c r="C160" s="217" t="s">
        <v>198</v>
      </c>
      <c r="D160" s="211">
        <v>45561</v>
      </c>
      <c r="E160" s="210">
        <v>6709.8</v>
      </c>
      <c r="F160" s="210">
        <v>6724.7333333333336</v>
      </c>
      <c r="G160" s="212">
        <v>6673.1166666666668</v>
      </c>
      <c r="H160" s="212">
        <v>6636.4333333333334</v>
      </c>
      <c r="I160" s="212">
        <v>6584.8166666666666</v>
      </c>
      <c r="J160" s="212">
        <v>6761.416666666667</v>
      </c>
      <c r="K160" s="212">
        <v>6813.0333333333338</v>
      </c>
      <c r="L160" s="212">
        <v>6849.7166666666672</v>
      </c>
      <c r="M160" s="213">
        <v>6776.35</v>
      </c>
      <c r="N160" s="213">
        <v>6688.05</v>
      </c>
      <c r="O160" s="213">
        <v>2659750</v>
      </c>
      <c r="P160" s="214">
        <v>-4.2279325409874571E-4</v>
      </c>
    </row>
    <row r="161" spans="1:16" ht="12.75" customHeight="1">
      <c r="A161" s="206">
        <v>151</v>
      </c>
      <c r="B161" s="218" t="s">
        <v>200</v>
      </c>
      <c r="C161" s="210" t="s">
        <v>199</v>
      </c>
      <c r="D161" s="211">
        <v>45561</v>
      </c>
      <c r="E161" s="210">
        <v>337.6</v>
      </c>
      <c r="F161" s="210">
        <v>337.98333333333335</v>
      </c>
      <c r="G161" s="212">
        <v>335.06666666666672</v>
      </c>
      <c r="H161" s="212">
        <v>332.53333333333336</v>
      </c>
      <c r="I161" s="212">
        <v>329.61666666666673</v>
      </c>
      <c r="J161" s="212">
        <v>340.51666666666671</v>
      </c>
      <c r="K161" s="212">
        <v>343.43333333333334</v>
      </c>
      <c r="L161" s="212">
        <v>345.9666666666667</v>
      </c>
      <c r="M161" s="213">
        <v>340.9</v>
      </c>
      <c r="N161" s="213">
        <v>335.45</v>
      </c>
      <c r="O161" s="213">
        <v>73303200</v>
      </c>
      <c r="P161" s="214">
        <v>2.8331902429170244E-2</v>
      </c>
    </row>
    <row r="162" spans="1:16" ht="12.75" customHeight="1">
      <c r="A162" s="206">
        <v>152</v>
      </c>
      <c r="B162" s="218" t="s">
        <v>47</v>
      </c>
      <c r="C162" s="210" t="s">
        <v>201</v>
      </c>
      <c r="D162" s="211">
        <v>45561</v>
      </c>
      <c r="E162" s="210">
        <v>1672.85</v>
      </c>
      <c r="F162" s="210">
        <v>1684.1666666666667</v>
      </c>
      <c r="G162" s="212">
        <v>1655.8833333333334</v>
      </c>
      <c r="H162" s="212">
        <v>1638.9166666666667</v>
      </c>
      <c r="I162" s="212">
        <v>1610.6333333333334</v>
      </c>
      <c r="J162" s="212">
        <v>1701.1333333333334</v>
      </c>
      <c r="K162" s="212">
        <v>1729.4166666666667</v>
      </c>
      <c r="L162" s="212">
        <v>1746.3833333333334</v>
      </c>
      <c r="M162" s="213">
        <v>1712.45</v>
      </c>
      <c r="N162" s="213">
        <v>1667.2</v>
      </c>
      <c r="O162" s="213">
        <v>3579565</v>
      </c>
      <c r="P162" s="214">
        <v>-3.2772462333663259E-2</v>
      </c>
    </row>
    <row r="163" spans="1:16" ht="12.75" customHeight="1">
      <c r="A163" s="206">
        <v>153</v>
      </c>
      <c r="B163" s="218" t="s">
        <v>61</v>
      </c>
      <c r="C163" s="210" t="s">
        <v>202</v>
      </c>
      <c r="D163" s="211">
        <v>45561</v>
      </c>
      <c r="E163" s="210">
        <v>851.7</v>
      </c>
      <c r="F163" s="210">
        <v>852.51666666666677</v>
      </c>
      <c r="G163" s="212">
        <v>845.63333333333355</v>
      </c>
      <c r="H163" s="212">
        <v>839.56666666666683</v>
      </c>
      <c r="I163" s="212">
        <v>832.68333333333362</v>
      </c>
      <c r="J163" s="212">
        <v>858.58333333333348</v>
      </c>
      <c r="K163" s="212">
        <v>865.4666666666667</v>
      </c>
      <c r="L163" s="212">
        <v>871.53333333333342</v>
      </c>
      <c r="M163" s="213">
        <v>859.4</v>
      </c>
      <c r="N163" s="213">
        <v>846.45</v>
      </c>
      <c r="O163" s="213">
        <v>10979450</v>
      </c>
      <c r="P163" s="214">
        <v>1.7086614173228345E-2</v>
      </c>
    </row>
    <row r="164" spans="1:16" ht="12.75" customHeight="1">
      <c r="A164" s="206">
        <v>154</v>
      </c>
      <c r="B164" s="218" t="s">
        <v>66</v>
      </c>
      <c r="C164" s="210" t="s">
        <v>203</v>
      </c>
      <c r="D164" s="211">
        <v>45561</v>
      </c>
      <c r="E164" s="210">
        <v>216.27</v>
      </c>
      <c r="F164" s="210">
        <v>216.16</v>
      </c>
      <c r="G164" s="212">
        <v>213.35999999999999</v>
      </c>
      <c r="H164" s="212">
        <v>210.45</v>
      </c>
      <c r="I164" s="212">
        <v>207.64999999999998</v>
      </c>
      <c r="J164" s="212">
        <v>219.07</v>
      </c>
      <c r="K164" s="212">
        <v>221.87</v>
      </c>
      <c r="L164" s="212">
        <v>224.78</v>
      </c>
      <c r="M164" s="213">
        <v>218.96</v>
      </c>
      <c r="N164" s="213">
        <v>213.25</v>
      </c>
      <c r="O164" s="213">
        <v>77135000</v>
      </c>
      <c r="P164" s="214">
        <v>-2.940701244142834E-3</v>
      </c>
    </row>
    <row r="165" spans="1:16" ht="12.75" customHeight="1">
      <c r="A165" s="206">
        <v>155</v>
      </c>
      <c r="B165" s="218" t="s">
        <v>82</v>
      </c>
      <c r="C165" s="210" t="s">
        <v>204</v>
      </c>
      <c r="D165" s="211">
        <v>45561</v>
      </c>
      <c r="E165" s="210">
        <v>546.29999999999995</v>
      </c>
      <c r="F165" s="210">
        <v>550.98333333333323</v>
      </c>
      <c r="G165" s="212">
        <v>538.96666666666647</v>
      </c>
      <c r="H165" s="212">
        <v>531.63333333333321</v>
      </c>
      <c r="I165" s="212">
        <v>519.61666666666645</v>
      </c>
      <c r="J165" s="212">
        <v>558.31666666666649</v>
      </c>
      <c r="K165" s="212">
        <v>570.33333333333314</v>
      </c>
      <c r="L165" s="212">
        <v>577.66666666666652</v>
      </c>
      <c r="M165" s="213">
        <v>563</v>
      </c>
      <c r="N165" s="213">
        <v>543.65</v>
      </c>
      <c r="O165" s="213">
        <v>67666000</v>
      </c>
      <c r="P165" s="214">
        <v>3.5154815812018111E-2</v>
      </c>
    </row>
    <row r="166" spans="1:16" ht="12.75" customHeight="1">
      <c r="A166" s="206">
        <v>156</v>
      </c>
      <c r="B166" s="218" t="s">
        <v>129</v>
      </c>
      <c r="C166" s="210" t="s">
        <v>205</v>
      </c>
      <c r="D166" s="211">
        <v>45561</v>
      </c>
      <c r="E166" s="210">
        <v>2949.5</v>
      </c>
      <c r="F166" s="210">
        <v>2950.85</v>
      </c>
      <c r="G166" s="212">
        <v>2939.7</v>
      </c>
      <c r="H166" s="212">
        <v>2929.9</v>
      </c>
      <c r="I166" s="212">
        <v>2918.75</v>
      </c>
      <c r="J166" s="212">
        <v>2960.6499999999996</v>
      </c>
      <c r="K166" s="212">
        <v>2971.8</v>
      </c>
      <c r="L166" s="212">
        <v>2981.5999999999995</v>
      </c>
      <c r="M166" s="213">
        <v>2962</v>
      </c>
      <c r="N166" s="213">
        <v>2941.05</v>
      </c>
      <c r="O166" s="213">
        <v>55994500</v>
      </c>
      <c r="P166" s="214">
        <v>-2.5442453188117929E-4</v>
      </c>
    </row>
    <row r="167" spans="1:16" ht="12.75" customHeight="1">
      <c r="A167" s="206">
        <v>157</v>
      </c>
      <c r="B167" s="218" t="s">
        <v>66</v>
      </c>
      <c r="C167" s="210" t="s">
        <v>206</v>
      </c>
      <c r="D167" s="211">
        <v>45561</v>
      </c>
      <c r="E167" s="210">
        <v>131.19</v>
      </c>
      <c r="F167" s="210">
        <v>131.04666666666665</v>
      </c>
      <c r="G167" s="212">
        <v>129.79333333333329</v>
      </c>
      <c r="H167" s="212">
        <v>128.39666666666665</v>
      </c>
      <c r="I167" s="212">
        <v>127.14333333333329</v>
      </c>
      <c r="J167" s="212">
        <v>132.4433333333333</v>
      </c>
      <c r="K167" s="212">
        <v>133.69666666666669</v>
      </c>
      <c r="L167" s="212">
        <v>135.09333333333331</v>
      </c>
      <c r="M167" s="213">
        <v>132.30000000000001</v>
      </c>
      <c r="N167" s="213">
        <v>129.65</v>
      </c>
      <c r="O167" s="213">
        <v>159688000</v>
      </c>
      <c r="P167" s="214">
        <v>-1.8126368085786666E-2</v>
      </c>
    </row>
    <row r="168" spans="1:16" ht="12.75" customHeight="1">
      <c r="A168" s="206">
        <v>158</v>
      </c>
      <c r="B168" s="218" t="s">
        <v>66</v>
      </c>
      <c r="C168" s="215" t="s">
        <v>207</v>
      </c>
      <c r="D168" s="211">
        <v>45561</v>
      </c>
      <c r="E168" s="210">
        <v>794.9</v>
      </c>
      <c r="F168" s="210">
        <v>797.4</v>
      </c>
      <c r="G168" s="212">
        <v>789.34999999999991</v>
      </c>
      <c r="H168" s="212">
        <v>783.8</v>
      </c>
      <c r="I168" s="212">
        <v>775.74999999999989</v>
      </c>
      <c r="J168" s="212">
        <v>802.94999999999993</v>
      </c>
      <c r="K168" s="212">
        <v>810.99999999999989</v>
      </c>
      <c r="L168" s="212">
        <v>816.55</v>
      </c>
      <c r="M168" s="213">
        <v>805.45</v>
      </c>
      <c r="N168" s="213">
        <v>791.85</v>
      </c>
      <c r="O168" s="213">
        <v>19349600</v>
      </c>
      <c r="P168" s="214">
        <v>1.3662333360934006E-3</v>
      </c>
    </row>
    <row r="169" spans="1:16" ht="12.75" customHeight="1">
      <c r="A169" s="206">
        <v>159</v>
      </c>
      <c r="B169" s="218" t="s">
        <v>61</v>
      </c>
      <c r="C169" s="210" t="s">
        <v>208</v>
      </c>
      <c r="D169" s="211">
        <v>45561</v>
      </c>
      <c r="E169" s="210">
        <v>1825.05</v>
      </c>
      <c r="F169" s="210">
        <v>1827.7833333333335</v>
      </c>
      <c r="G169" s="212">
        <v>1810.5666666666671</v>
      </c>
      <c r="H169" s="212">
        <v>1796.0833333333335</v>
      </c>
      <c r="I169" s="212">
        <v>1778.866666666667</v>
      </c>
      <c r="J169" s="212">
        <v>1842.2666666666671</v>
      </c>
      <c r="K169" s="212">
        <v>1859.4833333333338</v>
      </c>
      <c r="L169" s="212">
        <v>1873.9666666666672</v>
      </c>
      <c r="M169" s="213">
        <v>1845</v>
      </c>
      <c r="N169" s="213">
        <v>1813.3</v>
      </c>
      <c r="O169" s="213">
        <v>8085375</v>
      </c>
      <c r="P169" s="214">
        <v>-9.7823091760815654E-3</v>
      </c>
    </row>
    <row r="170" spans="1:16" ht="12.75" customHeight="1">
      <c r="A170" s="206">
        <v>160</v>
      </c>
      <c r="B170" s="218" t="s">
        <v>47</v>
      </c>
      <c r="C170" s="210" t="s">
        <v>209</v>
      </c>
      <c r="D170" s="211">
        <v>45561</v>
      </c>
      <c r="E170" s="210">
        <v>785</v>
      </c>
      <c r="F170" s="210">
        <v>785.58333333333337</v>
      </c>
      <c r="G170" s="212">
        <v>781.4666666666667</v>
      </c>
      <c r="H170" s="212">
        <v>777.93333333333328</v>
      </c>
      <c r="I170" s="212">
        <v>773.81666666666661</v>
      </c>
      <c r="J170" s="212">
        <v>789.11666666666679</v>
      </c>
      <c r="K170" s="212">
        <v>793.23333333333335</v>
      </c>
      <c r="L170" s="212">
        <v>796.76666666666688</v>
      </c>
      <c r="M170" s="213">
        <v>789.7</v>
      </c>
      <c r="N170" s="213">
        <v>782.05</v>
      </c>
      <c r="O170" s="213">
        <v>107802750</v>
      </c>
      <c r="P170" s="214">
        <v>1.4790810635263552E-2</v>
      </c>
    </row>
    <row r="171" spans="1:16" ht="12.75" customHeight="1">
      <c r="A171" s="206">
        <v>161</v>
      </c>
      <c r="B171" s="218" t="s">
        <v>40</v>
      </c>
      <c r="C171" s="210" t="s">
        <v>210</v>
      </c>
      <c r="D171" s="211">
        <v>45561</v>
      </c>
      <c r="E171" s="210">
        <v>25507.35</v>
      </c>
      <c r="F171" s="210">
        <v>25594.316666666666</v>
      </c>
      <c r="G171" s="212">
        <v>25389.883333333331</v>
      </c>
      <c r="H171" s="212">
        <v>25272.416666666664</v>
      </c>
      <c r="I171" s="212">
        <v>25067.98333333333</v>
      </c>
      <c r="J171" s="212">
        <v>25711.783333333333</v>
      </c>
      <c r="K171" s="212">
        <v>25916.216666666667</v>
      </c>
      <c r="L171" s="212">
        <v>26033.683333333334</v>
      </c>
      <c r="M171" s="213">
        <v>25798.75</v>
      </c>
      <c r="N171" s="213">
        <v>25476.85</v>
      </c>
      <c r="O171" s="213">
        <v>234150</v>
      </c>
      <c r="P171" s="214">
        <v>2.1374045801526718E-2</v>
      </c>
    </row>
    <row r="172" spans="1:16" ht="12.75" customHeight="1">
      <c r="A172" s="206">
        <v>162</v>
      </c>
      <c r="B172" s="218" t="s">
        <v>45</v>
      </c>
      <c r="C172" s="210" t="s">
        <v>211</v>
      </c>
      <c r="D172" s="211">
        <v>45561</v>
      </c>
      <c r="E172" s="210">
        <v>6768.2</v>
      </c>
      <c r="F172" s="210">
        <v>6752.0999999999995</v>
      </c>
      <c r="G172" s="212">
        <v>6724.6499999999987</v>
      </c>
      <c r="H172" s="212">
        <v>6681.0999999999995</v>
      </c>
      <c r="I172" s="212">
        <v>6653.6499999999987</v>
      </c>
      <c r="J172" s="212">
        <v>6795.6499999999987</v>
      </c>
      <c r="K172" s="212">
        <v>6823.0999999999995</v>
      </c>
      <c r="L172" s="212">
        <v>6866.6499999999987</v>
      </c>
      <c r="M172" s="213">
        <v>6779.55</v>
      </c>
      <c r="N172" s="213">
        <v>6708.55</v>
      </c>
      <c r="O172" s="213">
        <v>2710650</v>
      </c>
      <c r="P172" s="214">
        <v>-6.6512752858399297E-3</v>
      </c>
    </row>
    <row r="173" spans="1:16" ht="12.75" customHeight="1">
      <c r="A173" s="206">
        <v>163</v>
      </c>
      <c r="B173" s="218" t="s">
        <v>66</v>
      </c>
      <c r="C173" s="210" t="s">
        <v>212</v>
      </c>
      <c r="D173" s="211">
        <v>45561</v>
      </c>
      <c r="E173" s="210">
        <v>2438.35</v>
      </c>
      <c r="F173" s="210">
        <v>2436.1333333333332</v>
      </c>
      <c r="G173" s="212">
        <v>2410.2166666666662</v>
      </c>
      <c r="H173" s="212">
        <v>2382.083333333333</v>
      </c>
      <c r="I173" s="212">
        <v>2356.1666666666661</v>
      </c>
      <c r="J173" s="212">
        <v>2464.2666666666664</v>
      </c>
      <c r="K173" s="212">
        <v>2490.1833333333334</v>
      </c>
      <c r="L173" s="212">
        <v>2518.3166666666666</v>
      </c>
      <c r="M173" s="213">
        <v>2462.0500000000002</v>
      </c>
      <c r="N173" s="213">
        <v>2408</v>
      </c>
      <c r="O173" s="213">
        <v>6501000</v>
      </c>
      <c r="P173" s="214">
        <v>4.1076147009368243E-2</v>
      </c>
    </row>
    <row r="174" spans="1:16" ht="12.75" customHeight="1">
      <c r="A174" s="206">
        <v>164</v>
      </c>
      <c r="B174" s="218" t="s">
        <v>42</v>
      </c>
      <c r="C174" s="210" t="s">
        <v>213</v>
      </c>
      <c r="D174" s="211">
        <v>45561</v>
      </c>
      <c r="E174" s="210">
        <v>3435.95</v>
      </c>
      <c r="F174" s="210">
        <v>3435.8666666666668</v>
      </c>
      <c r="G174" s="212">
        <v>3405.7333333333336</v>
      </c>
      <c r="H174" s="212">
        <v>3375.5166666666669</v>
      </c>
      <c r="I174" s="212">
        <v>3345.3833333333337</v>
      </c>
      <c r="J174" s="212">
        <v>3466.0833333333335</v>
      </c>
      <c r="K174" s="212">
        <v>3496.2166666666667</v>
      </c>
      <c r="L174" s="212">
        <v>3526.4333333333334</v>
      </c>
      <c r="M174" s="213">
        <v>3466</v>
      </c>
      <c r="N174" s="213">
        <v>3405.65</v>
      </c>
      <c r="O174" s="213">
        <v>5755200</v>
      </c>
      <c r="P174" s="214">
        <v>-4.152823920265781E-3</v>
      </c>
    </row>
    <row r="175" spans="1:16" ht="12.75" customHeight="1">
      <c r="A175" s="206">
        <v>165</v>
      </c>
      <c r="B175" s="218" t="s">
        <v>200</v>
      </c>
      <c r="C175" s="210" t="s">
        <v>214</v>
      </c>
      <c r="D175" s="211">
        <v>45561</v>
      </c>
      <c r="E175" s="210">
        <v>1864.8</v>
      </c>
      <c r="F175" s="210">
        <v>1865.1499999999999</v>
      </c>
      <c r="G175" s="212">
        <v>1860.8999999999996</v>
      </c>
      <c r="H175" s="212">
        <v>1856.9999999999998</v>
      </c>
      <c r="I175" s="212">
        <v>1852.7499999999995</v>
      </c>
      <c r="J175" s="212">
        <v>1869.0499999999997</v>
      </c>
      <c r="K175" s="212">
        <v>1873.3000000000002</v>
      </c>
      <c r="L175" s="212">
        <v>1877.1999999999998</v>
      </c>
      <c r="M175" s="213">
        <v>1869.4</v>
      </c>
      <c r="N175" s="213">
        <v>1861.25</v>
      </c>
      <c r="O175" s="213">
        <v>15754900</v>
      </c>
      <c r="P175" s="214">
        <v>-2.9238470739378903E-3</v>
      </c>
    </row>
    <row r="176" spans="1:16" ht="12.75" customHeight="1">
      <c r="A176" s="206">
        <v>166</v>
      </c>
      <c r="B176" s="218" t="s">
        <v>42</v>
      </c>
      <c r="C176" s="210" t="s">
        <v>215</v>
      </c>
      <c r="D176" s="211">
        <v>45561</v>
      </c>
      <c r="E176" s="210">
        <v>816.45</v>
      </c>
      <c r="F176" s="210">
        <v>822.68333333333339</v>
      </c>
      <c r="G176" s="212">
        <v>807.36666666666679</v>
      </c>
      <c r="H176" s="212">
        <v>798.28333333333342</v>
      </c>
      <c r="I176" s="212">
        <v>782.96666666666681</v>
      </c>
      <c r="J176" s="212">
        <v>831.76666666666677</v>
      </c>
      <c r="K176" s="212">
        <v>847.08333333333337</v>
      </c>
      <c r="L176" s="212">
        <v>856.16666666666674</v>
      </c>
      <c r="M176" s="213">
        <v>838</v>
      </c>
      <c r="N176" s="213">
        <v>813.6</v>
      </c>
      <c r="O176" s="213">
        <v>6594000</v>
      </c>
      <c r="P176" s="214">
        <v>7.9832964873495449E-2</v>
      </c>
    </row>
    <row r="177" spans="1:16" ht="12.75" customHeight="1">
      <c r="A177" s="206">
        <v>167</v>
      </c>
      <c r="B177" s="218" t="s">
        <v>831</v>
      </c>
      <c r="C177" s="217" t="s">
        <v>216</v>
      </c>
      <c r="D177" s="211">
        <v>45561</v>
      </c>
      <c r="E177" s="210">
        <v>913.4</v>
      </c>
      <c r="F177" s="210">
        <v>923.13333333333321</v>
      </c>
      <c r="G177" s="212">
        <v>899.96666666666647</v>
      </c>
      <c r="H177" s="212">
        <v>886.5333333333333</v>
      </c>
      <c r="I177" s="212">
        <v>863.36666666666656</v>
      </c>
      <c r="J177" s="212">
        <v>936.56666666666638</v>
      </c>
      <c r="K177" s="212">
        <v>959.73333333333312</v>
      </c>
      <c r="L177" s="212">
        <v>973.16666666666629</v>
      </c>
      <c r="M177" s="213">
        <v>946.3</v>
      </c>
      <c r="N177" s="213">
        <v>909.7</v>
      </c>
      <c r="O177" s="213">
        <v>7639000</v>
      </c>
      <c r="P177" s="214">
        <v>-1.9257927846963667E-2</v>
      </c>
    </row>
    <row r="178" spans="1:16" ht="12.75" customHeight="1">
      <c r="A178" s="206">
        <v>168</v>
      </c>
      <c r="B178" s="218" t="s">
        <v>77</v>
      </c>
      <c r="C178" s="210" t="s">
        <v>217</v>
      </c>
      <c r="D178" s="211">
        <v>45561</v>
      </c>
      <c r="E178" s="210">
        <v>1031.5999999999999</v>
      </c>
      <c r="F178" s="210">
        <v>1040.6166666666666</v>
      </c>
      <c r="G178" s="212">
        <v>1021.4333333333332</v>
      </c>
      <c r="H178" s="212">
        <v>1011.2666666666667</v>
      </c>
      <c r="I178" s="212">
        <v>992.08333333333326</v>
      </c>
      <c r="J178" s="212">
        <v>1050.7833333333331</v>
      </c>
      <c r="K178" s="212">
        <v>1069.9666666666665</v>
      </c>
      <c r="L178" s="212">
        <v>1080.133333333333</v>
      </c>
      <c r="M178" s="213">
        <v>1059.8</v>
      </c>
      <c r="N178" s="213">
        <v>1030.45</v>
      </c>
      <c r="O178" s="213">
        <v>12210550</v>
      </c>
      <c r="P178" s="214">
        <v>5.5883192238181299E-2</v>
      </c>
    </row>
    <row r="179" spans="1:16" ht="12.75" customHeight="1">
      <c r="A179" s="206">
        <v>169</v>
      </c>
      <c r="B179" s="218" t="s">
        <v>57</v>
      </c>
      <c r="C179" s="216" t="s">
        <v>218</v>
      </c>
      <c r="D179" s="211">
        <v>45561</v>
      </c>
      <c r="E179" s="210">
        <v>2034.7</v>
      </c>
      <c r="F179" s="210">
        <v>2032.7</v>
      </c>
      <c r="G179" s="212">
        <v>2013.25</v>
      </c>
      <c r="H179" s="212">
        <v>1991.8</v>
      </c>
      <c r="I179" s="212">
        <v>1972.35</v>
      </c>
      <c r="J179" s="212">
        <v>2054.15</v>
      </c>
      <c r="K179" s="212">
        <v>2073.6000000000004</v>
      </c>
      <c r="L179" s="212">
        <v>2095.0500000000002</v>
      </c>
      <c r="M179" s="213">
        <v>2052.15</v>
      </c>
      <c r="N179" s="213">
        <v>2011.25</v>
      </c>
      <c r="O179" s="213">
        <v>6948500</v>
      </c>
      <c r="P179" s="214">
        <v>-1.0678436676870505E-2</v>
      </c>
    </row>
    <row r="180" spans="1:16" ht="12.75" customHeight="1">
      <c r="A180" s="206">
        <v>170</v>
      </c>
      <c r="B180" s="218" t="s">
        <v>54</v>
      </c>
      <c r="C180" s="210" t="s">
        <v>219</v>
      </c>
      <c r="D180" s="211">
        <v>45561</v>
      </c>
      <c r="E180" s="210">
        <v>1220.8499999999999</v>
      </c>
      <c r="F180" s="210">
        <v>1224.2</v>
      </c>
      <c r="G180" s="212">
        <v>1212.1500000000001</v>
      </c>
      <c r="H180" s="212">
        <v>1203.45</v>
      </c>
      <c r="I180" s="212">
        <v>1191.4000000000001</v>
      </c>
      <c r="J180" s="212">
        <v>1232.9000000000001</v>
      </c>
      <c r="K180" s="212">
        <v>1244.9499999999998</v>
      </c>
      <c r="L180" s="212">
        <v>1253.6500000000001</v>
      </c>
      <c r="M180" s="213">
        <v>1236.25</v>
      </c>
      <c r="N180" s="213">
        <v>1215.5</v>
      </c>
      <c r="O180" s="213">
        <v>12637584</v>
      </c>
      <c r="P180" s="214">
        <v>-3.7027716863788332E-3</v>
      </c>
    </row>
    <row r="181" spans="1:16" ht="12.75" customHeight="1">
      <c r="A181" s="206">
        <v>171</v>
      </c>
      <c r="B181" s="218" t="s">
        <v>185</v>
      </c>
      <c r="C181" s="210" t="s">
        <v>220</v>
      </c>
      <c r="D181" s="211">
        <v>45561</v>
      </c>
      <c r="E181" s="210">
        <v>977.45</v>
      </c>
      <c r="F181" s="210">
        <v>977</v>
      </c>
      <c r="G181" s="212">
        <v>962.65</v>
      </c>
      <c r="H181" s="212">
        <v>947.85</v>
      </c>
      <c r="I181" s="212">
        <v>933.5</v>
      </c>
      <c r="J181" s="212">
        <v>991.8</v>
      </c>
      <c r="K181" s="212">
        <v>1006.1499999999999</v>
      </c>
      <c r="L181" s="212">
        <v>1020.9499999999999</v>
      </c>
      <c r="M181" s="213">
        <v>991.35</v>
      </c>
      <c r="N181" s="213">
        <v>962.2</v>
      </c>
      <c r="O181" s="213">
        <v>105148450</v>
      </c>
      <c r="P181" s="214">
        <v>-2.9641811195874508E-2</v>
      </c>
    </row>
    <row r="182" spans="1:16" ht="12.75" customHeight="1">
      <c r="A182" s="206">
        <v>172</v>
      </c>
      <c r="B182" s="218" t="s">
        <v>129</v>
      </c>
      <c r="C182" s="210" t="s">
        <v>221</v>
      </c>
      <c r="D182" s="211">
        <v>45561</v>
      </c>
      <c r="E182" s="210">
        <v>446.25</v>
      </c>
      <c r="F182" s="210">
        <v>446.34999999999997</v>
      </c>
      <c r="G182" s="212">
        <v>440.69999999999993</v>
      </c>
      <c r="H182" s="212">
        <v>435.15</v>
      </c>
      <c r="I182" s="212">
        <v>429.49999999999994</v>
      </c>
      <c r="J182" s="212">
        <v>451.89999999999992</v>
      </c>
      <c r="K182" s="212">
        <v>457.5499999999999</v>
      </c>
      <c r="L182" s="212">
        <v>463.09999999999991</v>
      </c>
      <c r="M182" s="213">
        <v>452</v>
      </c>
      <c r="N182" s="213">
        <v>440.8</v>
      </c>
      <c r="O182" s="213">
        <v>85496850</v>
      </c>
      <c r="P182" s="214">
        <v>2.9337190781133178E-2</v>
      </c>
    </row>
    <row r="183" spans="1:16" ht="12.75" customHeight="1">
      <c r="A183" s="206">
        <v>173</v>
      </c>
      <c r="B183" s="218" t="s">
        <v>85</v>
      </c>
      <c r="C183" s="210" t="s">
        <v>222</v>
      </c>
      <c r="D183" s="211">
        <v>45561</v>
      </c>
      <c r="E183" s="210">
        <v>153.11000000000001</v>
      </c>
      <c r="F183" s="210">
        <v>153.43333333333334</v>
      </c>
      <c r="G183" s="212">
        <v>152.22666666666669</v>
      </c>
      <c r="H183" s="212">
        <v>151.34333333333336</v>
      </c>
      <c r="I183" s="212">
        <v>150.13666666666671</v>
      </c>
      <c r="J183" s="212">
        <v>154.31666666666666</v>
      </c>
      <c r="K183" s="212">
        <v>155.52333333333331</v>
      </c>
      <c r="L183" s="212">
        <v>156.40666666666664</v>
      </c>
      <c r="M183" s="213">
        <v>154.63999999999999</v>
      </c>
      <c r="N183" s="213">
        <v>152.55000000000001</v>
      </c>
      <c r="O183" s="213">
        <v>288024000</v>
      </c>
      <c r="P183" s="214">
        <v>7.0962903132752555E-3</v>
      </c>
    </row>
    <row r="184" spans="1:16" ht="12.75" customHeight="1">
      <c r="A184" s="206">
        <v>174</v>
      </c>
      <c r="B184" s="218" t="s">
        <v>85</v>
      </c>
      <c r="C184" s="210" t="s">
        <v>223</v>
      </c>
      <c r="D184" s="211">
        <v>45561</v>
      </c>
      <c r="E184" s="210">
        <v>4512.3500000000004</v>
      </c>
      <c r="F184" s="210">
        <v>4506.7833333333338</v>
      </c>
      <c r="G184" s="212">
        <v>4475.5666666666675</v>
      </c>
      <c r="H184" s="212">
        <v>4438.7833333333338</v>
      </c>
      <c r="I184" s="212">
        <v>4407.5666666666675</v>
      </c>
      <c r="J184" s="212">
        <v>4543.5666666666675</v>
      </c>
      <c r="K184" s="212">
        <v>4574.7833333333328</v>
      </c>
      <c r="L184" s="212">
        <v>4611.5666666666675</v>
      </c>
      <c r="M184" s="213">
        <v>4538</v>
      </c>
      <c r="N184" s="213">
        <v>4470</v>
      </c>
      <c r="O184" s="213">
        <v>14379925</v>
      </c>
      <c r="P184" s="214">
        <v>1.0390281090918033E-2</v>
      </c>
    </row>
    <row r="185" spans="1:16" ht="12.75" customHeight="1">
      <c r="A185" s="206">
        <v>175</v>
      </c>
      <c r="B185" s="218" t="s">
        <v>57</v>
      </c>
      <c r="C185" s="210" t="s">
        <v>224</v>
      </c>
      <c r="D185" s="211">
        <v>45561</v>
      </c>
      <c r="E185" s="210">
        <v>1655.35</v>
      </c>
      <c r="F185" s="210">
        <v>1658.8666666666668</v>
      </c>
      <c r="G185" s="212">
        <v>1642.0333333333335</v>
      </c>
      <c r="H185" s="212">
        <v>1628.7166666666667</v>
      </c>
      <c r="I185" s="212">
        <v>1611.8833333333334</v>
      </c>
      <c r="J185" s="212">
        <v>1672.1833333333336</v>
      </c>
      <c r="K185" s="212">
        <v>1689.0166666666667</v>
      </c>
      <c r="L185" s="212">
        <v>1702.3333333333337</v>
      </c>
      <c r="M185" s="213">
        <v>1675.7</v>
      </c>
      <c r="N185" s="213">
        <v>1645.55</v>
      </c>
      <c r="O185" s="213">
        <v>13946400</v>
      </c>
      <c r="P185" s="214">
        <v>4.7346446864373953E-4</v>
      </c>
    </row>
    <row r="186" spans="1:16" ht="12.75" customHeight="1">
      <c r="A186" s="206">
        <v>176</v>
      </c>
      <c r="B186" s="218" t="s">
        <v>42</v>
      </c>
      <c r="C186" s="210" t="s">
        <v>225</v>
      </c>
      <c r="D186" s="211">
        <v>45561</v>
      </c>
      <c r="E186" s="210">
        <v>3767.25</v>
      </c>
      <c r="F186" s="210">
        <v>3762.0666666666671</v>
      </c>
      <c r="G186" s="212">
        <v>3742.1833333333343</v>
      </c>
      <c r="H186" s="212">
        <v>3717.1166666666672</v>
      </c>
      <c r="I186" s="212">
        <v>3697.2333333333345</v>
      </c>
      <c r="J186" s="212">
        <v>3787.1333333333341</v>
      </c>
      <c r="K186" s="212">
        <v>3807.0166666666664</v>
      </c>
      <c r="L186" s="212">
        <v>3832.0833333333339</v>
      </c>
      <c r="M186" s="213">
        <v>3781.95</v>
      </c>
      <c r="N186" s="213">
        <v>3737</v>
      </c>
      <c r="O186" s="213">
        <v>7962150</v>
      </c>
      <c r="P186" s="214">
        <v>-8.0017442494276676E-3</v>
      </c>
    </row>
    <row r="187" spans="1:16" ht="12.75" customHeight="1">
      <c r="A187" s="206">
        <v>177</v>
      </c>
      <c r="B187" s="218" t="s">
        <v>45</v>
      </c>
      <c r="C187" s="210" t="s">
        <v>226</v>
      </c>
      <c r="D187" s="211">
        <v>45561</v>
      </c>
      <c r="E187" s="210">
        <v>3458.1</v>
      </c>
      <c r="F187" s="210">
        <v>3460.2333333333336</v>
      </c>
      <c r="G187" s="212">
        <v>3442.1166666666672</v>
      </c>
      <c r="H187" s="212">
        <v>3426.1333333333337</v>
      </c>
      <c r="I187" s="212">
        <v>3408.0166666666673</v>
      </c>
      <c r="J187" s="212">
        <v>3476.2166666666672</v>
      </c>
      <c r="K187" s="212">
        <v>3494.3333333333339</v>
      </c>
      <c r="L187" s="212">
        <v>3510.3166666666671</v>
      </c>
      <c r="M187" s="213">
        <v>3478.35</v>
      </c>
      <c r="N187" s="213">
        <v>3444.25</v>
      </c>
      <c r="O187" s="213">
        <v>1728000</v>
      </c>
      <c r="P187" s="214">
        <v>3.1930333817126269E-3</v>
      </c>
    </row>
    <row r="188" spans="1:16" ht="12.75" customHeight="1">
      <c r="A188" s="206">
        <v>178</v>
      </c>
      <c r="B188" s="218" t="s">
        <v>54</v>
      </c>
      <c r="C188" s="210" t="s">
        <v>227</v>
      </c>
      <c r="D188" s="211">
        <v>45561</v>
      </c>
      <c r="E188" s="210">
        <v>7403.45</v>
      </c>
      <c r="F188" s="210">
        <v>7418.9000000000005</v>
      </c>
      <c r="G188" s="212">
        <v>7318.0500000000011</v>
      </c>
      <c r="H188" s="212">
        <v>7232.6500000000005</v>
      </c>
      <c r="I188" s="212">
        <v>7131.8000000000011</v>
      </c>
      <c r="J188" s="212">
        <v>7504.3000000000011</v>
      </c>
      <c r="K188" s="212">
        <v>7605.1500000000015</v>
      </c>
      <c r="L188" s="212">
        <v>7690.5500000000011</v>
      </c>
      <c r="M188" s="213">
        <v>7519.75</v>
      </c>
      <c r="N188" s="213">
        <v>7333.5</v>
      </c>
      <c r="O188" s="213">
        <v>3360000</v>
      </c>
      <c r="P188" s="214">
        <v>1.1134517002708396E-2</v>
      </c>
    </row>
    <row r="189" spans="1:16" ht="12.75" customHeight="1">
      <c r="A189" s="206">
        <v>179</v>
      </c>
      <c r="B189" s="218" t="s">
        <v>57</v>
      </c>
      <c r="C189" s="210" t="s">
        <v>228</v>
      </c>
      <c r="D189" s="211">
        <v>45561</v>
      </c>
      <c r="E189" s="210">
        <v>2826.2</v>
      </c>
      <c r="F189" s="210">
        <v>2824.4</v>
      </c>
      <c r="G189" s="212">
        <v>2793.8500000000004</v>
      </c>
      <c r="H189" s="212">
        <v>2761.5000000000005</v>
      </c>
      <c r="I189" s="212">
        <v>2730.9500000000007</v>
      </c>
      <c r="J189" s="212">
        <v>2856.75</v>
      </c>
      <c r="K189" s="212">
        <v>2887.3</v>
      </c>
      <c r="L189" s="212">
        <v>2919.6499999999996</v>
      </c>
      <c r="M189" s="213">
        <v>2854.95</v>
      </c>
      <c r="N189" s="213">
        <v>2792.05</v>
      </c>
      <c r="O189" s="213">
        <v>7689150</v>
      </c>
      <c r="P189" s="214">
        <v>3.0876073389329454E-2</v>
      </c>
    </row>
    <row r="190" spans="1:16" ht="12.75" customHeight="1">
      <c r="A190" s="206">
        <v>180</v>
      </c>
      <c r="B190" s="218" t="s">
        <v>47</v>
      </c>
      <c r="C190" s="210" t="s">
        <v>229</v>
      </c>
      <c r="D190" s="211">
        <v>45561</v>
      </c>
      <c r="E190" s="210">
        <v>2091.9499999999998</v>
      </c>
      <c r="F190" s="210">
        <v>2102.8833333333337</v>
      </c>
      <c r="G190" s="212">
        <v>2074.8666666666672</v>
      </c>
      <c r="H190" s="212">
        <v>2057.7833333333338</v>
      </c>
      <c r="I190" s="212">
        <v>2029.7666666666673</v>
      </c>
      <c r="J190" s="212">
        <v>2119.9666666666672</v>
      </c>
      <c r="K190" s="212">
        <v>2147.9833333333336</v>
      </c>
      <c r="L190" s="212">
        <v>2165.0666666666671</v>
      </c>
      <c r="M190" s="213">
        <v>2130.9</v>
      </c>
      <c r="N190" s="213">
        <v>2085.8000000000002</v>
      </c>
      <c r="O190" s="213">
        <v>1802000</v>
      </c>
      <c r="P190" s="214">
        <v>-4.2711432214194642E-2</v>
      </c>
    </row>
    <row r="191" spans="1:16" ht="12.75" customHeight="1">
      <c r="A191" s="206">
        <v>181</v>
      </c>
      <c r="B191" s="218" t="s">
        <v>831</v>
      </c>
      <c r="C191" s="210" t="s">
        <v>230</v>
      </c>
      <c r="D191" s="211">
        <v>45561</v>
      </c>
      <c r="E191" s="210">
        <v>11674.2</v>
      </c>
      <c r="F191" s="210">
        <v>11675.066666666666</v>
      </c>
      <c r="G191" s="212">
        <v>11610.133333333331</v>
      </c>
      <c r="H191" s="212">
        <v>11546.066666666666</v>
      </c>
      <c r="I191" s="212">
        <v>11481.133333333331</v>
      </c>
      <c r="J191" s="212">
        <v>11739.133333333331</v>
      </c>
      <c r="K191" s="212">
        <v>11804.066666666666</v>
      </c>
      <c r="L191" s="212">
        <v>11868.133333333331</v>
      </c>
      <c r="M191" s="213">
        <v>11740</v>
      </c>
      <c r="N191" s="213">
        <v>11611</v>
      </c>
      <c r="O191" s="213">
        <v>2072600</v>
      </c>
      <c r="P191" s="214">
        <v>2.7092404450895016E-3</v>
      </c>
    </row>
    <row r="192" spans="1:16" ht="12.75" customHeight="1">
      <c r="A192" s="206">
        <v>182</v>
      </c>
      <c r="B192" s="218" t="s">
        <v>129</v>
      </c>
      <c r="C192" s="210" t="s">
        <v>231</v>
      </c>
      <c r="D192" s="211">
        <v>45561</v>
      </c>
      <c r="E192" s="210">
        <v>610.65</v>
      </c>
      <c r="F192" s="210">
        <v>612.30000000000007</v>
      </c>
      <c r="G192" s="212">
        <v>607.95000000000016</v>
      </c>
      <c r="H192" s="212">
        <v>605.25000000000011</v>
      </c>
      <c r="I192" s="212">
        <v>600.9000000000002</v>
      </c>
      <c r="J192" s="212">
        <v>615.00000000000011</v>
      </c>
      <c r="K192" s="212">
        <v>619.35</v>
      </c>
      <c r="L192" s="212">
        <v>622.05000000000007</v>
      </c>
      <c r="M192" s="213">
        <v>616.65</v>
      </c>
      <c r="N192" s="213">
        <v>609.6</v>
      </c>
      <c r="O192" s="213">
        <v>36531300</v>
      </c>
      <c r="P192" s="214">
        <v>3.6071428571428569E-3</v>
      </c>
    </row>
    <row r="193" spans="1:16" ht="12.75" customHeight="1">
      <c r="A193" s="206">
        <v>183</v>
      </c>
      <c r="B193" s="218" t="s">
        <v>40</v>
      </c>
      <c r="C193" s="210" t="s">
        <v>232</v>
      </c>
      <c r="D193" s="211">
        <v>45561</v>
      </c>
      <c r="E193" s="210">
        <v>450.3</v>
      </c>
      <c r="F193" s="210">
        <v>450.84999999999997</v>
      </c>
      <c r="G193" s="212">
        <v>446.74999999999994</v>
      </c>
      <c r="H193" s="212">
        <v>443.2</v>
      </c>
      <c r="I193" s="212">
        <v>439.09999999999997</v>
      </c>
      <c r="J193" s="212">
        <v>454.39999999999992</v>
      </c>
      <c r="K193" s="212">
        <v>458.49999999999994</v>
      </c>
      <c r="L193" s="212">
        <v>462.0499999999999</v>
      </c>
      <c r="M193" s="213">
        <v>454.95</v>
      </c>
      <c r="N193" s="213">
        <v>447.3</v>
      </c>
      <c r="O193" s="213">
        <v>134911100</v>
      </c>
      <c r="P193" s="214">
        <v>5.7094849461628147E-3</v>
      </c>
    </row>
    <row r="194" spans="1:16" ht="12.75" customHeight="1">
      <c r="A194" s="206">
        <v>184</v>
      </c>
      <c r="B194" s="218" t="s">
        <v>85</v>
      </c>
      <c r="C194" s="210" t="s">
        <v>233</v>
      </c>
      <c r="D194" s="211">
        <v>45561</v>
      </c>
      <c r="E194" s="210">
        <v>1903.9</v>
      </c>
      <c r="F194" s="210">
        <v>1908.3999999999999</v>
      </c>
      <c r="G194" s="212">
        <v>1891.7999999999997</v>
      </c>
      <c r="H194" s="212">
        <v>1879.6999999999998</v>
      </c>
      <c r="I194" s="212">
        <v>1863.0999999999997</v>
      </c>
      <c r="J194" s="212">
        <v>1920.4999999999998</v>
      </c>
      <c r="K194" s="212">
        <v>1937.0999999999997</v>
      </c>
      <c r="L194" s="212">
        <v>1949.1999999999998</v>
      </c>
      <c r="M194" s="213">
        <v>1925</v>
      </c>
      <c r="N194" s="213">
        <v>1896.3</v>
      </c>
      <c r="O194" s="213">
        <v>8193000</v>
      </c>
      <c r="P194" s="214">
        <v>2.9301882645960001E-4</v>
      </c>
    </row>
    <row r="195" spans="1:16" ht="12.75" customHeight="1">
      <c r="A195" s="206">
        <v>185</v>
      </c>
      <c r="B195" s="218" t="s">
        <v>42</v>
      </c>
      <c r="C195" s="210" t="s">
        <v>234</v>
      </c>
      <c r="D195" s="211">
        <v>45561</v>
      </c>
      <c r="E195" s="210">
        <v>551.95000000000005</v>
      </c>
      <c r="F195" s="210">
        <v>552.13333333333333</v>
      </c>
      <c r="G195" s="212">
        <v>548.41666666666663</v>
      </c>
      <c r="H195" s="212">
        <v>544.88333333333333</v>
      </c>
      <c r="I195" s="212">
        <v>541.16666666666663</v>
      </c>
      <c r="J195" s="212">
        <v>555.66666666666663</v>
      </c>
      <c r="K195" s="212">
        <v>559.38333333333333</v>
      </c>
      <c r="L195" s="212">
        <v>562.91666666666663</v>
      </c>
      <c r="M195" s="213">
        <v>555.85</v>
      </c>
      <c r="N195" s="213">
        <v>548.6</v>
      </c>
      <c r="O195" s="213">
        <v>57367500</v>
      </c>
      <c r="P195" s="214">
        <v>-2.4257916427565338E-3</v>
      </c>
    </row>
    <row r="196" spans="1:16" ht="12.75" customHeight="1">
      <c r="A196" s="206"/>
      <c r="B196" s="218"/>
      <c r="C196" s="210" t="s">
        <v>236</v>
      </c>
      <c r="D196" s="211">
        <v>45561</v>
      </c>
      <c r="E196" s="210">
        <v>1110.5999999999999</v>
      </c>
      <c r="F196" s="210">
        <v>1113.3999999999999</v>
      </c>
      <c r="G196" s="212">
        <v>1105.7499999999998</v>
      </c>
      <c r="H196" s="212">
        <v>1100.8999999999999</v>
      </c>
      <c r="I196" s="212">
        <v>1093.2499999999998</v>
      </c>
      <c r="J196" s="212">
        <v>1118.2499999999998</v>
      </c>
      <c r="K196" s="212">
        <v>1125.8999999999999</v>
      </c>
      <c r="L196" s="212">
        <v>1130.7499999999998</v>
      </c>
      <c r="M196" s="213">
        <v>1121.05</v>
      </c>
      <c r="N196" s="213">
        <v>1108.55</v>
      </c>
      <c r="O196" s="213">
        <v>18128700</v>
      </c>
      <c r="P196" s="214">
        <v>1.3637278582930757E-2</v>
      </c>
    </row>
    <row r="197" spans="1:16" ht="12.75" customHeight="1">
      <c r="A197" s="206"/>
      <c r="B197" s="43"/>
      <c r="C197" s="200"/>
      <c r="D197" s="201"/>
      <c r="E197" s="202"/>
      <c r="F197" s="202"/>
      <c r="G197" s="203"/>
      <c r="H197" s="203"/>
      <c r="I197" s="203"/>
      <c r="J197" s="203"/>
      <c r="K197" s="203"/>
      <c r="L197" s="203"/>
      <c r="M197" s="200"/>
      <c r="N197" s="200"/>
      <c r="O197" s="204"/>
      <c r="P197" s="205"/>
    </row>
    <row r="198" spans="1:16" ht="12.75" customHeight="1">
      <c r="A198" s="200"/>
      <c r="B198" s="43"/>
      <c r="C198" s="37"/>
      <c r="D198" s="38"/>
      <c r="E198" s="39"/>
      <c r="F198" s="39"/>
      <c r="G198" s="40"/>
      <c r="H198" s="40"/>
      <c r="I198" s="40"/>
      <c r="J198" s="40"/>
      <c r="K198" s="40"/>
      <c r="L198" s="40"/>
      <c r="M198" s="37"/>
      <c r="N198" s="37"/>
      <c r="O198" s="41"/>
      <c r="P198" s="42"/>
    </row>
    <row r="199" spans="1:16" ht="12.75" customHeight="1">
      <c r="A199" s="200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1"/>
      <c r="M199" s="1"/>
      <c r="N199" s="1"/>
      <c r="O199" s="1"/>
      <c r="P199" s="1"/>
    </row>
    <row r="200" spans="1:16" ht="12.75" customHeight="1">
      <c r="A200" s="200"/>
      <c r="B200" s="4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200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44" t="s">
        <v>237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24" t="s">
        <v>242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5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2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45553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7" t="s">
        <v>16</v>
      </c>
      <c r="B8" s="369"/>
      <c r="C8" s="372" t="s">
        <v>20</v>
      </c>
      <c r="D8" s="372" t="s">
        <v>21</v>
      </c>
      <c r="E8" s="364" t="s">
        <v>22</v>
      </c>
      <c r="F8" s="365"/>
      <c r="G8" s="366"/>
      <c r="H8" s="364" t="s">
        <v>23</v>
      </c>
      <c r="I8" s="365"/>
      <c r="J8" s="366"/>
      <c r="K8" s="26"/>
      <c r="L8" s="48"/>
      <c r="M8" s="48"/>
      <c r="N8" s="1"/>
      <c r="O8" s="1"/>
    </row>
    <row r="9" spans="1:15" ht="36" customHeight="1">
      <c r="A9" s="368"/>
      <c r="B9" s="371"/>
      <c r="C9" s="371"/>
      <c r="D9" s="37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25418.55</v>
      </c>
      <c r="D10" s="34">
        <v>25404.149999999998</v>
      </c>
      <c r="E10" s="34">
        <v>25366.649999999994</v>
      </c>
      <c r="F10" s="34">
        <v>25314.749999999996</v>
      </c>
      <c r="G10" s="34">
        <v>25277.249999999993</v>
      </c>
      <c r="H10" s="34">
        <v>25456.049999999996</v>
      </c>
      <c r="I10" s="34">
        <v>25493.550000000003</v>
      </c>
      <c r="J10" s="34">
        <v>25545.449999999997</v>
      </c>
      <c r="K10" s="34">
        <v>25441.65</v>
      </c>
      <c r="L10" s="34">
        <v>25352.25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52188.65</v>
      </c>
      <c r="D11" s="34">
        <v>52186.25</v>
      </c>
      <c r="E11" s="34">
        <v>52087.9</v>
      </c>
      <c r="F11" s="34">
        <v>51987.15</v>
      </c>
      <c r="G11" s="34">
        <v>51888.800000000003</v>
      </c>
      <c r="H11" s="34">
        <v>52287</v>
      </c>
      <c r="I11" s="34">
        <v>52385.350000000006</v>
      </c>
      <c r="J11" s="34">
        <v>52486.1</v>
      </c>
      <c r="K11" s="34">
        <v>52284.6</v>
      </c>
      <c r="L11" s="34">
        <v>52085.5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7051.8</v>
      </c>
      <c r="D12" s="36">
        <v>7049.95</v>
      </c>
      <c r="E12" s="36">
        <v>7013.5999999999995</v>
      </c>
      <c r="F12" s="36">
        <v>6975.4</v>
      </c>
      <c r="G12" s="36">
        <v>6939.0499999999993</v>
      </c>
      <c r="H12" s="36">
        <v>7088.15</v>
      </c>
      <c r="I12" s="36">
        <v>7124.5</v>
      </c>
      <c r="J12" s="36">
        <v>7162.7</v>
      </c>
      <c r="K12" s="36">
        <v>7086.3</v>
      </c>
      <c r="L12" s="36">
        <v>7011.75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9380.5499999999993</v>
      </c>
      <c r="D13" s="36">
        <v>9367.3666666666668</v>
      </c>
      <c r="E13" s="36">
        <v>9344.3333333333339</v>
      </c>
      <c r="F13" s="36">
        <v>9308.1166666666668</v>
      </c>
      <c r="G13" s="36">
        <v>9285.0833333333339</v>
      </c>
      <c r="H13" s="36">
        <v>9403.5833333333339</v>
      </c>
      <c r="I13" s="36">
        <v>9426.6166666666668</v>
      </c>
      <c r="J13" s="36">
        <v>9462.8333333333339</v>
      </c>
      <c r="K13" s="36">
        <v>9390.4</v>
      </c>
      <c r="L13" s="36">
        <v>9331.15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43415</v>
      </c>
      <c r="D14" s="36">
        <v>43398.15</v>
      </c>
      <c r="E14" s="36">
        <v>43150.400000000001</v>
      </c>
      <c r="F14" s="36">
        <v>42885.8</v>
      </c>
      <c r="G14" s="36">
        <v>42638.05</v>
      </c>
      <c r="H14" s="36">
        <v>43662.75</v>
      </c>
      <c r="I14" s="36">
        <v>43910.5</v>
      </c>
      <c r="J14" s="36">
        <v>44175.1</v>
      </c>
      <c r="K14" s="36">
        <v>43645.9</v>
      </c>
      <c r="L14" s="36">
        <v>43133.55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10878.7</v>
      </c>
      <c r="D15" s="36">
        <v>10895.366666666667</v>
      </c>
      <c r="E15" s="36">
        <v>10822.883333333333</v>
      </c>
      <c r="F15" s="36">
        <v>10767.066666666666</v>
      </c>
      <c r="G15" s="36">
        <v>10694.583333333332</v>
      </c>
      <c r="H15" s="36">
        <v>10951.183333333334</v>
      </c>
      <c r="I15" s="36">
        <v>11023.666666666668</v>
      </c>
      <c r="J15" s="36">
        <v>11079.483333333335</v>
      </c>
      <c r="K15" s="36">
        <v>10967.85</v>
      </c>
      <c r="L15" s="36">
        <v>10839.55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16881</v>
      </c>
      <c r="D16" s="36">
        <v>16870.45</v>
      </c>
      <c r="E16" s="36">
        <v>16814.95</v>
      </c>
      <c r="F16" s="36">
        <v>16748.900000000001</v>
      </c>
      <c r="G16" s="36">
        <v>16693.400000000001</v>
      </c>
      <c r="H16" s="36">
        <v>16936.5</v>
      </c>
      <c r="I16" s="36">
        <v>16992</v>
      </c>
      <c r="J16" s="36">
        <v>17058.05</v>
      </c>
      <c r="K16" s="36">
        <v>16925.95</v>
      </c>
      <c r="L16" s="36">
        <v>16804.400000000001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7873.65</v>
      </c>
      <c r="D17" s="36">
        <v>7839.95</v>
      </c>
      <c r="E17" s="36">
        <v>7796.25</v>
      </c>
      <c r="F17" s="36">
        <v>7718.85</v>
      </c>
      <c r="G17" s="36">
        <v>7675.1500000000005</v>
      </c>
      <c r="H17" s="36">
        <v>7917.3499999999995</v>
      </c>
      <c r="I17" s="36">
        <v>7961.0499999999984</v>
      </c>
      <c r="J17" s="36">
        <v>8038.4499999999989</v>
      </c>
      <c r="K17" s="31">
        <v>7883.65</v>
      </c>
      <c r="L17" s="31">
        <v>7762.55</v>
      </c>
      <c r="M17" s="31">
        <v>1.57996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2506.6999999999998</v>
      </c>
      <c r="D18" s="36">
        <v>2503.25</v>
      </c>
      <c r="E18" s="36">
        <v>2489.5</v>
      </c>
      <c r="F18" s="36">
        <v>2472.3000000000002</v>
      </c>
      <c r="G18" s="36">
        <v>2458.5500000000002</v>
      </c>
      <c r="H18" s="36">
        <v>2520.4499999999998</v>
      </c>
      <c r="I18" s="36">
        <v>2534.1999999999998</v>
      </c>
      <c r="J18" s="36">
        <v>2551.3999999999996</v>
      </c>
      <c r="K18" s="31">
        <v>2517</v>
      </c>
      <c r="L18" s="31">
        <v>2486.0500000000002</v>
      </c>
      <c r="M18" s="31">
        <v>3.69014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1449.4</v>
      </c>
      <c r="D19" s="36">
        <v>1448.8</v>
      </c>
      <c r="E19" s="36">
        <v>1435.1999999999998</v>
      </c>
      <c r="F19" s="36">
        <v>1420.9999999999998</v>
      </c>
      <c r="G19" s="36">
        <v>1407.3999999999996</v>
      </c>
      <c r="H19" s="36">
        <v>1463</v>
      </c>
      <c r="I19" s="36">
        <v>1476.6</v>
      </c>
      <c r="J19" s="36">
        <v>1490.8000000000002</v>
      </c>
      <c r="K19" s="31">
        <v>1462.4</v>
      </c>
      <c r="L19" s="31">
        <v>1434.6</v>
      </c>
      <c r="M19" s="31">
        <v>2.1253299999999999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719.45</v>
      </c>
      <c r="D20" s="36">
        <v>719.1</v>
      </c>
      <c r="E20" s="36">
        <v>714.80000000000007</v>
      </c>
      <c r="F20" s="36">
        <v>710.15000000000009</v>
      </c>
      <c r="G20" s="36">
        <v>705.85000000000014</v>
      </c>
      <c r="H20" s="36">
        <v>723.75</v>
      </c>
      <c r="I20" s="36">
        <v>728.05</v>
      </c>
      <c r="J20" s="36">
        <v>732.69999999999993</v>
      </c>
      <c r="K20" s="31">
        <v>723.4</v>
      </c>
      <c r="L20" s="31">
        <v>714.45</v>
      </c>
      <c r="M20" s="31">
        <v>9.6983499999999996</v>
      </c>
      <c r="N20" s="1"/>
      <c r="O20" s="1"/>
    </row>
    <row r="21" spans="1:15" ht="12.75" customHeight="1">
      <c r="A21" s="51">
        <v>12</v>
      </c>
      <c r="B21" s="53" t="s">
        <v>816</v>
      </c>
      <c r="C21" s="31">
        <v>989</v>
      </c>
      <c r="D21" s="36">
        <v>986.7166666666667</v>
      </c>
      <c r="E21" s="36">
        <v>978.43333333333339</v>
      </c>
      <c r="F21" s="36">
        <v>967.86666666666667</v>
      </c>
      <c r="G21" s="36">
        <v>959.58333333333337</v>
      </c>
      <c r="H21" s="36">
        <v>997.28333333333342</v>
      </c>
      <c r="I21" s="36">
        <v>1005.5666666666667</v>
      </c>
      <c r="J21" s="36">
        <v>1016.1333333333334</v>
      </c>
      <c r="K21" s="31">
        <v>995</v>
      </c>
      <c r="L21" s="31">
        <v>976.15</v>
      </c>
      <c r="M21" s="31">
        <v>13.20871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2975.2</v>
      </c>
      <c r="D22" s="36">
        <v>2974.5333333333333</v>
      </c>
      <c r="E22" s="36">
        <v>2953.1666666666665</v>
      </c>
      <c r="F22" s="36">
        <v>2931.1333333333332</v>
      </c>
      <c r="G22" s="36">
        <v>2909.7666666666664</v>
      </c>
      <c r="H22" s="36">
        <v>2996.5666666666666</v>
      </c>
      <c r="I22" s="36">
        <v>3017.9333333333334</v>
      </c>
      <c r="J22" s="36">
        <v>3039.9666666666667</v>
      </c>
      <c r="K22" s="31">
        <v>2995.9</v>
      </c>
      <c r="L22" s="31">
        <v>2952.5</v>
      </c>
      <c r="M22" s="31">
        <v>6.9870000000000001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1954.4</v>
      </c>
      <c r="D23" s="36">
        <v>1939.4666666666665</v>
      </c>
      <c r="E23" s="36">
        <v>1900.9333333333329</v>
      </c>
      <c r="F23" s="36">
        <v>1847.4666666666665</v>
      </c>
      <c r="G23" s="36">
        <v>1808.9333333333329</v>
      </c>
      <c r="H23" s="36">
        <v>1992.9333333333329</v>
      </c>
      <c r="I23" s="36">
        <v>2031.4666666666662</v>
      </c>
      <c r="J23" s="36">
        <v>2084.9333333333329</v>
      </c>
      <c r="K23" s="31">
        <v>1978</v>
      </c>
      <c r="L23" s="31">
        <v>1886</v>
      </c>
      <c r="M23" s="31">
        <v>43.9298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1426.6</v>
      </c>
      <c r="D24" s="36">
        <v>1430.5666666666666</v>
      </c>
      <c r="E24" s="36">
        <v>1416.1333333333332</v>
      </c>
      <c r="F24" s="36">
        <v>1405.6666666666665</v>
      </c>
      <c r="G24" s="36">
        <v>1391.2333333333331</v>
      </c>
      <c r="H24" s="36">
        <v>1441.0333333333333</v>
      </c>
      <c r="I24" s="36">
        <v>1455.4666666666667</v>
      </c>
      <c r="J24" s="36">
        <v>1465.9333333333334</v>
      </c>
      <c r="K24" s="31">
        <v>1445</v>
      </c>
      <c r="L24" s="31">
        <v>1420.1</v>
      </c>
      <c r="M24" s="31">
        <v>13.21316</v>
      </c>
      <c r="N24" s="1"/>
      <c r="O24" s="1"/>
    </row>
    <row r="25" spans="1:15" ht="12.75" customHeight="1">
      <c r="A25" s="51">
        <v>16</v>
      </c>
      <c r="B25" s="53" t="s">
        <v>784</v>
      </c>
      <c r="C25" s="31">
        <v>666.35</v>
      </c>
      <c r="D25" s="36">
        <v>664.18333333333328</v>
      </c>
      <c r="E25" s="36">
        <v>654.36666666666656</v>
      </c>
      <c r="F25" s="36">
        <v>642.38333333333333</v>
      </c>
      <c r="G25" s="36">
        <v>632.56666666666661</v>
      </c>
      <c r="H25" s="36">
        <v>676.16666666666652</v>
      </c>
      <c r="I25" s="36">
        <v>685.98333333333335</v>
      </c>
      <c r="J25" s="36">
        <v>697.96666666666647</v>
      </c>
      <c r="K25" s="31">
        <v>674</v>
      </c>
      <c r="L25" s="31">
        <v>652.20000000000005</v>
      </c>
      <c r="M25" s="31">
        <v>38.230910000000002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799.5</v>
      </c>
      <c r="D26" s="36">
        <v>802.75</v>
      </c>
      <c r="E26" s="36">
        <v>794.75</v>
      </c>
      <c r="F26" s="36">
        <v>790</v>
      </c>
      <c r="G26" s="36">
        <v>782</v>
      </c>
      <c r="H26" s="36">
        <v>807.5</v>
      </c>
      <c r="I26" s="36">
        <v>815.5</v>
      </c>
      <c r="J26" s="36">
        <v>820.25</v>
      </c>
      <c r="K26" s="31">
        <v>810.75</v>
      </c>
      <c r="L26" s="31">
        <v>798</v>
      </c>
      <c r="M26" s="31">
        <v>4.6755199999999997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357.9</v>
      </c>
      <c r="D27" s="36">
        <v>360.0333333333333</v>
      </c>
      <c r="E27" s="36">
        <v>354.66666666666663</v>
      </c>
      <c r="F27" s="36">
        <v>351.43333333333334</v>
      </c>
      <c r="G27" s="36">
        <v>346.06666666666666</v>
      </c>
      <c r="H27" s="36">
        <v>363.26666666666659</v>
      </c>
      <c r="I27" s="36">
        <v>368.63333333333327</v>
      </c>
      <c r="J27" s="36">
        <v>371.86666666666656</v>
      </c>
      <c r="K27" s="31">
        <v>365.4</v>
      </c>
      <c r="L27" s="31">
        <v>356.8</v>
      </c>
      <c r="M27" s="31">
        <v>17.661629999999999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225.17</v>
      </c>
      <c r="D28" s="36">
        <v>225.24333333333334</v>
      </c>
      <c r="E28" s="36">
        <v>222.78666666666669</v>
      </c>
      <c r="F28" s="36">
        <v>220.40333333333336</v>
      </c>
      <c r="G28" s="36">
        <v>217.94666666666672</v>
      </c>
      <c r="H28" s="36">
        <v>227.62666666666667</v>
      </c>
      <c r="I28" s="36">
        <v>230.08333333333331</v>
      </c>
      <c r="J28" s="36">
        <v>232.46666666666664</v>
      </c>
      <c r="K28" s="31">
        <v>227.7</v>
      </c>
      <c r="L28" s="31">
        <v>222.86</v>
      </c>
      <c r="M28" s="31">
        <v>42.881950000000003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328.1</v>
      </c>
      <c r="D29" s="36">
        <v>329.56666666666666</v>
      </c>
      <c r="E29" s="36">
        <v>325.93333333333334</v>
      </c>
      <c r="F29" s="36">
        <v>323.76666666666665</v>
      </c>
      <c r="G29" s="36">
        <v>320.13333333333333</v>
      </c>
      <c r="H29" s="36">
        <v>331.73333333333335</v>
      </c>
      <c r="I29" s="36">
        <v>335.36666666666667</v>
      </c>
      <c r="J29" s="36">
        <v>337.53333333333336</v>
      </c>
      <c r="K29" s="31">
        <v>333.2</v>
      </c>
      <c r="L29" s="31">
        <v>327.39999999999998</v>
      </c>
      <c r="M29" s="31">
        <v>19.789010000000001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6216.85</v>
      </c>
      <c r="D30" s="36">
        <v>6252.4833333333327</v>
      </c>
      <c r="E30" s="36">
        <v>6147.0166666666655</v>
      </c>
      <c r="F30" s="36">
        <v>6077.1833333333325</v>
      </c>
      <c r="G30" s="36">
        <v>5971.7166666666653</v>
      </c>
      <c r="H30" s="36">
        <v>6322.3166666666657</v>
      </c>
      <c r="I30" s="36">
        <v>6427.7833333333328</v>
      </c>
      <c r="J30" s="36">
        <v>6497.6166666666659</v>
      </c>
      <c r="K30" s="31">
        <v>6357.95</v>
      </c>
      <c r="L30" s="31">
        <v>6182.65</v>
      </c>
      <c r="M30" s="31">
        <v>1.50949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623</v>
      </c>
      <c r="D31" s="36">
        <v>623.70000000000005</v>
      </c>
      <c r="E31" s="36">
        <v>620.00000000000011</v>
      </c>
      <c r="F31" s="36">
        <v>617.00000000000011</v>
      </c>
      <c r="G31" s="36">
        <v>613.30000000000018</v>
      </c>
      <c r="H31" s="36">
        <v>626.70000000000005</v>
      </c>
      <c r="I31" s="36">
        <v>630.39999999999986</v>
      </c>
      <c r="J31" s="36">
        <v>633.4</v>
      </c>
      <c r="K31" s="31">
        <v>627.4</v>
      </c>
      <c r="L31" s="31">
        <v>620.70000000000005</v>
      </c>
      <c r="M31" s="31">
        <v>10.91216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7008.05</v>
      </c>
      <c r="D32" s="36">
        <v>7053.4666666666672</v>
      </c>
      <c r="E32" s="36">
        <v>6954.4833333333345</v>
      </c>
      <c r="F32" s="36">
        <v>6900.916666666667</v>
      </c>
      <c r="G32" s="36">
        <v>6801.9333333333343</v>
      </c>
      <c r="H32" s="36">
        <v>7107.0333333333347</v>
      </c>
      <c r="I32" s="36">
        <v>7206.0166666666682</v>
      </c>
      <c r="J32" s="36">
        <v>7259.5833333333348</v>
      </c>
      <c r="K32" s="31">
        <v>7152.45</v>
      </c>
      <c r="L32" s="31">
        <v>6999.9</v>
      </c>
      <c r="M32" s="31">
        <v>2.6600299999999999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518.25</v>
      </c>
      <c r="D33" s="36">
        <v>520.4</v>
      </c>
      <c r="E33" s="36">
        <v>512.9</v>
      </c>
      <c r="F33" s="36">
        <v>507.54999999999995</v>
      </c>
      <c r="G33" s="36">
        <v>500.04999999999995</v>
      </c>
      <c r="H33" s="36">
        <v>525.75</v>
      </c>
      <c r="I33" s="36">
        <v>533.25</v>
      </c>
      <c r="J33" s="36">
        <v>538.6</v>
      </c>
      <c r="K33" s="31">
        <v>527.9</v>
      </c>
      <c r="L33" s="31">
        <v>515.04999999999995</v>
      </c>
      <c r="M33" s="31">
        <v>15.584379999999999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240.8</v>
      </c>
      <c r="D34" s="36">
        <v>241.10000000000002</v>
      </c>
      <c r="E34" s="36">
        <v>237.55000000000004</v>
      </c>
      <c r="F34" s="36">
        <v>234.3</v>
      </c>
      <c r="G34" s="36">
        <v>230.75000000000003</v>
      </c>
      <c r="H34" s="36">
        <v>244.35000000000005</v>
      </c>
      <c r="I34" s="36">
        <v>247.9</v>
      </c>
      <c r="J34" s="36">
        <v>251.15000000000006</v>
      </c>
      <c r="K34" s="31">
        <v>244.65</v>
      </c>
      <c r="L34" s="31">
        <v>237.85</v>
      </c>
      <c r="M34" s="31">
        <v>53.179960000000001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3312.8</v>
      </c>
      <c r="D35" s="36">
        <v>3321.5</v>
      </c>
      <c r="E35" s="36">
        <v>3293.1</v>
      </c>
      <c r="F35" s="36">
        <v>3273.4</v>
      </c>
      <c r="G35" s="36">
        <v>3245</v>
      </c>
      <c r="H35" s="36">
        <v>3341.2</v>
      </c>
      <c r="I35" s="36">
        <v>3369.5999999999995</v>
      </c>
      <c r="J35" s="36">
        <v>3389.2999999999997</v>
      </c>
      <c r="K35" s="31">
        <v>3349.9</v>
      </c>
      <c r="L35" s="31">
        <v>3301.8</v>
      </c>
      <c r="M35" s="31">
        <v>5.8683399999999999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1909.1</v>
      </c>
      <c r="D36" s="36">
        <v>1908.6833333333334</v>
      </c>
      <c r="E36" s="36">
        <v>1900.9166666666667</v>
      </c>
      <c r="F36" s="36">
        <v>1892.7333333333333</v>
      </c>
      <c r="G36" s="36">
        <v>1884.9666666666667</v>
      </c>
      <c r="H36" s="36">
        <v>1916.8666666666668</v>
      </c>
      <c r="I36" s="36">
        <v>1924.6333333333332</v>
      </c>
      <c r="J36" s="36">
        <v>1932.8166666666668</v>
      </c>
      <c r="K36" s="31">
        <v>1916.45</v>
      </c>
      <c r="L36" s="31">
        <v>1900.5</v>
      </c>
      <c r="M36" s="31">
        <v>1.9681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1552.45</v>
      </c>
      <c r="D37" s="36">
        <v>1556.6000000000001</v>
      </c>
      <c r="E37" s="36">
        <v>1544.9000000000003</v>
      </c>
      <c r="F37" s="36">
        <v>1537.3500000000001</v>
      </c>
      <c r="G37" s="36">
        <v>1525.6500000000003</v>
      </c>
      <c r="H37" s="36">
        <v>1564.1500000000003</v>
      </c>
      <c r="I37" s="36">
        <v>1575.8500000000001</v>
      </c>
      <c r="J37" s="36">
        <v>1583.4000000000003</v>
      </c>
      <c r="K37" s="31">
        <v>1568.3</v>
      </c>
      <c r="L37" s="31">
        <v>1549.05</v>
      </c>
      <c r="M37" s="31">
        <v>5.8485699999999996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5219.8500000000004</v>
      </c>
      <c r="D38" s="36">
        <v>5224.6500000000005</v>
      </c>
      <c r="E38" s="36">
        <v>5195.3000000000011</v>
      </c>
      <c r="F38" s="36">
        <v>5170.7500000000009</v>
      </c>
      <c r="G38" s="36">
        <v>5141.4000000000015</v>
      </c>
      <c r="H38" s="36">
        <v>5249.2000000000007</v>
      </c>
      <c r="I38" s="36">
        <v>5278.5500000000011</v>
      </c>
      <c r="J38" s="36">
        <v>5303.1</v>
      </c>
      <c r="K38" s="31">
        <v>5254</v>
      </c>
      <c r="L38" s="31">
        <v>5200.1000000000004</v>
      </c>
      <c r="M38" s="31">
        <v>1.5598399999999999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1232.0999999999999</v>
      </c>
      <c r="D39" s="36">
        <v>1233.4333333333332</v>
      </c>
      <c r="E39" s="36">
        <v>1226.2666666666664</v>
      </c>
      <c r="F39" s="36">
        <v>1220.4333333333332</v>
      </c>
      <c r="G39" s="36">
        <v>1213.2666666666664</v>
      </c>
      <c r="H39" s="36">
        <v>1239.2666666666664</v>
      </c>
      <c r="I39" s="36">
        <v>1246.4333333333329</v>
      </c>
      <c r="J39" s="36">
        <v>1252.2666666666664</v>
      </c>
      <c r="K39" s="31">
        <v>1240.5999999999999</v>
      </c>
      <c r="L39" s="31">
        <v>1227.5999999999999</v>
      </c>
      <c r="M39" s="31">
        <v>80.304270000000002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11950.3</v>
      </c>
      <c r="D40" s="36">
        <v>11855.416666666666</v>
      </c>
      <c r="E40" s="36">
        <v>11737.983333333332</v>
      </c>
      <c r="F40" s="36">
        <v>11525.666666666666</v>
      </c>
      <c r="G40" s="36">
        <v>11408.233333333332</v>
      </c>
      <c r="H40" s="36">
        <v>12067.733333333332</v>
      </c>
      <c r="I40" s="36">
        <v>12185.166666666666</v>
      </c>
      <c r="J40" s="36">
        <v>12397.483333333332</v>
      </c>
      <c r="K40" s="31">
        <v>11972.85</v>
      </c>
      <c r="L40" s="31">
        <v>11643.1</v>
      </c>
      <c r="M40" s="31">
        <v>4.4475499999999997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7365.5</v>
      </c>
      <c r="D41" s="36">
        <v>7368.8833333333341</v>
      </c>
      <c r="E41" s="36">
        <v>7282.7666666666682</v>
      </c>
      <c r="F41" s="36">
        <v>7200.0333333333338</v>
      </c>
      <c r="G41" s="36">
        <v>7113.9166666666679</v>
      </c>
      <c r="H41" s="36">
        <v>7451.6166666666686</v>
      </c>
      <c r="I41" s="36">
        <v>7537.7333333333354</v>
      </c>
      <c r="J41" s="36">
        <v>7620.466666666669</v>
      </c>
      <c r="K41" s="31">
        <v>7455</v>
      </c>
      <c r="L41" s="31">
        <v>7286.15</v>
      </c>
      <c r="M41" s="31">
        <v>15.677860000000001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1848.7</v>
      </c>
      <c r="D42" s="36">
        <v>1854.7</v>
      </c>
      <c r="E42" s="36">
        <v>1832.5500000000002</v>
      </c>
      <c r="F42" s="36">
        <v>1816.4</v>
      </c>
      <c r="G42" s="36">
        <v>1794.2500000000002</v>
      </c>
      <c r="H42" s="36">
        <v>1870.8500000000001</v>
      </c>
      <c r="I42" s="36">
        <v>1893.0000000000002</v>
      </c>
      <c r="J42" s="36">
        <v>1909.15</v>
      </c>
      <c r="K42" s="31">
        <v>1876.85</v>
      </c>
      <c r="L42" s="31">
        <v>1838.55</v>
      </c>
      <c r="M42" s="31">
        <v>19.201129999999999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10369.9</v>
      </c>
      <c r="D43" s="36">
        <v>10383.35</v>
      </c>
      <c r="E43" s="36">
        <v>10286.75</v>
      </c>
      <c r="F43" s="36">
        <v>10203.6</v>
      </c>
      <c r="G43" s="36">
        <v>10107</v>
      </c>
      <c r="H43" s="36">
        <v>10466.5</v>
      </c>
      <c r="I43" s="36">
        <v>10563.100000000002</v>
      </c>
      <c r="J43" s="36">
        <v>10646.25</v>
      </c>
      <c r="K43" s="31">
        <v>10479.950000000001</v>
      </c>
      <c r="L43" s="31">
        <v>10300.200000000001</v>
      </c>
      <c r="M43" s="31">
        <v>0.32623999999999997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3076</v>
      </c>
      <c r="D44" s="36">
        <v>3064.4833333333336</v>
      </c>
      <c r="E44" s="36">
        <v>3037.0666666666671</v>
      </c>
      <c r="F44" s="36">
        <v>2998.1333333333337</v>
      </c>
      <c r="G44" s="36">
        <v>2970.7166666666672</v>
      </c>
      <c r="H44" s="36">
        <v>3103.416666666667</v>
      </c>
      <c r="I44" s="36">
        <v>3130.833333333333</v>
      </c>
      <c r="J44" s="36">
        <v>3169.7666666666669</v>
      </c>
      <c r="K44" s="31">
        <v>3091.9</v>
      </c>
      <c r="L44" s="31">
        <v>3025.55</v>
      </c>
      <c r="M44" s="31">
        <v>0.79108999999999996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207.68</v>
      </c>
      <c r="D45" s="36">
        <v>208.04666666666671</v>
      </c>
      <c r="E45" s="36">
        <v>206.18333333333342</v>
      </c>
      <c r="F45" s="36">
        <v>204.68666666666672</v>
      </c>
      <c r="G45" s="36">
        <v>202.82333333333344</v>
      </c>
      <c r="H45" s="36">
        <v>209.54333333333341</v>
      </c>
      <c r="I45" s="36">
        <v>211.40666666666669</v>
      </c>
      <c r="J45" s="36">
        <v>212.90333333333339</v>
      </c>
      <c r="K45" s="31">
        <v>209.91</v>
      </c>
      <c r="L45" s="31">
        <v>206.55</v>
      </c>
      <c r="M45" s="31">
        <v>202.52143000000001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239.5</v>
      </c>
      <c r="D46" s="36">
        <v>239.44999999999996</v>
      </c>
      <c r="E46" s="36">
        <v>238.24999999999991</v>
      </c>
      <c r="F46" s="36">
        <v>236.99999999999994</v>
      </c>
      <c r="G46" s="36">
        <v>235.7999999999999</v>
      </c>
      <c r="H46" s="36">
        <v>240.69999999999993</v>
      </c>
      <c r="I46" s="36">
        <v>241.89999999999998</v>
      </c>
      <c r="J46" s="36">
        <v>243.14999999999995</v>
      </c>
      <c r="K46" s="31">
        <v>240.65</v>
      </c>
      <c r="L46" s="31">
        <v>238.2</v>
      </c>
      <c r="M46" s="31">
        <v>66.534149999999997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112.28</v>
      </c>
      <c r="D47" s="36">
        <v>112.60333333333334</v>
      </c>
      <c r="E47" s="36">
        <v>111.70666666666668</v>
      </c>
      <c r="F47" s="36">
        <v>111.13333333333334</v>
      </c>
      <c r="G47" s="36">
        <v>110.23666666666668</v>
      </c>
      <c r="H47" s="36">
        <v>113.17666666666668</v>
      </c>
      <c r="I47" s="36">
        <v>114.07333333333335</v>
      </c>
      <c r="J47" s="36">
        <v>114.64666666666668</v>
      </c>
      <c r="K47" s="31">
        <v>113.5</v>
      </c>
      <c r="L47" s="31">
        <v>112.03</v>
      </c>
      <c r="M47" s="31">
        <v>27.278210000000001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1439</v>
      </c>
      <c r="D48" s="36">
        <v>1440.6166666666668</v>
      </c>
      <c r="E48" s="36">
        <v>1434.3833333333337</v>
      </c>
      <c r="F48" s="36">
        <v>1429.7666666666669</v>
      </c>
      <c r="G48" s="36">
        <v>1423.5333333333338</v>
      </c>
      <c r="H48" s="36">
        <v>1445.2333333333336</v>
      </c>
      <c r="I48" s="36">
        <v>1451.4666666666667</v>
      </c>
      <c r="J48" s="36">
        <v>1456.0833333333335</v>
      </c>
      <c r="K48" s="31">
        <v>1446.85</v>
      </c>
      <c r="L48" s="31">
        <v>1436</v>
      </c>
      <c r="M48" s="31">
        <v>0.93625000000000003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622.54999999999995</v>
      </c>
      <c r="D49" s="36">
        <v>622.68333333333328</v>
      </c>
      <c r="E49" s="36">
        <v>615.86666666666656</v>
      </c>
      <c r="F49" s="36">
        <v>609.18333333333328</v>
      </c>
      <c r="G49" s="36">
        <v>602.36666666666656</v>
      </c>
      <c r="H49" s="36">
        <v>629.36666666666656</v>
      </c>
      <c r="I49" s="36">
        <v>636.18333333333339</v>
      </c>
      <c r="J49" s="36">
        <v>642.86666666666656</v>
      </c>
      <c r="K49" s="31">
        <v>629.5</v>
      </c>
      <c r="L49" s="31">
        <v>616</v>
      </c>
      <c r="M49" s="31">
        <v>9.0463100000000001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1193.8</v>
      </c>
      <c r="D50" s="36">
        <v>1202.2833333333335</v>
      </c>
      <c r="E50" s="36">
        <v>1176.5666666666671</v>
      </c>
      <c r="F50" s="36">
        <v>1159.3333333333335</v>
      </c>
      <c r="G50" s="36">
        <v>1133.616666666667</v>
      </c>
      <c r="H50" s="36">
        <v>1219.5166666666671</v>
      </c>
      <c r="I50" s="36">
        <v>1245.2333333333338</v>
      </c>
      <c r="J50" s="36">
        <v>1262.4666666666672</v>
      </c>
      <c r="K50" s="31">
        <v>1228</v>
      </c>
      <c r="L50" s="31">
        <v>1185.05</v>
      </c>
      <c r="M50" s="31">
        <v>9.3392800000000005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284.3</v>
      </c>
      <c r="D51" s="36">
        <v>286.35000000000002</v>
      </c>
      <c r="E51" s="36">
        <v>281.85000000000002</v>
      </c>
      <c r="F51" s="36">
        <v>279.39999999999998</v>
      </c>
      <c r="G51" s="36">
        <v>274.89999999999998</v>
      </c>
      <c r="H51" s="36">
        <v>288.80000000000007</v>
      </c>
      <c r="I51" s="36">
        <v>293.30000000000007</v>
      </c>
      <c r="J51" s="36">
        <v>295.75000000000011</v>
      </c>
      <c r="K51" s="31">
        <v>290.85000000000002</v>
      </c>
      <c r="L51" s="31">
        <v>283.89999999999998</v>
      </c>
      <c r="M51" s="31">
        <v>159.46216000000001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1596.1</v>
      </c>
      <c r="D52" s="36">
        <v>1594.7333333333333</v>
      </c>
      <c r="E52" s="36">
        <v>1579.4666666666667</v>
      </c>
      <c r="F52" s="36">
        <v>1562.8333333333333</v>
      </c>
      <c r="G52" s="36">
        <v>1547.5666666666666</v>
      </c>
      <c r="H52" s="36">
        <v>1611.3666666666668</v>
      </c>
      <c r="I52" s="36">
        <v>1626.6333333333337</v>
      </c>
      <c r="J52" s="36">
        <v>1643.2666666666669</v>
      </c>
      <c r="K52" s="31">
        <v>1610</v>
      </c>
      <c r="L52" s="31">
        <v>1578.1</v>
      </c>
      <c r="M52" s="31">
        <v>14.415229999999999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264.85000000000002</v>
      </c>
      <c r="D53" s="36">
        <v>266.31666666666666</v>
      </c>
      <c r="E53" s="36">
        <v>262.7833333333333</v>
      </c>
      <c r="F53" s="36">
        <v>260.71666666666664</v>
      </c>
      <c r="G53" s="36">
        <v>257.18333333333328</v>
      </c>
      <c r="H53" s="36">
        <v>268.38333333333333</v>
      </c>
      <c r="I53" s="36">
        <v>271.91666666666674</v>
      </c>
      <c r="J53" s="36">
        <v>273.98333333333335</v>
      </c>
      <c r="K53" s="31">
        <v>269.85000000000002</v>
      </c>
      <c r="L53" s="31">
        <v>264.25</v>
      </c>
      <c r="M53" s="31">
        <v>75.034559999999999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338.4</v>
      </c>
      <c r="D54" s="36">
        <v>338.09999999999997</v>
      </c>
      <c r="E54" s="36">
        <v>335.34999999999991</v>
      </c>
      <c r="F54" s="36">
        <v>332.29999999999995</v>
      </c>
      <c r="G54" s="36">
        <v>329.5499999999999</v>
      </c>
      <c r="H54" s="36">
        <v>341.14999999999992</v>
      </c>
      <c r="I54" s="36">
        <v>343.90000000000003</v>
      </c>
      <c r="J54" s="36">
        <v>346.94999999999993</v>
      </c>
      <c r="K54" s="31">
        <v>340.85</v>
      </c>
      <c r="L54" s="31">
        <v>335.05</v>
      </c>
      <c r="M54" s="31">
        <v>72.375219999999999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1661.75</v>
      </c>
      <c r="D55" s="36">
        <v>1655.4333333333334</v>
      </c>
      <c r="E55" s="36">
        <v>1644.8166666666668</v>
      </c>
      <c r="F55" s="36">
        <v>1627.8833333333334</v>
      </c>
      <c r="G55" s="36">
        <v>1617.2666666666669</v>
      </c>
      <c r="H55" s="36">
        <v>1672.3666666666668</v>
      </c>
      <c r="I55" s="36">
        <v>1682.9833333333336</v>
      </c>
      <c r="J55" s="36">
        <v>1699.9166666666667</v>
      </c>
      <c r="K55" s="31">
        <v>1666.05</v>
      </c>
      <c r="L55" s="31">
        <v>1638.5</v>
      </c>
      <c r="M55" s="31">
        <v>42.230719999999998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375.85</v>
      </c>
      <c r="D56" s="36">
        <v>381.98333333333335</v>
      </c>
      <c r="E56" s="36">
        <v>368.16666666666669</v>
      </c>
      <c r="F56" s="36">
        <v>360.48333333333335</v>
      </c>
      <c r="G56" s="36">
        <v>346.66666666666669</v>
      </c>
      <c r="H56" s="36">
        <v>389.66666666666669</v>
      </c>
      <c r="I56" s="36">
        <v>403.48333333333329</v>
      </c>
      <c r="J56" s="36">
        <v>411.16666666666669</v>
      </c>
      <c r="K56" s="31">
        <v>395.8</v>
      </c>
      <c r="L56" s="31">
        <v>374.3</v>
      </c>
      <c r="M56" s="31">
        <v>104.55441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34720.300000000003</v>
      </c>
      <c r="D57" s="36">
        <v>34475.1</v>
      </c>
      <c r="E57" s="36">
        <v>34155.25</v>
      </c>
      <c r="F57" s="36">
        <v>33590.200000000004</v>
      </c>
      <c r="G57" s="36">
        <v>33270.350000000006</v>
      </c>
      <c r="H57" s="36">
        <v>35040.149999999994</v>
      </c>
      <c r="I57" s="36">
        <v>35359.999999999985</v>
      </c>
      <c r="J57" s="36">
        <v>35925.049999999988</v>
      </c>
      <c r="K57" s="31">
        <v>34794.949999999997</v>
      </c>
      <c r="L57" s="31">
        <v>33910.050000000003</v>
      </c>
      <c r="M57" s="31">
        <v>0.57196999999999998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6111.05</v>
      </c>
      <c r="D58" s="36">
        <v>6128.2833333333328</v>
      </c>
      <c r="E58" s="36">
        <v>6051.9166666666661</v>
      </c>
      <c r="F58" s="36">
        <v>5992.7833333333328</v>
      </c>
      <c r="G58" s="36">
        <v>5916.4166666666661</v>
      </c>
      <c r="H58" s="36">
        <v>6187.4166666666661</v>
      </c>
      <c r="I58" s="36">
        <v>6263.7833333333328</v>
      </c>
      <c r="J58" s="36">
        <v>6322.9166666666661</v>
      </c>
      <c r="K58" s="31">
        <v>6204.65</v>
      </c>
      <c r="L58" s="31">
        <v>6069.15</v>
      </c>
      <c r="M58" s="31">
        <v>5.2791699999999997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731.1</v>
      </c>
      <c r="D59" s="36">
        <v>728.18333333333339</v>
      </c>
      <c r="E59" s="36">
        <v>718.36666666666679</v>
      </c>
      <c r="F59" s="36">
        <v>705.63333333333344</v>
      </c>
      <c r="G59" s="36">
        <v>695.81666666666683</v>
      </c>
      <c r="H59" s="36">
        <v>740.91666666666674</v>
      </c>
      <c r="I59" s="36">
        <v>750.73333333333335</v>
      </c>
      <c r="J59" s="36">
        <v>763.4666666666667</v>
      </c>
      <c r="K59" s="31">
        <v>738</v>
      </c>
      <c r="L59" s="31">
        <v>715.45</v>
      </c>
      <c r="M59" s="31">
        <v>30.964259999999999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105.54</v>
      </c>
      <c r="D60" s="36">
        <v>105.88666666666666</v>
      </c>
      <c r="E60" s="36">
        <v>104.99333333333331</v>
      </c>
      <c r="F60" s="36">
        <v>104.44666666666666</v>
      </c>
      <c r="G60" s="36">
        <v>103.55333333333331</v>
      </c>
      <c r="H60" s="36">
        <v>106.43333333333331</v>
      </c>
      <c r="I60" s="36">
        <v>107.32666666666665</v>
      </c>
      <c r="J60" s="36">
        <v>107.87333333333331</v>
      </c>
      <c r="K60" s="31">
        <v>106.78</v>
      </c>
      <c r="L60" s="31">
        <v>105.34</v>
      </c>
      <c r="M60" s="31">
        <v>109.15215000000001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1573.95</v>
      </c>
      <c r="D61" s="36">
        <v>1572.1166666666668</v>
      </c>
      <c r="E61" s="36">
        <v>1559.2333333333336</v>
      </c>
      <c r="F61" s="36">
        <v>1544.5166666666669</v>
      </c>
      <c r="G61" s="36">
        <v>1531.6333333333337</v>
      </c>
      <c r="H61" s="36">
        <v>1586.8333333333335</v>
      </c>
      <c r="I61" s="36">
        <v>1599.7166666666667</v>
      </c>
      <c r="J61" s="36">
        <v>1614.4333333333334</v>
      </c>
      <c r="K61" s="31">
        <v>1585</v>
      </c>
      <c r="L61" s="31">
        <v>1557.4</v>
      </c>
      <c r="M61" s="31">
        <v>21.335429999999999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1671.8</v>
      </c>
      <c r="D62" s="36">
        <v>1670.5</v>
      </c>
      <c r="E62" s="36">
        <v>1658</v>
      </c>
      <c r="F62" s="36">
        <v>1644.2</v>
      </c>
      <c r="G62" s="36">
        <v>1631.7</v>
      </c>
      <c r="H62" s="36">
        <v>1684.3</v>
      </c>
      <c r="I62" s="36">
        <v>1696.8</v>
      </c>
      <c r="J62" s="36">
        <v>1710.6</v>
      </c>
      <c r="K62" s="31">
        <v>1683</v>
      </c>
      <c r="L62" s="31">
        <v>1656.7</v>
      </c>
      <c r="M62" s="31">
        <v>9.5813699999999997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488.5</v>
      </c>
      <c r="D63" s="36">
        <v>490.31666666666661</v>
      </c>
      <c r="E63" s="36">
        <v>485.8333333333332</v>
      </c>
      <c r="F63" s="36">
        <v>483.16666666666657</v>
      </c>
      <c r="G63" s="36">
        <v>478.68333333333317</v>
      </c>
      <c r="H63" s="36">
        <v>492.98333333333323</v>
      </c>
      <c r="I63" s="36">
        <v>497.46666666666658</v>
      </c>
      <c r="J63" s="36">
        <v>500.13333333333327</v>
      </c>
      <c r="K63" s="31">
        <v>494.8</v>
      </c>
      <c r="L63" s="31">
        <v>487.65</v>
      </c>
      <c r="M63" s="31">
        <v>50.639020000000002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6998.55</v>
      </c>
      <c r="D64" s="36">
        <v>6989.25</v>
      </c>
      <c r="E64" s="36">
        <v>6929.5</v>
      </c>
      <c r="F64" s="36">
        <v>6860.45</v>
      </c>
      <c r="G64" s="36">
        <v>6800.7</v>
      </c>
      <c r="H64" s="36">
        <v>7058.3</v>
      </c>
      <c r="I64" s="36">
        <v>7118.05</v>
      </c>
      <c r="J64" s="36">
        <v>7187.1</v>
      </c>
      <c r="K64" s="31">
        <v>7049</v>
      </c>
      <c r="L64" s="31">
        <v>6920.2</v>
      </c>
      <c r="M64" s="31">
        <v>2.4822199999999999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3649.55</v>
      </c>
      <c r="D65" s="36">
        <v>3660.2666666666664</v>
      </c>
      <c r="E65" s="36">
        <v>3610.583333333333</v>
      </c>
      <c r="F65" s="36">
        <v>3571.6166666666668</v>
      </c>
      <c r="G65" s="36">
        <v>3521.9333333333334</v>
      </c>
      <c r="H65" s="36">
        <v>3699.2333333333327</v>
      </c>
      <c r="I65" s="36">
        <v>3748.9166666666661</v>
      </c>
      <c r="J65" s="36">
        <v>3787.8833333333323</v>
      </c>
      <c r="K65" s="31">
        <v>3709.95</v>
      </c>
      <c r="L65" s="31">
        <v>3621.3</v>
      </c>
      <c r="M65" s="31">
        <v>4.5411000000000001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945.15</v>
      </c>
      <c r="D66" s="36">
        <v>946.66666666666663</v>
      </c>
      <c r="E66" s="36">
        <v>938.5333333333333</v>
      </c>
      <c r="F66" s="36">
        <v>931.91666666666663</v>
      </c>
      <c r="G66" s="36">
        <v>923.7833333333333</v>
      </c>
      <c r="H66" s="36">
        <v>953.2833333333333</v>
      </c>
      <c r="I66" s="36">
        <v>961.41666666666674</v>
      </c>
      <c r="J66" s="36">
        <v>968.0333333333333</v>
      </c>
      <c r="K66" s="31">
        <v>954.8</v>
      </c>
      <c r="L66" s="31">
        <v>940.05</v>
      </c>
      <c r="M66" s="31">
        <v>7.7942499999999999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1715.15</v>
      </c>
      <c r="D67" s="36">
        <v>1721.2333333333333</v>
      </c>
      <c r="E67" s="36">
        <v>1699.2166666666667</v>
      </c>
      <c r="F67" s="36">
        <v>1683.2833333333333</v>
      </c>
      <c r="G67" s="36">
        <v>1661.2666666666667</v>
      </c>
      <c r="H67" s="36">
        <v>1737.1666666666667</v>
      </c>
      <c r="I67" s="36">
        <v>1759.1833333333336</v>
      </c>
      <c r="J67" s="36">
        <v>1775.1166666666668</v>
      </c>
      <c r="K67" s="31">
        <v>1743.25</v>
      </c>
      <c r="L67" s="31">
        <v>1705.3</v>
      </c>
      <c r="M67" s="31">
        <v>4.5315799999999999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452.75</v>
      </c>
      <c r="D68" s="36">
        <v>451.95</v>
      </c>
      <c r="E68" s="36">
        <v>448.9</v>
      </c>
      <c r="F68" s="36">
        <v>445.05</v>
      </c>
      <c r="G68" s="36">
        <v>442</v>
      </c>
      <c r="H68" s="36">
        <v>455.79999999999995</v>
      </c>
      <c r="I68" s="36">
        <v>458.85</v>
      </c>
      <c r="J68" s="36">
        <v>462.69999999999993</v>
      </c>
      <c r="K68" s="31">
        <v>455</v>
      </c>
      <c r="L68" s="31">
        <v>448.1</v>
      </c>
      <c r="M68" s="31">
        <v>25.776050000000001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3845.95</v>
      </c>
      <c r="D69" s="36">
        <v>3825.7166666666672</v>
      </c>
      <c r="E69" s="36">
        <v>3800.2833333333342</v>
      </c>
      <c r="F69" s="36">
        <v>3754.6166666666672</v>
      </c>
      <c r="G69" s="36">
        <v>3729.1833333333343</v>
      </c>
      <c r="H69" s="36">
        <v>3871.3833333333341</v>
      </c>
      <c r="I69" s="36">
        <v>3896.8166666666666</v>
      </c>
      <c r="J69" s="36">
        <v>3942.483333333334</v>
      </c>
      <c r="K69" s="31">
        <v>3851.15</v>
      </c>
      <c r="L69" s="31">
        <v>3780.05</v>
      </c>
      <c r="M69" s="31">
        <v>1.90892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860.85</v>
      </c>
      <c r="D70" s="36">
        <v>860.26666666666677</v>
      </c>
      <c r="E70" s="36">
        <v>854.58333333333348</v>
      </c>
      <c r="F70" s="36">
        <v>848.31666666666672</v>
      </c>
      <c r="G70" s="36">
        <v>842.63333333333344</v>
      </c>
      <c r="H70" s="36">
        <v>866.53333333333353</v>
      </c>
      <c r="I70" s="36">
        <v>872.2166666666667</v>
      </c>
      <c r="J70" s="36">
        <v>878.48333333333358</v>
      </c>
      <c r="K70" s="31">
        <v>865.95</v>
      </c>
      <c r="L70" s="31">
        <v>854</v>
      </c>
      <c r="M70" s="31">
        <v>12.629569999999999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660.15</v>
      </c>
      <c r="D71" s="36">
        <v>662.85</v>
      </c>
      <c r="E71" s="36">
        <v>653.70000000000005</v>
      </c>
      <c r="F71" s="36">
        <v>647.25</v>
      </c>
      <c r="G71" s="36">
        <v>638.1</v>
      </c>
      <c r="H71" s="36">
        <v>669.30000000000007</v>
      </c>
      <c r="I71" s="36">
        <v>678.44999999999993</v>
      </c>
      <c r="J71" s="36">
        <v>684.90000000000009</v>
      </c>
      <c r="K71" s="31">
        <v>672</v>
      </c>
      <c r="L71" s="31">
        <v>656.4</v>
      </c>
      <c r="M71" s="31">
        <v>17.932960000000001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1822</v>
      </c>
      <c r="D72" s="36">
        <v>1833.8833333333332</v>
      </c>
      <c r="E72" s="36">
        <v>1806.6666666666665</v>
      </c>
      <c r="F72" s="36">
        <v>1791.3333333333333</v>
      </c>
      <c r="G72" s="36">
        <v>1764.1166666666666</v>
      </c>
      <c r="H72" s="36">
        <v>1849.2166666666665</v>
      </c>
      <c r="I72" s="36">
        <v>1876.4333333333332</v>
      </c>
      <c r="J72" s="36">
        <v>1891.7666666666664</v>
      </c>
      <c r="K72" s="31">
        <v>1861.1</v>
      </c>
      <c r="L72" s="31">
        <v>1818.55</v>
      </c>
      <c r="M72" s="31">
        <v>1.5945400000000001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2903.2</v>
      </c>
      <c r="D73" s="36">
        <v>2911.0666666666671</v>
      </c>
      <c r="E73" s="36">
        <v>2876.233333333334</v>
      </c>
      <c r="F73" s="36">
        <v>2849.2666666666669</v>
      </c>
      <c r="G73" s="36">
        <v>2814.4333333333338</v>
      </c>
      <c r="H73" s="36">
        <v>2938.0333333333342</v>
      </c>
      <c r="I73" s="36">
        <v>2972.8666666666672</v>
      </c>
      <c r="J73" s="36">
        <v>2999.8333333333344</v>
      </c>
      <c r="K73" s="31">
        <v>2945.9</v>
      </c>
      <c r="L73" s="31">
        <v>2884.1</v>
      </c>
      <c r="M73" s="31">
        <v>1.88324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425.4</v>
      </c>
      <c r="D74" s="36">
        <v>423.68333333333334</v>
      </c>
      <c r="E74" s="36">
        <v>421.36666666666667</v>
      </c>
      <c r="F74" s="36">
        <v>417.33333333333331</v>
      </c>
      <c r="G74" s="36">
        <v>415.01666666666665</v>
      </c>
      <c r="H74" s="36">
        <v>427.7166666666667</v>
      </c>
      <c r="I74" s="36">
        <v>430.03333333333342</v>
      </c>
      <c r="J74" s="36">
        <v>434.06666666666672</v>
      </c>
      <c r="K74" s="31">
        <v>426</v>
      </c>
      <c r="L74" s="31">
        <v>419.65</v>
      </c>
      <c r="M74" s="31">
        <v>13.4252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189.98</v>
      </c>
      <c r="D75" s="36">
        <v>189.06666666666669</v>
      </c>
      <c r="E75" s="36">
        <v>186.23333333333338</v>
      </c>
      <c r="F75" s="36">
        <v>182.48666666666668</v>
      </c>
      <c r="G75" s="36">
        <v>179.65333333333336</v>
      </c>
      <c r="H75" s="36">
        <v>192.81333333333339</v>
      </c>
      <c r="I75" s="36">
        <v>195.6466666666667</v>
      </c>
      <c r="J75" s="36">
        <v>199.3933333333334</v>
      </c>
      <c r="K75" s="31">
        <v>191.9</v>
      </c>
      <c r="L75" s="31">
        <v>185.32</v>
      </c>
      <c r="M75" s="31">
        <v>16.306059999999999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5452.2</v>
      </c>
      <c r="D76" s="36">
        <v>5482.7333333333336</v>
      </c>
      <c r="E76" s="36">
        <v>5405.4666666666672</v>
      </c>
      <c r="F76" s="36">
        <v>5358.7333333333336</v>
      </c>
      <c r="G76" s="36">
        <v>5281.4666666666672</v>
      </c>
      <c r="H76" s="36">
        <v>5529.4666666666672</v>
      </c>
      <c r="I76" s="36">
        <v>5606.7333333333336</v>
      </c>
      <c r="J76" s="36">
        <v>5653.4666666666672</v>
      </c>
      <c r="K76" s="31">
        <v>5560</v>
      </c>
      <c r="L76" s="31">
        <v>5436</v>
      </c>
      <c r="M76" s="31">
        <v>5.2912100000000004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14091.3</v>
      </c>
      <c r="D77" s="36">
        <v>13977.083333333334</v>
      </c>
      <c r="E77" s="36">
        <v>13764.216666666667</v>
      </c>
      <c r="F77" s="36">
        <v>13437.133333333333</v>
      </c>
      <c r="G77" s="36">
        <v>13224.266666666666</v>
      </c>
      <c r="H77" s="36">
        <v>14304.166666666668</v>
      </c>
      <c r="I77" s="36">
        <v>14517.033333333333</v>
      </c>
      <c r="J77" s="36">
        <v>14844.116666666669</v>
      </c>
      <c r="K77" s="31">
        <v>14189.95</v>
      </c>
      <c r="L77" s="31">
        <v>13650</v>
      </c>
      <c r="M77" s="31">
        <v>7.8242099999999999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3283.5</v>
      </c>
      <c r="D78" s="36">
        <v>3304.9666666666667</v>
      </c>
      <c r="E78" s="36">
        <v>3255.9833333333336</v>
      </c>
      <c r="F78" s="36">
        <v>3228.4666666666667</v>
      </c>
      <c r="G78" s="36">
        <v>3179.4833333333336</v>
      </c>
      <c r="H78" s="36">
        <v>3332.4833333333336</v>
      </c>
      <c r="I78" s="36">
        <v>3381.4666666666662</v>
      </c>
      <c r="J78" s="36">
        <v>3408.9833333333336</v>
      </c>
      <c r="K78" s="31">
        <v>3353.95</v>
      </c>
      <c r="L78" s="31">
        <v>3277.45</v>
      </c>
      <c r="M78" s="31">
        <v>0.74285999999999996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6631.65</v>
      </c>
      <c r="D79" s="36">
        <v>6633.4666666666672</v>
      </c>
      <c r="E79" s="36">
        <v>6601.1833333333343</v>
      </c>
      <c r="F79" s="36">
        <v>6570.7166666666672</v>
      </c>
      <c r="G79" s="36">
        <v>6538.4333333333343</v>
      </c>
      <c r="H79" s="36">
        <v>6663.9333333333343</v>
      </c>
      <c r="I79" s="36">
        <v>6696.2166666666672</v>
      </c>
      <c r="J79" s="36">
        <v>6726.6833333333343</v>
      </c>
      <c r="K79" s="31">
        <v>6665.75</v>
      </c>
      <c r="L79" s="31">
        <v>6603</v>
      </c>
      <c r="M79" s="31">
        <v>1.8234699999999999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4850.2</v>
      </c>
      <c r="D80" s="36">
        <v>4855.1166666666668</v>
      </c>
      <c r="E80" s="36">
        <v>4811.7333333333336</v>
      </c>
      <c r="F80" s="36">
        <v>4773.2666666666664</v>
      </c>
      <c r="G80" s="36">
        <v>4729.8833333333332</v>
      </c>
      <c r="H80" s="36">
        <v>4893.5833333333339</v>
      </c>
      <c r="I80" s="36">
        <v>4936.9666666666672</v>
      </c>
      <c r="J80" s="36">
        <v>4975.4333333333343</v>
      </c>
      <c r="K80" s="31">
        <v>4898.5</v>
      </c>
      <c r="L80" s="31">
        <v>4816.6499999999996</v>
      </c>
      <c r="M80" s="31">
        <v>3.5644200000000001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3886.75</v>
      </c>
      <c r="D81" s="36">
        <v>3882.0166666666664</v>
      </c>
      <c r="E81" s="36">
        <v>3834.7333333333327</v>
      </c>
      <c r="F81" s="36">
        <v>3782.7166666666662</v>
      </c>
      <c r="G81" s="36">
        <v>3735.4333333333325</v>
      </c>
      <c r="H81" s="36">
        <v>3934.0333333333328</v>
      </c>
      <c r="I81" s="36">
        <v>3981.3166666666666</v>
      </c>
      <c r="J81" s="36">
        <v>4033.333333333333</v>
      </c>
      <c r="K81" s="31">
        <v>3929.3</v>
      </c>
      <c r="L81" s="31">
        <v>3830</v>
      </c>
      <c r="M81" s="31">
        <v>3.1142500000000002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199.26</v>
      </c>
      <c r="D82" s="36">
        <v>200.89666666666668</v>
      </c>
      <c r="E82" s="36">
        <v>196.66333333333336</v>
      </c>
      <c r="F82" s="36">
        <v>194.06666666666669</v>
      </c>
      <c r="G82" s="36">
        <v>189.83333333333337</v>
      </c>
      <c r="H82" s="36">
        <v>203.49333333333334</v>
      </c>
      <c r="I82" s="36">
        <v>207.72666666666663</v>
      </c>
      <c r="J82" s="36">
        <v>210.32333333333332</v>
      </c>
      <c r="K82" s="31">
        <v>205.13</v>
      </c>
      <c r="L82" s="31">
        <v>198.3</v>
      </c>
      <c r="M82" s="31">
        <v>112.20083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184.33</v>
      </c>
      <c r="D83" s="36">
        <v>184.24</v>
      </c>
      <c r="E83" s="36">
        <v>183.19000000000003</v>
      </c>
      <c r="F83" s="36">
        <v>182.05</v>
      </c>
      <c r="G83" s="36">
        <v>181.00000000000003</v>
      </c>
      <c r="H83" s="36">
        <v>185.38000000000002</v>
      </c>
      <c r="I83" s="36">
        <v>186.42999999999998</v>
      </c>
      <c r="J83" s="36">
        <v>187.57000000000002</v>
      </c>
      <c r="K83" s="31">
        <v>185.29</v>
      </c>
      <c r="L83" s="31">
        <v>183.1</v>
      </c>
      <c r="M83" s="31">
        <v>48.967059999999996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977.15</v>
      </c>
      <c r="D84" s="36">
        <v>983.05000000000007</v>
      </c>
      <c r="E84" s="36">
        <v>969.10000000000014</v>
      </c>
      <c r="F84" s="36">
        <v>961.05000000000007</v>
      </c>
      <c r="G84" s="36">
        <v>947.10000000000014</v>
      </c>
      <c r="H84" s="36">
        <v>991.10000000000014</v>
      </c>
      <c r="I84" s="36">
        <v>1005.0500000000002</v>
      </c>
      <c r="J84" s="36">
        <v>1013.1000000000001</v>
      </c>
      <c r="K84" s="31">
        <v>997</v>
      </c>
      <c r="L84" s="31">
        <v>975</v>
      </c>
      <c r="M84" s="31">
        <v>1.63561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603.85</v>
      </c>
      <c r="D85" s="36">
        <v>603.38333333333333</v>
      </c>
      <c r="E85" s="36">
        <v>596.81666666666661</v>
      </c>
      <c r="F85" s="36">
        <v>589.7833333333333</v>
      </c>
      <c r="G85" s="36">
        <v>583.21666666666658</v>
      </c>
      <c r="H85" s="36">
        <v>610.41666666666663</v>
      </c>
      <c r="I85" s="36">
        <v>616.98333333333346</v>
      </c>
      <c r="J85" s="36">
        <v>624.01666666666665</v>
      </c>
      <c r="K85" s="31">
        <v>609.95000000000005</v>
      </c>
      <c r="L85" s="31">
        <v>596.35</v>
      </c>
      <c r="M85" s="31">
        <v>12.486269999999999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219.73</v>
      </c>
      <c r="D86" s="36">
        <v>219.68333333333331</v>
      </c>
      <c r="E86" s="36">
        <v>217.91666666666663</v>
      </c>
      <c r="F86" s="36">
        <v>216.10333333333332</v>
      </c>
      <c r="G86" s="36">
        <v>214.33666666666664</v>
      </c>
      <c r="H86" s="36">
        <v>221.49666666666661</v>
      </c>
      <c r="I86" s="36">
        <v>223.26333333333332</v>
      </c>
      <c r="J86" s="36">
        <v>225.0766666666666</v>
      </c>
      <c r="K86" s="31">
        <v>221.45</v>
      </c>
      <c r="L86" s="31">
        <v>217.87</v>
      </c>
      <c r="M86" s="31">
        <v>74.537310000000005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1845.6</v>
      </c>
      <c r="D87" s="36">
        <v>1850.1166666666668</v>
      </c>
      <c r="E87" s="36">
        <v>1826.2333333333336</v>
      </c>
      <c r="F87" s="36">
        <v>1806.8666666666668</v>
      </c>
      <c r="G87" s="36">
        <v>1782.9833333333336</v>
      </c>
      <c r="H87" s="36">
        <v>1869.4833333333336</v>
      </c>
      <c r="I87" s="36">
        <v>1893.3666666666668</v>
      </c>
      <c r="J87" s="36">
        <v>1912.7333333333336</v>
      </c>
      <c r="K87" s="31">
        <v>1874</v>
      </c>
      <c r="L87" s="31">
        <v>1830.75</v>
      </c>
      <c r="M87" s="31">
        <v>1.6327499999999999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1459.4</v>
      </c>
      <c r="D88" s="36">
        <v>1463.4166666666667</v>
      </c>
      <c r="E88" s="36">
        <v>1445.1333333333334</v>
      </c>
      <c r="F88" s="36">
        <v>1430.8666666666668</v>
      </c>
      <c r="G88" s="36">
        <v>1412.5833333333335</v>
      </c>
      <c r="H88" s="36">
        <v>1477.6833333333334</v>
      </c>
      <c r="I88" s="36">
        <v>1495.9666666666667</v>
      </c>
      <c r="J88" s="36">
        <v>1510.2333333333333</v>
      </c>
      <c r="K88" s="31">
        <v>1481.7</v>
      </c>
      <c r="L88" s="31">
        <v>1449.15</v>
      </c>
      <c r="M88" s="31">
        <v>13.731249999999999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2856.2</v>
      </c>
      <c r="D89" s="36">
        <v>2850.4</v>
      </c>
      <c r="E89" s="36">
        <v>2835.8</v>
      </c>
      <c r="F89" s="36">
        <v>2815.4</v>
      </c>
      <c r="G89" s="36">
        <v>2800.8</v>
      </c>
      <c r="H89" s="36">
        <v>2870.8</v>
      </c>
      <c r="I89" s="36">
        <v>2885.3999999999996</v>
      </c>
      <c r="J89" s="36">
        <v>2905.8</v>
      </c>
      <c r="K89" s="31">
        <v>2865</v>
      </c>
      <c r="L89" s="31">
        <v>2830</v>
      </c>
      <c r="M89" s="31">
        <v>2.3037100000000001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2754.85</v>
      </c>
      <c r="D90" s="36">
        <v>2754.0499999999997</v>
      </c>
      <c r="E90" s="36">
        <v>2730.7999999999993</v>
      </c>
      <c r="F90" s="36">
        <v>2706.7499999999995</v>
      </c>
      <c r="G90" s="36">
        <v>2683.4999999999991</v>
      </c>
      <c r="H90" s="36">
        <v>2778.0999999999995</v>
      </c>
      <c r="I90" s="36">
        <v>2801.3500000000004</v>
      </c>
      <c r="J90" s="36">
        <v>2825.3999999999996</v>
      </c>
      <c r="K90" s="31">
        <v>2777.3</v>
      </c>
      <c r="L90" s="31">
        <v>2730</v>
      </c>
      <c r="M90" s="31">
        <v>2.53234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4404.5</v>
      </c>
      <c r="D91" s="36">
        <v>4421.666666666667</v>
      </c>
      <c r="E91" s="36">
        <v>4332.8333333333339</v>
      </c>
      <c r="F91" s="36">
        <v>4261.166666666667</v>
      </c>
      <c r="G91" s="36">
        <v>4172.3333333333339</v>
      </c>
      <c r="H91" s="36">
        <v>4493.3333333333339</v>
      </c>
      <c r="I91" s="36">
        <v>4582.1666666666679</v>
      </c>
      <c r="J91" s="36">
        <v>4653.8333333333339</v>
      </c>
      <c r="K91" s="31">
        <v>4510.5</v>
      </c>
      <c r="L91" s="31">
        <v>4350</v>
      </c>
      <c r="M91" s="31">
        <v>1.9208099999999999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623.95000000000005</v>
      </c>
      <c r="D92" s="36">
        <v>628.9666666666667</v>
      </c>
      <c r="E92" s="36">
        <v>616.48333333333335</v>
      </c>
      <c r="F92" s="36">
        <v>609.01666666666665</v>
      </c>
      <c r="G92" s="36">
        <v>596.5333333333333</v>
      </c>
      <c r="H92" s="36">
        <v>636.43333333333339</v>
      </c>
      <c r="I92" s="36">
        <v>648.91666666666674</v>
      </c>
      <c r="J92" s="36">
        <v>656.38333333333344</v>
      </c>
      <c r="K92" s="31">
        <v>641.45000000000005</v>
      </c>
      <c r="L92" s="31">
        <v>621.5</v>
      </c>
      <c r="M92" s="31">
        <v>12.968209999999999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1813.75</v>
      </c>
      <c r="D93" s="36">
        <v>1816.3166666666666</v>
      </c>
      <c r="E93" s="36">
        <v>1804.6333333333332</v>
      </c>
      <c r="F93" s="36">
        <v>1795.5166666666667</v>
      </c>
      <c r="G93" s="36">
        <v>1783.8333333333333</v>
      </c>
      <c r="H93" s="36">
        <v>1825.4333333333332</v>
      </c>
      <c r="I93" s="36">
        <v>1837.1166666666666</v>
      </c>
      <c r="J93" s="36">
        <v>1846.2333333333331</v>
      </c>
      <c r="K93" s="31">
        <v>1828</v>
      </c>
      <c r="L93" s="31">
        <v>1807.2</v>
      </c>
      <c r="M93" s="31">
        <v>8.3031699999999997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4421.8999999999996</v>
      </c>
      <c r="D94" s="36">
        <v>4425.2333333333336</v>
      </c>
      <c r="E94" s="36">
        <v>4396.666666666667</v>
      </c>
      <c r="F94" s="36">
        <v>4371.4333333333334</v>
      </c>
      <c r="G94" s="36">
        <v>4342.8666666666668</v>
      </c>
      <c r="H94" s="36">
        <v>4450.4666666666672</v>
      </c>
      <c r="I94" s="36">
        <v>4479.0333333333328</v>
      </c>
      <c r="J94" s="36">
        <v>4504.2666666666673</v>
      </c>
      <c r="K94" s="31">
        <v>4453.8</v>
      </c>
      <c r="L94" s="31">
        <v>4400</v>
      </c>
      <c r="M94" s="31">
        <v>2.7857799999999999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1668.8</v>
      </c>
      <c r="D95" s="36">
        <v>1670.3166666666668</v>
      </c>
      <c r="E95" s="36">
        <v>1662.6333333333337</v>
      </c>
      <c r="F95" s="36">
        <v>1656.4666666666669</v>
      </c>
      <c r="G95" s="36">
        <v>1648.7833333333338</v>
      </c>
      <c r="H95" s="36">
        <v>1676.4833333333336</v>
      </c>
      <c r="I95" s="36">
        <v>1684.1666666666665</v>
      </c>
      <c r="J95" s="36">
        <v>1690.3333333333335</v>
      </c>
      <c r="K95" s="31">
        <v>1678</v>
      </c>
      <c r="L95" s="31">
        <v>1664.15</v>
      </c>
      <c r="M95" s="31">
        <v>100.63561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698.9</v>
      </c>
      <c r="D96" s="36">
        <v>697.7833333333333</v>
      </c>
      <c r="E96" s="36">
        <v>692.66666666666663</v>
      </c>
      <c r="F96" s="36">
        <v>686.43333333333328</v>
      </c>
      <c r="G96" s="36">
        <v>681.31666666666661</v>
      </c>
      <c r="H96" s="36">
        <v>704.01666666666665</v>
      </c>
      <c r="I96" s="36">
        <v>709.13333333333344</v>
      </c>
      <c r="J96" s="36">
        <v>715.36666666666667</v>
      </c>
      <c r="K96" s="31">
        <v>702.9</v>
      </c>
      <c r="L96" s="31">
        <v>691.55</v>
      </c>
      <c r="M96" s="31">
        <v>29.85585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2006.55</v>
      </c>
      <c r="D97" s="36">
        <v>1996.5</v>
      </c>
      <c r="E97" s="36">
        <v>1983.05</v>
      </c>
      <c r="F97" s="36">
        <v>1959.55</v>
      </c>
      <c r="G97" s="36">
        <v>1946.1</v>
      </c>
      <c r="H97" s="36">
        <v>2020</v>
      </c>
      <c r="I97" s="36">
        <v>2033.4499999999998</v>
      </c>
      <c r="J97" s="36">
        <v>2056.9499999999998</v>
      </c>
      <c r="K97" s="31">
        <v>2009.95</v>
      </c>
      <c r="L97" s="31">
        <v>1973</v>
      </c>
      <c r="M97" s="31">
        <v>5.9647500000000004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5961.2</v>
      </c>
      <c r="D98" s="36">
        <v>5903.25</v>
      </c>
      <c r="E98" s="36">
        <v>5821.55</v>
      </c>
      <c r="F98" s="36">
        <v>5681.9000000000005</v>
      </c>
      <c r="G98" s="36">
        <v>5600.2000000000007</v>
      </c>
      <c r="H98" s="36">
        <v>6042.9</v>
      </c>
      <c r="I98" s="36">
        <v>6124.6</v>
      </c>
      <c r="J98" s="36">
        <v>6264.2499999999991</v>
      </c>
      <c r="K98" s="31">
        <v>5984.95</v>
      </c>
      <c r="L98" s="31">
        <v>5763.6</v>
      </c>
      <c r="M98" s="31">
        <v>12.50736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683</v>
      </c>
      <c r="D99" s="36">
        <v>685.36666666666667</v>
      </c>
      <c r="E99" s="36">
        <v>678.73333333333335</v>
      </c>
      <c r="F99" s="36">
        <v>674.4666666666667</v>
      </c>
      <c r="G99" s="36">
        <v>667.83333333333337</v>
      </c>
      <c r="H99" s="36">
        <v>689.63333333333333</v>
      </c>
      <c r="I99" s="36">
        <v>696.26666666666677</v>
      </c>
      <c r="J99" s="36">
        <v>700.5333333333333</v>
      </c>
      <c r="K99" s="31">
        <v>692</v>
      </c>
      <c r="L99" s="31">
        <v>681.1</v>
      </c>
      <c r="M99" s="31">
        <v>33.954700000000003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4458.5</v>
      </c>
      <c r="D100" s="36">
        <v>4494.9833333333336</v>
      </c>
      <c r="E100" s="36">
        <v>4390.0666666666675</v>
      </c>
      <c r="F100" s="36">
        <v>4321.6333333333341</v>
      </c>
      <c r="G100" s="36">
        <v>4216.7166666666681</v>
      </c>
      <c r="H100" s="36">
        <v>4563.416666666667</v>
      </c>
      <c r="I100" s="36">
        <v>4668.333333333333</v>
      </c>
      <c r="J100" s="36">
        <v>4736.7666666666664</v>
      </c>
      <c r="K100" s="31">
        <v>4599.8999999999996</v>
      </c>
      <c r="L100" s="31">
        <v>4426.55</v>
      </c>
      <c r="M100" s="31">
        <v>24.130980000000001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408.7</v>
      </c>
      <c r="D101" s="36">
        <v>409.08333333333331</v>
      </c>
      <c r="E101" s="36">
        <v>405.66666666666663</v>
      </c>
      <c r="F101" s="36">
        <v>402.63333333333333</v>
      </c>
      <c r="G101" s="36">
        <v>399.21666666666664</v>
      </c>
      <c r="H101" s="36">
        <v>412.11666666666662</v>
      </c>
      <c r="I101" s="36">
        <v>415.53333333333325</v>
      </c>
      <c r="J101" s="36">
        <v>418.56666666666661</v>
      </c>
      <c r="K101" s="31">
        <v>412.5</v>
      </c>
      <c r="L101" s="31">
        <v>406.05</v>
      </c>
      <c r="M101" s="31">
        <v>32.965679999999999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2873.5</v>
      </c>
      <c r="D102" s="36">
        <v>2882.5</v>
      </c>
      <c r="E102" s="36">
        <v>2851.1</v>
      </c>
      <c r="F102" s="36">
        <v>2828.7</v>
      </c>
      <c r="G102" s="36">
        <v>2797.2999999999997</v>
      </c>
      <c r="H102" s="36">
        <v>2904.9</v>
      </c>
      <c r="I102" s="36">
        <v>2936.2999999999997</v>
      </c>
      <c r="J102" s="36">
        <v>2958.7000000000003</v>
      </c>
      <c r="K102" s="31">
        <v>2913.9</v>
      </c>
      <c r="L102" s="31">
        <v>2860.1</v>
      </c>
      <c r="M102" s="31">
        <v>10.986610000000001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1268.0999999999999</v>
      </c>
      <c r="D103" s="36">
        <v>1266.25</v>
      </c>
      <c r="E103" s="36">
        <v>1260.25</v>
      </c>
      <c r="F103" s="36">
        <v>1252.4000000000001</v>
      </c>
      <c r="G103" s="36">
        <v>1246.4000000000001</v>
      </c>
      <c r="H103" s="36">
        <v>1274.0999999999999</v>
      </c>
      <c r="I103" s="36">
        <v>1280.0999999999999</v>
      </c>
      <c r="J103" s="36">
        <v>1287.9499999999998</v>
      </c>
      <c r="K103" s="31">
        <v>1272.25</v>
      </c>
      <c r="L103" s="31">
        <v>1258.4000000000001</v>
      </c>
      <c r="M103" s="31">
        <v>115.13121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2103</v>
      </c>
      <c r="D104" s="36">
        <v>2097.6</v>
      </c>
      <c r="E104" s="36">
        <v>2081.8999999999996</v>
      </c>
      <c r="F104" s="36">
        <v>2060.7999999999997</v>
      </c>
      <c r="G104" s="36">
        <v>2045.0999999999995</v>
      </c>
      <c r="H104" s="36">
        <v>2118.6999999999998</v>
      </c>
      <c r="I104" s="36">
        <v>2134.3999999999996</v>
      </c>
      <c r="J104" s="36">
        <v>2155.5</v>
      </c>
      <c r="K104" s="31">
        <v>2113.3000000000002</v>
      </c>
      <c r="L104" s="31">
        <v>2076.5</v>
      </c>
      <c r="M104" s="31">
        <v>5.4267599999999998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750</v>
      </c>
      <c r="D105" s="36">
        <v>748.61666666666667</v>
      </c>
      <c r="E105" s="36">
        <v>744.23333333333335</v>
      </c>
      <c r="F105" s="36">
        <v>738.4666666666667</v>
      </c>
      <c r="G105" s="36">
        <v>734.08333333333337</v>
      </c>
      <c r="H105" s="36">
        <v>754.38333333333333</v>
      </c>
      <c r="I105" s="36">
        <v>758.76666666666677</v>
      </c>
      <c r="J105" s="36">
        <v>764.5333333333333</v>
      </c>
      <c r="K105" s="31">
        <v>753</v>
      </c>
      <c r="L105" s="31">
        <v>742.85</v>
      </c>
      <c r="M105" s="31">
        <v>10.12567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73.28</v>
      </c>
      <c r="D106" s="36">
        <v>73.38</v>
      </c>
      <c r="E106" s="36">
        <v>72.91</v>
      </c>
      <c r="F106" s="36">
        <v>72.540000000000006</v>
      </c>
      <c r="G106" s="36">
        <v>72.070000000000007</v>
      </c>
      <c r="H106" s="36">
        <v>73.749999999999986</v>
      </c>
      <c r="I106" s="36">
        <v>74.219999999999985</v>
      </c>
      <c r="J106" s="36">
        <v>74.589999999999975</v>
      </c>
      <c r="K106" s="31">
        <v>73.849999999999994</v>
      </c>
      <c r="L106" s="31">
        <v>73.010000000000005</v>
      </c>
      <c r="M106" s="31">
        <v>142.95707999999999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507.75</v>
      </c>
      <c r="D107" s="36">
        <v>509.18333333333334</v>
      </c>
      <c r="E107" s="36">
        <v>504.81666666666672</v>
      </c>
      <c r="F107" s="36">
        <v>501.88333333333338</v>
      </c>
      <c r="G107" s="36">
        <v>497.51666666666677</v>
      </c>
      <c r="H107" s="36">
        <v>512.11666666666667</v>
      </c>
      <c r="I107" s="36">
        <v>516.48333333333335</v>
      </c>
      <c r="J107" s="36">
        <v>519.41666666666663</v>
      </c>
      <c r="K107" s="31">
        <v>513.54999999999995</v>
      </c>
      <c r="L107" s="31">
        <v>506.25</v>
      </c>
      <c r="M107" s="31">
        <v>104.86015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519.75</v>
      </c>
      <c r="D108" s="36">
        <v>518.56666666666661</v>
      </c>
      <c r="E108" s="36">
        <v>515.53333333333319</v>
      </c>
      <c r="F108" s="36">
        <v>511.31666666666661</v>
      </c>
      <c r="G108" s="36">
        <v>508.28333333333319</v>
      </c>
      <c r="H108" s="36">
        <v>522.78333333333319</v>
      </c>
      <c r="I108" s="36">
        <v>525.81666666666649</v>
      </c>
      <c r="J108" s="36">
        <v>530.03333333333319</v>
      </c>
      <c r="K108" s="31">
        <v>521.6</v>
      </c>
      <c r="L108" s="31">
        <v>514.35</v>
      </c>
      <c r="M108" s="31">
        <v>5.5682900000000002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692.25</v>
      </c>
      <c r="D109" s="36">
        <v>690.91666666666663</v>
      </c>
      <c r="E109" s="36">
        <v>686.33333333333326</v>
      </c>
      <c r="F109" s="36">
        <v>680.41666666666663</v>
      </c>
      <c r="G109" s="36">
        <v>675.83333333333326</v>
      </c>
      <c r="H109" s="36">
        <v>696.83333333333326</v>
      </c>
      <c r="I109" s="36">
        <v>701.41666666666652</v>
      </c>
      <c r="J109" s="36">
        <v>707.33333333333326</v>
      </c>
      <c r="K109" s="31">
        <v>695.5</v>
      </c>
      <c r="L109" s="31">
        <v>685</v>
      </c>
      <c r="M109" s="31">
        <v>8.1884999999999994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170.51</v>
      </c>
      <c r="D110" s="36">
        <v>170.83666666666667</v>
      </c>
      <c r="E110" s="36">
        <v>169.72333333333336</v>
      </c>
      <c r="F110" s="36">
        <v>168.9366666666667</v>
      </c>
      <c r="G110" s="36">
        <v>167.82333333333338</v>
      </c>
      <c r="H110" s="36">
        <v>171.62333333333333</v>
      </c>
      <c r="I110" s="36">
        <v>172.73666666666662</v>
      </c>
      <c r="J110" s="36">
        <v>173.52333333333331</v>
      </c>
      <c r="K110" s="31">
        <v>171.95</v>
      </c>
      <c r="L110" s="31">
        <v>170.05</v>
      </c>
      <c r="M110" s="31">
        <v>64.179460000000006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933.1</v>
      </c>
      <c r="D111" s="36">
        <v>933.7166666666667</v>
      </c>
      <c r="E111" s="36">
        <v>927.88333333333344</v>
      </c>
      <c r="F111" s="36">
        <v>922.66666666666674</v>
      </c>
      <c r="G111" s="36">
        <v>916.83333333333348</v>
      </c>
      <c r="H111" s="36">
        <v>938.93333333333339</v>
      </c>
      <c r="I111" s="36">
        <v>944.76666666666665</v>
      </c>
      <c r="J111" s="36">
        <v>949.98333333333335</v>
      </c>
      <c r="K111" s="31">
        <v>939.55</v>
      </c>
      <c r="L111" s="31">
        <v>928.5</v>
      </c>
      <c r="M111" s="31">
        <v>8.2856900000000007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160.6</v>
      </c>
      <c r="D112" s="36">
        <v>161.70666666666665</v>
      </c>
      <c r="E112" s="36">
        <v>159.09333333333331</v>
      </c>
      <c r="F112" s="36">
        <v>157.58666666666664</v>
      </c>
      <c r="G112" s="36">
        <v>154.9733333333333</v>
      </c>
      <c r="H112" s="36">
        <v>163.21333333333331</v>
      </c>
      <c r="I112" s="36">
        <v>165.82666666666665</v>
      </c>
      <c r="J112" s="36">
        <v>167.33333333333331</v>
      </c>
      <c r="K112" s="31">
        <v>164.32</v>
      </c>
      <c r="L112" s="31">
        <v>160.19999999999999</v>
      </c>
      <c r="M112" s="31">
        <v>205.64052000000001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548.1</v>
      </c>
      <c r="D113" s="36">
        <v>552.13333333333333</v>
      </c>
      <c r="E113" s="36">
        <v>541.51666666666665</v>
      </c>
      <c r="F113" s="36">
        <v>534.93333333333328</v>
      </c>
      <c r="G113" s="36">
        <v>524.31666666666661</v>
      </c>
      <c r="H113" s="36">
        <v>558.7166666666667</v>
      </c>
      <c r="I113" s="36">
        <v>569.33333333333326</v>
      </c>
      <c r="J113" s="36">
        <v>575.91666666666674</v>
      </c>
      <c r="K113" s="31">
        <v>562.75</v>
      </c>
      <c r="L113" s="31">
        <v>545.54999999999995</v>
      </c>
      <c r="M113" s="31">
        <v>166.18937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430.45</v>
      </c>
      <c r="D114" s="36">
        <v>430.18333333333334</v>
      </c>
      <c r="E114" s="36">
        <v>426.76666666666665</v>
      </c>
      <c r="F114" s="36">
        <v>423.08333333333331</v>
      </c>
      <c r="G114" s="36">
        <v>419.66666666666663</v>
      </c>
      <c r="H114" s="36">
        <v>433.86666666666667</v>
      </c>
      <c r="I114" s="36">
        <v>437.2833333333333</v>
      </c>
      <c r="J114" s="36">
        <v>440.9666666666667</v>
      </c>
      <c r="K114" s="31">
        <v>433.6</v>
      </c>
      <c r="L114" s="31">
        <v>426.5</v>
      </c>
      <c r="M114" s="31">
        <v>24.220649999999999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1466.35</v>
      </c>
      <c r="D115" s="36">
        <v>1470.7</v>
      </c>
      <c r="E115" s="36">
        <v>1457.9</v>
      </c>
      <c r="F115" s="36">
        <v>1449.45</v>
      </c>
      <c r="G115" s="36">
        <v>1436.65</v>
      </c>
      <c r="H115" s="36">
        <v>1479.15</v>
      </c>
      <c r="I115" s="36">
        <v>1491.9499999999998</v>
      </c>
      <c r="J115" s="36">
        <v>1500.4</v>
      </c>
      <c r="K115" s="31">
        <v>1483.5</v>
      </c>
      <c r="L115" s="31">
        <v>1462.25</v>
      </c>
      <c r="M115" s="31">
        <v>18.667020000000001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7805.25</v>
      </c>
      <c r="D116" s="36">
        <v>7845</v>
      </c>
      <c r="E116" s="36">
        <v>7725.25</v>
      </c>
      <c r="F116" s="36">
        <v>7645.25</v>
      </c>
      <c r="G116" s="36">
        <v>7525.5</v>
      </c>
      <c r="H116" s="36">
        <v>7925</v>
      </c>
      <c r="I116" s="36">
        <v>8044.75</v>
      </c>
      <c r="J116" s="36">
        <v>8124.75</v>
      </c>
      <c r="K116" s="31">
        <v>7964.75</v>
      </c>
      <c r="L116" s="31">
        <v>7765</v>
      </c>
      <c r="M116" s="31">
        <v>1.2702500000000001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1952.55</v>
      </c>
      <c r="D117" s="36">
        <v>1951.05</v>
      </c>
      <c r="E117" s="36">
        <v>1943.6499999999999</v>
      </c>
      <c r="F117" s="36">
        <v>1934.75</v>
      </c>
      <c r="G117" s="36">
        <v>1927.35</v>
      </c>
      <c r="H117" s="36">
        <v>1959.9499999999998</v>
      </c>
      <c r="I117" s="36">
        <v>1967.35</v>
      </c>
      <c r="J117" s="36">
        <v>1976.2499999999998</v>
      </c>
      <c r="K117" s="31">
        <v>1958.45</v>
      </c>
      <c r="L117" s="31">
        <v>1942.15</v>
      </c>
      <c r="M117" s="31">
        <v>27.931270000000001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4933.75</v>
      </c>
      <c r="D118" s="36">
        <v>4937.75</v>
      </c>
      <c r="E118" s="36">
        <v>4906.2</v>
      </c>
      <c r="F118" s="36">
        <v>4878.6499999999996</v>
      </c>
      <c r="G118" s="36">
        <v>4847.0999999999995</v>
      </c>
      <c r="H118" s="36">
        <v>4965.3</v>
      </c>
      <c r="I118" s="36">
        <v>4996.8499999999995</v>
      </c>
      <c r="J118" s="36">
        <v>5024.4000000000005</v>
      </c>
      <c r="K118" s="31">
        <v>4969.3</v>
      </c>
      <c r="L118" s="31">
        <v>4910.2</v>
      </c>
      <c r="M118" s="31">
        <v>5.8735400000000002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1456.9</v>
      </c>
      <c r="D119" s="36">
        <v>1459.2333333333333</v>
      </c>
      <c r="E119" s="36">
        <v>1450.3666666666668</v>
      </c>
      <c r="F119" s="36">
        <v>1443.8333333333335</v>
      </c>
      <c r="G119" s="36">
        <v>1434.9666666666669</v>
      </c>
      <c r="H119" s="36">
        <v>1465.7666666666667</v>
      </c>
      <c r="I119" s="36">
        <v>1474.633333333333</v>
      </c>
      <c r="J119" s="36">
        <v>1481.1666666666665</v>
      </c>
      <c r="K119" s="31">
        <v>1468.1</v>
      </c>
      <c r="L119" s="31">
        <v>1452.7</v>
      </c>
      <c r="M119" s="31">
        <v>1.04559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748.55</v>
      </c>
      <c r="D120" s="36">
        <v>757.15</v>
      </c>
      <c r="E120" s="36">
        <v>736.5</v>
      </c>
      <c r="F120" s="36">
        <v>724.45</v>
      </c>
      <c r="G120" s="36">
        <v>703.80000000000007</v>
      </c>
      <c r="H120" s="36">
        <v>769.19999999999993</v>
      </c>
      <c r="I120" s="36">
        <v>789.8499999999998</v>
      </c>
      <c r="J120" s="36">
        <v>801.89999999999986</v>
      </c>
      <c r="K120" s="31">
        <v>777.8</v>
      </c>
      <c r="L120" s="31">
        <v>745.1</v>
      </c>
      <c r="M120" s="31">
        <v>40.98556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964.25</v>
      </c>
      <c r="D121" s="36">
        <v>966.83333333333337</v>
      </c>
      <c r="E121" s="36">
        <v>959.11666666666679</v>
      </c>
      <c r="F121" s="36">
        <v>953.98333333333346</v>
      </c>
      <c r="G121" s="36">
        <v>946.26666666666688</v>
      </c>
      <c r="H121" s="36">
        <v>971.9666666666667</v>
      </c>
      <c r="I121" s="36">
        <v>979.68333333333317</v>
      </c>
      <c r="J121" s="36">
        <v>984.81666666666661</v>
      </c>
      <c r="K121" s="31">
        <v>974.55</v>
      </c>
      <c r="L121" s="31">
        <v>961.7</v>
      </c>
      <c r="M121" s="31">
        <v>5.4305500000000002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1052.75</v>
      </c>
      <c r="D122" s="36">
        <v>1053.1666666666667</v>
      </c>
      <c r="E122" s="36">
        <v>1032.6333333333334</v>
      </c>
      <c r="F122" s="36">
        <v>1012.5166666666667</v>
      </c>
      <c r="G122" s="36">
        <v>991.98333333333335</v>
      </c>
      <c r="H122" s="36">
        <v>1073.2833333333335</v>
      </c>
      <c r="I122" s="36">
        <v>1093.8166666666668</v>
      </c>
      <c r="J122" s="36">
        <v>1113.9333333333336</v>
      </c>
      <c r="K122" s="31">
        <v>1073.7</v>
      </c>
      <c r="L122" s="31">
        <v>1033.05</v>
      </c>
      <c r="M122" s="31">
        <v>22.172599999999999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675.45</v>
      </c>
      <c r="D123" s="36">
        <v>673.30000000000007</v>
      </c>
      <c r="E123" s="36">
        <v>664.90000000000009</v>
      </c>
      <c r="F123" s="36">
        <v>654.35</v>
      </c>
      <c r="G123" s="36">
        <v>645.95000000000005</v>
      </c>
      <c r="H123" s="36">
        <v>683.85000000000014</v>
      </c>
      <c r="I123" s="36">
        <v>692.25</v>
      </c>
      <c r="J123" s="36">
        <v>702.80000000000018</v>
      </c>
      <c r="K123" s="31">
        <v>681.7</v>
      </c>
      <c r="L123" s="31">
        <v>662.75</v>
      </c>
      <c r="M123" s="31">
        <v>21.731829999999999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1741.15</v>
      </c>
      <c r="D124" s="36">
        <v>1746.8833333333334</v>
      </c>
      <c r="E124" s="36">
        <v>1725.3166666666668</v>
      </c>
      <c r="F124" s="36">
        <v>1709.4833333333333</v>
      </c>
      <c r="G124" s="36">
        <v>1687.9166666666667</v>
      </c>
      <c r="H124" s="36">
        <v>1762.7166666666669</v>
      </c>
      <c r="I124" s="36">
        <v>1784.2833333333335</v>
      </c>
      <c r="J124" s="36">
        <v>1800.116666666667</v>
      </c>
      <c r="K124" s="31">
        <v>1768.45</v>
      </c>
      <c r="L124" s="31">
        <v>1731.05</v>
      </c>
      <c r="M124" s="31">
        <v>6.13375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1846.65</v>
      </c>
      <c r="D125" s="36">
        <v>1843.5666666666668</v>
      </c>
      <c r="E125" s="36">
        <v>1833.7333333333336</v>
      </c>
      <c r="F125" s="36">
        <v>1820.8166666666668</v>
      </c>
      <c r="G125" s="36">
        <v>1810.9833333333336</v>
      </c>
      <c r="H125" s="36">
        <v>1856.4833333333336</v>
      </c>
      <c r="I125" s="36">
        <v>1866.3166666666671</v>
      </c>
      <c r="J125" s="36">
        <v>1879.2333333333336</v>
      </c>
      <c r="K125" s="31">
        <v>1853.4</v>
      </c>
      <c r="L125" s="31">
        <v>1830.65</v>
      </c>
      <c r="M125" s="31">
        <v>36.748620000000003</v>
      </c>
      <c r="N125" s="1"/>
      <c r="O125" s="1"/>
    </row>
    <row r="126" spans="1:15" ht="12.75" customHeight="1">
      <c r="A126" s="51">
        <v>117</v>
      </c>
      <c r="B126" s="53" t="s">
        <v>833</v>
      </c>
      <c r="C126" s="31">
        <v>175.85</v>
      </c>
      <c r="D126" s="36">
        <v>175.85666666666665</v>
      </c>
      <c r="E126" s="36">
        <v>174.49333333333331</v>
      </c>
      <c r="F126" s="36">
        <v>173.13666666666666</v>
      </c>
      <c r="G126" s="36">
        <v>171.77333333333331</v>
      </c>
      <c r="H126" s="36">
        <v>177.21333333333331</v>
      </c>
      <c r="I126" s="36">
        <v>178.57666666666665</v>
      </c>
      <c r="J126" s="36">
        <v>179.93333333333331</v>
      </c>
      <c r="K126" s="31">
        <v>177.22</v>
      </c>
      <c r="L126" s="31">
        <v>174.5</v>
      </c>
      <c r="M126" s="31">
        <v>35.621180000000003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5663.4</v>
      </c>
      <c r="D127" s="36">
        <v>5689.95</v>
      </c>
      <c r="E127" s="36">
        <v>5621.7999999999993</v>
      </c>
      <c r="F127" s="36">
        <v>5580.2</v>
      </c>
      <c r="G127" s="36">
        <v>5512.0499999999993</v>
      </c>
      <c r="H127" s="36">
        <v>5731.5499999999993</v>
      </c>
      <c r="I127" s="36">
        <v>5799.6999999999989</v>
      </c>
      <c r="J127" s="36">
        <v>5841.2999999999993</v>
      </c>
      <c r="K127" s="31">
        <v>5758.1</v>
      </c>
      <c r="L127" s="31">
        <v>5648.35</v>
      </c>
      <c r="M127" s="31">
        <v>1.1341300000000001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674.9</v>
      </c>
      <c r="D128" s="36">
        <v>676.58333333333337</v>
      </c>
      <c r="E128" s="36">
        <v>668.31666666666672</v>
      </c>
      <c r="F128" s="36">
        <v>661.73333333333335</v>
      </c>
      <c r="G128" s="36">
        <v>653.4666666666667</v>
      </c>
      <c r="H128" s="36">
        <v>683.16666666666674</v>
      </c>
      <c r="I128" s="36">
        <v>691.43333333333339</v>
      </c>
      <c r="J128" s="36">
        <v>698.01666666666677</v>
      </c>
      <c r="K128" s="31">
        <v>684.85</v>
      </c>
      <c r="L128" s="31">
        <v>670</v>
      </c>
      <c r="M128" s="31">
        <v>44.110190000000003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6455.75</v>
      </c>
      <c r="D129" s="36">
        <v>6455.583333333333</v>
      </c>
      <c r="E129" s="36">
        <v>6396.7166666666662</v>
      </c>
      <c r="F129" s="36">
        <v>6337.6833333333334</v>
      </c>
      <c r="G129" s="36">
        <v>6278.8166666666666</v>
      </c>
      <c r="H129" s="36">
        <v>6514.6166666666659</v>
      </c>
      <c r="I129" s="36">
        <v>6573.4833333333327</v>
      </c>
      <c r="J129" s="36">
        <v>6632.5166666666655</v>
      </c>
      <c r="K129" s="31">
        <v>6514.45</v>
      </c>
      <c r="L129" s="31">
        <v>6396.55</v>
      </c>
      <c r="M129" s="31">
        <v>3.6766299999999998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3695.2</v>
      </c>
      <c r="D130" s="36">
        <v>3686.6333333333332</v>
      </c>
      <c r="E130" s="36">
        <v>3668.2666666666664</v>
      </c>
      <c r="F130" s="36">
        <v>3641.333333333333</v>
      </c>
      <c r="G130" s="36">
        <v>3622.9666666666662</v>
      </c>
      <c r="H130" s="36">
        <v>3713.5666666666666</v>
      </c>
      <c r="I130" s="36">
        <v>3731.9333333333334</v>
      </c>
      <c r="J130" s="36">
        <v>3758.8666666666668</v>
      </c>
      <c r="K130" s="31">
        <v>3705</v>
      </c>
      <c r="L130" s="31">
        <v>3659.7</v>
      </c>
      <c r="M130" s="31">
        <v>12.890599999999999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501.35</v>
      </c>
      <c r="D131" s="36">
        <v>502</v>
      </c>
      <c r="E131" s="36">
        <v>497.6</v>
      </c>
      <c r="F131" s="36">
        <v>493.85</v>
      </c>
      <c r="G131" s="36">
        <v>489.45000000000005</v>
      </c>
      <c r="H131" s="36">
        <v>505.75</v>
      </c>
      <c r="I131" s="36">
        <v>510.15</v>
      </c>
      <c r="J131" s="36">
        <v>513.9</v>
      </c>
      <c r="K131" s="31">
        <v>506.4</v>
      </c>
      <c r="L131" s="31">
        <v>498.25</v>
      </c>
      <c r="M131" s="31">
        <v>10.105740000000001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1021.2</v>
      </c>
      <c r="D132" s="36">
        <v>1023.7166666666667</v>
      </c>
      <c r="E132" s="36">
        <v>1017.4833333333333</v>
      </c>
      <c r="F132" s="36">
        <v>1013.7666666666667</v>
      </c>
      <c r="G132" s="36">
        <v>1007.5333333333333</v>
      </c>
      <c r="H132" s="36">
        <v>1027.4333333333334</v>
      </c>
      <c r="I132" s="36">
        <v>1033.666666666667</v>
      </c>
      <c r="J132" s="36">
        <v>1037.3833333333334</v>
      </c>
      <c r="K132" s="31">
        <v>1029.95</v>
      </c>
      <c r="L132" s="31">
        <v>1020</v>
      </c>
      <c r="M132" s="31">
        <v>5.0281000000000002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2270.4</v>
      </c>
      <c r="D133" s="36">
        <v>2269.15</v>
      </c>
      <c r="E133" s="36">
        <v>2252.3000000000002</v>
      </c>
      <c r="F133" s="36">
        <v>2234.2000000000003</v>
      </c>
      <c r="G133" s="36">
        <v>2217.3500000000004</v>
      </c>
      <c r="H133" s="36">
        <v>2287.25</v>
      </c>
      <c r="I133" s="36">
        <v>2304.0999999999995</v>
      </c>
      <c r="J133" s="36">
        <v>2322.1999999999998</v>
      </c>
      <c r="K133" s="31">
        <v>2286</v>
      </c>
      <c r="L133" s="31">
        <v>2251.0500000000002</v>
      </c>
      <c r="M133" s="31">
        <v>9.4780800000000003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135219.20000000001</v>
      </c>
      <c r="D134" s="36">
        <v>135845.50000000003</v>
      </c>
      <c r="E134" s="36">
        <v>134426.65000000005</v>
      </c>
      <c r="F134" s="36">
        <v>133634.10000000003</v>
      </c>
      <c r="G134" s="36">
        <v>132215.25000000006</v>
      </c>
      <c r="H134" s="36">
        <v>136638.05000000005</v>
      </c>
      <c r="I134" s="36">
        <v>138056.90000000002</v>
      </c>
      <c r="J134" s="36">
        <v>138849.45000000004</v>
      </c>
      <c r="K134" s="31">
        <v>137264.35</v>
      </c>
      <c r="L134" s="31">
        <v>135052.95000000001</v>
      </c>
      <c r="M134" s="31">
        <v>2.9149999999999999E-2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1283.4000000000001</v>
      </c>
      <c r="D135" s="36">
        <v>1270.5833333333333</v>
      </c>
      <c r="E135" s="36">
        <v>1251.1666666666665</v>
      </c>
      <c r="F135" s="36">
        <v>1218.9333333333332</v>
      </c>
      <c r="G135" s="36">
        <v>1199.5166666666664</v>
      </c>
      <c r="H135" s="36">
        <v>1302.8166666666666</v>
      </c>
      <c r="I135" s="36">
        <v>1322.2333333333331</v>
      </c>
      <c r="J135" s="36">
        <v>1354.4666666666667</v>
      </c>
      <c r="K135" s="31">
        <v>1290</v>
      </c>
      <c r="L135" s="31">
        <v>1238.3499999999999</v>
      </c>
      <c r="M135" s="31">
        <v>7.8686999999999996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327.60000000000002</v>
      </c>
      <c r="D136" s="36">
        <v>329.40000000000003</v>
      </c>
      <c r="E136" s="36">
        <v>324.95000000000005</v>
      </c>
      <c r="F136" s="36">
        <v>322.3</v>
      </c>
      <c r="G136" s="36">
        <v>317.85000000000002</v>
      </c>
      <c r="H136" s="36">
        <v>332.05000000000007</v>
      </c>
      <c r="I136" s="36">
        <v>336.5</v>
      </c>
      <c r="J136" s="36">
        <v>339.15000000000009</v>
      </c>
      <c r="K136" s="31">
        <v>333.85</v>
      </c>
      <c r="L136" s="31">
        <v>326.75</v>
      </c>
      <c r="M136" s="31">
        <v>17.964670000000002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2787.65</v>
      </c>
      <c r="D137" s="36">
        <v>2775.4833333333336</v>
      </c>
      <c r="E137" s="36">
        <v>2757.4666666666672</v>
      </c>
      <c r="F137" s="36">
        <v>2727.2833333333338</v>
      </c>
      <c r="G137" s="36">
        <v>2709.2666666666673</v>
      </c>
      <c r="H137" s="36">
        <v>2805.666666666667</v>
      </c>
      <c r="I137" s="36">
        <v>2823.6833333333334</v>
      </c>
      <c r="J137" s="36">
        <v>2853.8666666666668</v>
      </c>
      <c r="K137" s="31">
        <v>2793.5</v>
      </c>
      <c r="L137" s="31">
        <v>2745.3</v>
      </c>
      <c r="M137" s="31">
        <v>13.87175</v>
      </c>
      <c r="N137" s="1"/>
      <c r="O137" s="1"/>
    </row>
    <row r="138" spans="1:15" ht="12.75" customHeight="1">
      <c r="A138" s="51">
        <v>129</v>
      </c>
      <c r="B138" s="53" t="s">
        <v>799</v>
      </c>
      <c r="C138" s="31">
        <v>2455.4499999999998</v>
      </c>
      <c r="D138" s="36">
        <v>2470.4833333333331</v>
      </c>
      <c r="E138" s="36">
        <v>2428.9666666666662</v>
      </c>
      <c r="F138" s="36">
        <v>2402.4833333333331</v>
      </c>
      <c r="G138" s="36">
        <v>2360.9666666666662</v>
      </c>
      <c r="H138" s="36">
        <v>2496.9666666666662</v>
      </c>
      <c r="I138" s="36">
        <v>2538.4833333333336</v>
      </c>
      <c r="J138" s="36">
        <v>2564.9666666666662</v>
      </c>
      <c r="K138" s="31">
        <v>2512</v>
      </c>
      <c r="L138" s="31">
        <v>2444</v>
      </c>
      <c r="M138" s="31">
        <v>3.3334199999999998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692</v>
      </c>
      <c r="D139" s="36">
        <v>695.43333333333339</v>
      </c>
      <c r="E139" s="36">
        <v>685.86666666666679</v>
      </c>
      <c r="F139" s="36">
        <v>679.73333333333335</v>
      </c>
      <c r="G139" s="36">
        <v>670.16666666666674</v>
      </c>
      <c r="H139" s="36">
        <v>701.56666666666683</v>
      </c>
      <c r="I139" s="36">
        <v>711.13333333333344</v>
      </c>
      <c r="J139" s="36">
        <v>717.26666666666688</v>
      </c>
      <c r="K139" s="31">
        <v>705</v>
      </c>
      <c r="L139" s="31">
        <v>689.3</v>
      </c>
      <c r="M139" s="31">
        <v>17.387170000000001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12245.75</v>
      </c>
      <c r="D140" s="36">
        <v>12227.466666666667</v>
      </c>
      <c r="E140" s="36">
        <v>12169.933333333334</v>
      </c>
      <c r="F140" s="36">
        <v>12094.116666666667</v>
      </c>
      <c r="G140" s="36">
        <v>12036.583333333334</v>
      </c>
      <c r="H140" s="36">
        <v>12303.283333333335</v>
      </c>
      <c r="I140" s="36">
        <v>12360.816666666668</v>
      </c>
      <c r="J140" s="36">
        <v>12436.633333333335</v>
      </c>
      <c r="K140" s="31">
        <v>12285</v>
      </c>
      <c r="L140" s="31">
        <v>12151.65</v>
      </c>
      <c r="M140" s="31">
        <v>5.68161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1150.1500000000001</v>
      </c>
      <c r="D141" s="36">
        <v>1144.5</v>
      </c>
      <c r="E141" s="36">
        <v>1136.6500000000001</v>
      </c>
      <c r="F141" s="36">
        <v>1123.1500000000001</v>
      </c>
      <c r="G141" s="36">
        <v>1115.3000000000002</v>
      </c>
      <c r="H141" s="36">
        <v>1158</v>
      </c>
      <c r="I141" s="36">
        <v>1165.8499999999999</v>
      </c>
      <c r="J141" s="36">
        <v>1179.3499999999999</v>
      </c>
      <c r="K141" s="31">
        <v>1152.3499999999999</v>
      </c>
      <c r="L141" s="31">
        <v>1131</v>
      </c>
      <c r="M141" s="31">
        <v>5.4820799999999998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964.7</v>
      </c>
      <c r="D142" s="36">
        <v>955.93333333333339</v>
      </c>
      <c r="E142" s="36">
        <v>934.86666666666679</v>
      </c>
      <c r="F142" s="36">
        <v>905.03333333333342</v>
      </c>
      <c r="G142" s="36">
        <v>883.96666666666681</v>
      </c>
      <c r="H142" s="36">
        <v>985.76666666666677</v>
      </c>
      <c r="I142" s="36">
        <v>1006.8333333333334</v>
      </c>
      <c r="J142" s="36">
        <v>1036.6666666666667</v>
      </c>
      <c r="K142" s="31">
        <v>977</v>
      </c>
      <c r="L142" s="31">
        <v>926.1</v>
      </c>
      <c r="M142" s="31">
        <v>32.148180000000004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4193.3</v>
      </c>
      <c r="D143" s="36">
        <v>4226.4000000000005</v>
      </c>
      <c r="E143" s="36">
        <v>4146.9000000000015</v>
      </c>
      <c r="F143" s="36">
        <v>4100.5000000000009</v>
      </c>
      <c r="G143" s="36">
        <v>4021.0000000000018</v>
      </c>
      <c r="H143" s="36">
        <v>4272.8000000000011</v>
      </c>
      <c r="I143" s="36">
        <v>4352.2999999999993</v>
      </c>
      <c r="J143" s="36">
        <v>4398.7000000000007</v>
      </c>
      <c r="K143" s="31">
        <v>4305.8999999999996</v>
      </c>
      <c r="L143" s="31">
        <v>4180</v>
      </c>
      <c r="M143" s="31">
        <v>9.1507400000000008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69.69</v>
      </c>
      <c r="D144" s="36">
        <v>69.86666666666666</v>
      </c>
      <c r="E144" s="36">
        <v>69.423333333333318</v>
      </c>
      <c r="F144" s="36">
        <v>69.156666666666652</v>
      </c>
      <c r="G144" s="36">
        <v>68.71333333333331</v>
      </c>
      <c r="H144" s="36">
        <v>70.133333333333326</v>
      </c>
      <c r="I144" s="36">
        <v>70.576666666666682</v>
      </c>
      <c r="J144" s="36">
        <v>70.843333333333334</v>
      </c>
      <c r="K144" s="31">
        <v>70.31</v>
      </c>
      <c r="L144" s="31">
        <v>69.599999999999994</v>
      </c>
      <c r="M144" s="31">
        <v>32.890329999999999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3177.8</v>
      </c>
      <c r="D145" s="36">
        <v>3159.65</v>
      </c>
      <c r="E145" s="36">
        <v>3131.5</v>
      </c>
      <c r="F145" s="36">
        <v>3085.2</v>
      </c>
      <c r="G145" s="36">
        <v>3057.0499999999997</v>
      </c>
      <c r="H145" s="36">
        <v>3205.9500000000003</v>
      </c>
      <c r="I145" s="36">
        <v>3234.1000000000008</v>
      </c>
      <c r="J145" s="36">
        <v>3280.4000000000005</v>
      </c>
      <c r="K145" s="31">
        <v>3187.8</v>
      </c>
      <c r="L145" s="31">
        <v>3113.35</v>
      </c>
      <c r="M145" s="31">
        <v>3.3138999999999998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2023.85</v>
      </c>
      <c r="D146" s="36">
        <v>2018.3999999999999</v>
      </c>
      <c r="E146" s="36">
        <v>1996.8999999999996</v>
      </c>
      <c r="F146" s="36">
        <v>1969.9499999999998</v>
      </c>
      <c r="G146" s="36">
        <v>1948.4499999999996</v>
      </c>
      <c r="H146" s="36">
        <v>2045.3499999999997</v>
      </c>
      <c r="I146" s="36">
        <v>2066.8500000000004</v>
      </c>
      <c r="J146" s="36">
        <v>2093.7999999999997</v>
      </c>
      <c r="K146" s="31">
        <v>2039.9</v>
      </c>
      <c r="L146" s="31">
        <v>1991.45</v>
      </c>
      <c r="M146" s="31">
        <v>6.8018299999999998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95.5</v>
      </c>
      <c r="D147" s="36">
        <v>95.69</v>
      </c>
      <c r="E147" s="36">
        <v>94.97999999999999</v>
      </c>
      <c r="F147" s="36">
        <v>94.46</v>
      </c>
      <c r="G147" s="36">
        <v>93.749999999999986</v>
      </c>
      <c r="H147" s="36">
        <v>96.21</v>
      </c>
      <c r="I147" s="36">
        <v>96.92</v>
      </c>
      <c r="J147" s="36">
        <v>97.44</v>
      </c>
      <c r="K147" s="31">
        <v>96.4</v>
      </c>
      <c r="L147" s="31">
        <v>95.17</v>
      </c>
      <c r="M147" s="31">
        <v>103.17825000000001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214.66</v>
      </c>
      <c r="D148" s="36">
        <v>215.91</v>
      </c>
      <c r="E148" s="36">
        <v>212.39</v>
      </c>
      <c r="F148" s="36">
        <v>210.11999999999998</v>
      </c>
      <c r="G148" s="36">
        <v>206.59999999999997</v>
      </c>
      <c r="H148" s="36">
        <v>218.18</v>
      </c>
      <c r="I148" s="36">
        <v>221.70000000000005</v>
      </c>
      <c r="J148" s="36">
        <v>223.97000000000003</v>
      </c>
      <c r="K148" s="31">
        <v>219.43</v>
      </c>
      <c r="L148" s="31">
        <v>213.64</v>
      </c>
      <c r="M148" s="31">
        <v>47.81521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416.3</v>
      </c>
      <c r="D149" s="36">
        <v>414.68333333333339</v>
      </c>
      <c r="E149" s="36">
        <v>411.71666666666681</v>
      </c>
      <c r="F149" s="36">
        <v>407.13333333333344</v>
      </c>
      <c r="G149" s="36">
        <v>404.16666666666686</v>
      </c>
      <c r="H149" s="36">
        <v>419.26666666666677</v>
      </c>
      <c r="I149" s="36">
        <v>422.23333333333335</v>
      </c>
      <c r="J149" s="36">
        <v>426.81666666666672</v>
      </c>
      <c r="K149" s="31">
        <v>417.65</v>
      </c>
      <c r="L149" s="31">
        <v>410.1</v>
      </c>
      <c r="M149" s="31">
        <v>144.32500999999999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3259.65</v>
      </c>
      <c r="D150" s="36">
        <v>3267.2999999999997</v>
      </c>
      <c r="E150" s="36">
        <v>3239.5999999999995</v>
      </c>
      <c r="F150" s="36">
        <v>3219.5499999999997</v>
      </c>
      <c r="G150" s="36">
        <v>3191.8499999999995</v>
      </c>
      <c r="H150" s="36">
        <v>3287.3499999999995</v>
      </c>
      <c r="I150" s="36">
        <v>3315.0499999999993</v>
      </c>
      <c r="J150" s="36">
        <v>3335.0999999999995</v>
      </c>
      <c r="K150" s="31">
        <v>3295</v>
      </c>
      <c r="L150" s="31">
        <v>3247.25</v>
      </c>
      <c r="M150" s="31">
        <v>1.5958600000000001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2546.85</v>
      </c>
      <c r="D151" s="36">
        <v>2556.9499999999998</v>
      </c>
      <c r="E151" s="36">
        <v>2528.5999999999995</v>
      </c>
      <c r="F151" s="36">
        <v>2510.3499999999995</v>
      </c>
      <c r="G151" s="36">
        <v>2481.9999999999991</v>
      </c>
      <c r="H151" s="36">
        <v>2575.1999999999998</v>
      </c>
      <c r="I151" s="36">
        <v>2603.5500000000002</v>
      </c>
      <c r="J151" s="36">
        <v>2621.8</v>
      </c>
      <c r="K151" s="31">
        <v>2585.3000000000002</v>
      </c>
      <c r="L151" s="31">
        <v>2538.6999999999998</v>
      </c>
      <c r="M151" s="31">
        <v>6.9518700000000004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1814.1</v>
      </c>
      <c r="D152" s="36">
        <v>1812.7</v>
      </c>
      <c r="E152" s="36">
        <v>1800.4</v>
      </c>
      <c r="F152" s="36">
        <v>1786.7</v>
      </c>
      <c r="G152" s="36">
        <v>1774.4</v>
      </c>
      <c r="H152" s="36">
        <v>1826.4</v>
      </c>
      <c r="I152" s="36">
        <v>1838.6999999999998</v>
      </c>
      <c r="J152" s="36">
        <v>1852.4</v>
      </c>
      <c r="K152" s="31">
        <v>1825</v>
      </c>
      <c r="L152" s="31">
        <v>1799</v>
      </c>
      <c r="M152" s="31">
        <v>3.6052399999999998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294.64999999999998</v>
      </c>
      <c r="D153" s="36">
        <v>294.46666666666664</v>
      </c>
      <c r="E153" s="36">
        <v>292.33333333333326</v>
      </c>
      <c r="F153" s="36">
        <v>290.01666666666659</v>
      </c>
      <c r="G153" s="36">
        <v>287.88333333333321</v>
      </c>
      <c r="H153" s="36">
        <v>296.7833333333333</v>
      </c>
      <c r="I153" s="36">
        <v>298.91666666666663</v>
      </c>
      <c r="J153" s="36">
        <v>301.23333333333335</v>
      </c>
      <c r="K153" s="31">
        <v>296.60000000000002</v>
      </c>
      <c r="L153" s="31">
        <v>292.14999999999998</v>
      </c>
      <c r="M153" s="31">
        <v>118.73436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615.45000000000005</v>
      </c>
      <c r="D154" s="36">
        <v>613.63333333333333</v>
      </c>
      <c r="E154" s="36">
        <v>599.36666666666667</v>
      </c>
      <c r="F154" s="36">
        <v>583.2833333333333</v>
      </c>
      <c r="G154" s="36">
        <v>569.01666666666665</v>
      </c>
      <c r="H154" s="36">
        <v>629.7166666666667</v>
      </c>
      <c r="I154" s="36">
        <v>643.98333333333335</v>
      </c>
      <c r="J154" s="36">
        <v>660.06666666666672</v>
      </c>
      <c r="K154" s="31">
        <v>627.9</v>
      </c>
      <c r="L154" s="31">
        <v>597.54999999999995</v>
      </c>
      <c r="M154" s="31">
        <v>92.513549999999995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664.4</v>
      </c>
      <c r="D155" s="36">
        <v>668.36666666666667</v>
      </c>
      <c r="E155" s="36">
        <v>653.33333333333337</v>
      </c>
      <c r="F155" s="36">
        <v>642.26666666666665</v>
      </c>
      <c r="G155" s="36">
        <v>627.23333333333335</v>
      </c>
      <c r="H155" s="36">
        <v>679.43333333333339</v>
      </c>
      <c r="I155" s="36">
        <v>694.4666666666667</v>
      </c>
      <c r="J155" s="36">
        <v>705.53333333333342</v>
      </c>
      <c r="K155" s="31">
        <v>683.4</v>
      </c>
      <c r="L155" s="31">
        <v>657.3</v>
      </c>
      <c r="M155" s="31">
        <v>57.78257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1848.5</v>
      </c>
      <c r="D156" s="36">
        <v>1832.1000000000001</v>
      </c>
      <c r="E156" s="36">
        <v>1792.8000000000002</v>
      </c>
      <c r="F156" s="36">
        <v>1737.1000000000001</v>
      </c>
      <c r="G156" s="36">
        <v>1697.8000000000002</v>
      </c>
      <c r="H156" s="36">
        <v>1887.8000000000002</v>
      </c>
      <c r="I156" s="36">
        <v>1927.1</v>
      </c>
      <c r="J156" s="36">
        <v>1982.8000000000002</v>
      </c>
      <c r="K156" s="31">
        <v>1871.4</v>
      </c>
      <c r="L156" s="31">
        <v>1776.4</v>
      </c>
      <c r="M156" s="31">
        <v>16.71977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4692.8</v>
      </c>
      <c r="D157" s="36">
        <v>4673.7666666666664</v>
      </c>
      <c r="E157" s="36">
        <v>4630.583333333333</v>
      </c>
      <c r="F157" s="36">
        <v>4568.3666666666668</v>
      </c>
      <c r="G157" s="36">
        <v>4525.1833333333334</v>
      </c>
      <c r="H157" s="36">
        <v>4735.9833333333327</v>
      </c>
      <c r="I157" s="36">
        <v>4779.166666666667</v>
      </c>
      <c r="J157" s="36">
        <v>4841.3833333333323</v>
      </c>
      <c r="K157" s="31">
        <v>4716.95</v>
      </c>
      <c r="L157" s="31">
        <v>4611.55</v>
      </c>
      <c r="M157" s="31">
        <v>1.2742800000000001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43381</v>
      </c>
      <c r="D158" s="36">
        <v>43293.283333333333</v>
      </c>
      <c r="E158" s="36">
        <v>43040.016666666663</v>
      </c>
      <c r="F158" s="36">
        <v>42699.033333333333</v>
      </c>
      <c r="G158" s="36">
        <v>42445.766666666663</v>
      </c>
      <c r="H158" s="36">
        <v>43634.266666666663</v>
      </c>
      <c r="I158" s="36">
        <v>43887.53333333334</v>
      </c>
      <c r="J158" s="36">
        <v>44228.516666666663</v>
      </c>
      <c r="K158" s="31">
        <v>43546.55</v>
      </c>
      <c r="L158" s="31">
        <v>42952.3</v>
      </c>
      <c r="M158" s="31">
        <v>0.12631999999999999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1851.3</v>
      </c>
      <c r="D159" s="36">
        <v>1845.7666666666667</v>
      </c>
      <c r="E159" s="36">
        <v>1832.5333333333333</v>
      </c>
      <c r="F159" s="36">
        <v>1813.7666666666667</v>
      </c>
      <c r="G159" s="36">
        <v>1800.5333333333333</v>
      </c>
      <c r="H159" s="36">
        <v>1864.5333333333333</v>
      </c>
      <c r="I159" s="36">
        <v>1877.7666666666664</v>
      </c>
      <c r="J159" s="36">
        <v>1896.5333333333333</v>
      </c>
      <c r="K159" s="31">
        <v>1859</v>
      </c>
      <c r="L159" s="31">
        <v>1827</v>
      </c>
      <c r="M159" s="31">
        <v>2.6533500000000001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5355.95</v>
      </c>
      <c r="D160" s="36">
        <v>5345.416666666667</v>
      </c>
      <c r="E160" s="36">
        <v>5285.5833333333339</v>
      </c>
      <c r="F160" s="36">
        <v>5215.2166666666672</v>
      </c>
      <c r="G160" s="36">
        <v>5155.3833333333341</v>
      </c>
      <c r="H160" s="36">
        <v>5415.7833333333338</v>
      </c>
      <c r="I160" s="36">
        <v>5475.6166666666677</v>
      </c>
      <c r="J160" s="36">
        <v>5545.9833333333336</v>
      </c>
      <c r="K160" s="31">
        <v>5405.25</v>
      </c>
      <c r="L160" s="31">
        <v>5275.05</v>
      </c>
      <c r="M160" s="31">
        <v>2.6775199999999999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334.15</v>
      </c>
      <c r="D161" s="36">
        <v>334.31666666666666</v>
      </c>
      <c r="E161" s="36">
        <v>330.33333333333331</v>
      </c>
      <c r="F161" s="36">
        <v>326.51666666666665</v>
      </c>
      <c r="G161" s="36">
        <v>322.5333333333333</v>
      </c>
      <c r="H161" s="36">
        <v>338.13333333333333</v>
      </c>
      <c r="I161" s="36">
        <v>342.11666666666667</v>
      </c>
      <c r="J161" s="36">
        <v>345.93333333333334</v>
      </c>
      <c r="K161" s="31">
        <v>338.3</v>
      </c>
      <c r="L161" s="31">
        <v>330.5</v>
      </c>
      <c r="M161" s="31">
        <v>41.73348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3269.1</v>
      </c>
      <c r="D162" s="36">
        <v>3281.15</v>
      </c>
      <c r="E162" s="36">
        <v>3251.3</v>
      </c>
      <c r="F162" s="36">
        <v>3233.5</v>
      </c>
      <c r="G162" s="36">
        <v>3203.65</v>
      </c>
      <c r="H162" s="36">
        <v>3298.9500000000003</v>
      </c>
      <c r="I162" s="36">
        <v>3328.7999999999997</v>
      </c>
      <c r="J162" s="36">
        <v>3346.6000000000004</v>
      </c>
      <c r="K162" s="31">
        <v>3311</v>
      </c>
      <c r="L162" s="31">
        <v>3263.35</v>
      </c>
      <c r="M162" s="31">
        <v>1.1736500000000001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1090.8499999999999</v>
      </c>
      <c r="D163" s="36">
        <v>1101.0333333333331</v>
      </c>
      <c r="E163" s="36">
        <v>1076.0166666666662</v>
      </c>
      <c r="F163" s="36">
        <v>1061.1833333333332</v>
      </c>
      <c r="G163" s="36">
        <v>1036.1666666666663</v>
      </c>
      <c r="H163" s="36">
        <v>1115.8666666666661</v>
      </c>
      <c r="I163" s="36">
        <v>1140.883333333333</v>
      </c>
      <c r="J163" s="36">
        <v>1155.716666666666</v>
      </c>
      <c r="K163" s="31">
        <v>1126.05</v>
      </c>
      <c r="L163" s="31">
        <v>1086.2</v>
      </c>
      <c r="M163" s="31">
        <v>6.7519099999999996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6691.4</v>
      </c>
      <c r="D164" s="36">
        <v>6708.333333333333</v>
      </c>
      <c r="E164" s="36">
        <v>6663.8666666666659</v>
      </c>
      <c r="F164" s="36">
        <v>6636.333333333333</v>
      </c>
      <c r="G164" s="36">
        <v>6591.8666666666659</v>
      </c>
      <c r="H164" s="36">
        <v>6735.8666666666659</v>
      </c>
      <c r="I164" s="36">
        <v>6780.333333333333</v>
      </c>
      <c r="J164" s="36">
        <v>6807.8666666666659</v>
      </c>
      <c r="K164" s="31">
        <v>6752.8</v>
      </c>
      <c r="L164" s="31">
        <v>6680.8</v>
      </c>
      <c r="M164" s="31">
        <v>1.0603199999999999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400.2</v>
      </c>
      <c r="D165" s="36">
        <v>397.91666666666669</v>
      </c>
      <c r="E165" s="36">
        <v>391.88333333333338</v>
      </c>
      <c r="F165" s="36">
        <v>383.56666666666672</v>
      </c>
      <c r="G165" s="36">
        <v>377.53333333333342</v>
      </c>
      <c r="H165" s="36">
        <v>406.23333333333335</v>
      </c>
      <c r="I165" s="36">
        <v>412.26666666666665</v>
      </c>
      <c r="J165" s="36">
        <v>420.58333333333331</v>
      </c>
      <c r="K165" s="31">
        <v>403.95</v>
      </c>
      <c r="L165" s="31">
        <v>389.6</v>
      </c>
      <c r="M165" s="31">
        <v>21.600069999999999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482.45</v>
      </c>
      <c r="D166" s="36">
        <v>483.25</v>
      </c>
      <c r="E166" s="36">
        <v>476.05</v>
      </c>
      <c r="F166" s="36">
        <v>469.65000000000003</v>
      </c>
      <c r="G166" s="36">
        <v>462.45000000000005</v>
      </c>
      <c r="H166" s="36">
        <v>489.65</v>
      </c>
      <c r="I166" s="36">
        <v>496.85</v>
      </c>
      <c r="J166" s="36">
        <v>503.24999999999994</v>
      </c>
      <c r="K166" s="31">
        <v>490.45</v>
      </c>
      <c r="L166" s="31">
        <v>476.85</v>
      </c>
      <c r="M166" s="31">
        <v>143.92518000000001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336.9</v>
      </c>
      <c r="D167" s="36">
        <v>337.13333333333333</v>
      </c>
      <c r="E167" s="36">
        <v>334.26666666666665</v>
      </c>
      <c r="F167" s="36">
        <v>331.63333333333333</v>
      </c>
      <c r="G167" s="36">
        <v>328.76666666666665</v>
      </c>
      <c r="H167" s="36">
        <v>339.76666666666665</v>
      </c>
      <c r="I167" s="36">
        <v>342.63333333333333</v>
      </c>
      <c r="J167" s="36">
        <v>345.26666666666665</v>
      </c>
      <c r="K167" s="31">
        <v>340</v>
      </c>
      <c r="L167" s="31">
        <v>334.5</v>
      </c>
      <c r="M167" s="31">
        <v>114.51846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1917.4</v>
      </c>
      <c r="D168" s="36">
        <v>1896.8500000000001</v>
      </c>
      <c r="E168" s="36">
        <v>1821.7000000000003</v>
      </c>
      <c r="F168" s="36">
        <v>1726.0000000000002</v>
      </c>
      <c r="G168" s="36">
        <v>1650.8500000000004</v>
      </c>
      <c r="H168" s="36">
        <v>1992.5500000000002</v>
      </c>
      <c r="I168" s="36">
        <v>2067.7000000000003</v>
      </c>
      <c r="J168" s="36">
        <v>2163.4</v>
      </c>
      <c r="K168" s="31">
        <v>1972</v>
      </c>
      <c r="L168" s="31">
        <v>1801.15</v>
      </c>
      <c r="M168" s="31">
        <v>38.539769999999997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16631.75</v>
      </c>
      <c r="D169" s="36">
        <v>16604.233333333334</v>
      </c>
      <c r="E169" s="36">
        <v>16567.516666666666</v>
      </c>
      <c r="F169" s="36">
        <v>16503.283333333333</v>
      </c>
      <c r="G169" s="36">
        <v>16466.566666666666</v>
      </c>
      <c r="H169" s="36">
        <v>16668.466666666667</v>
      </c>
      <c r="I169" s="36">
        <v>16705.183333333334</v>
      </c>
      <c r="J169" s="36">
        <v>16769.416666666668</v>
      </c>
      <c r="K169" s="31">
        <v>16640.95</v>
      </c>
      <c r="L169" s="31">
        <v>16540</v>
      </c>
      <c r="M169" s="31">
        <v>2.997E-2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108.03</v>
      </c>
      <c r="D170" s="36">
        <v>108.91666666666667</v>
      </c>
      <c r="E170" s="36">
        <v>106.93333333333334</v>
      </c>
      <c r="F170" s="36">
        <v>105.83666666666666</v>
      </c>
      <c r="G170" s="36">
        <v>103.85333333333332</v>
      </c>
      <c r="H170" s="36">
        <v>110.01333333333335</v>
      </c>
      <c r="I170" s="36">
        <v>111.99666666666667</v>
      </c>
      <c r="J170" s="36">
        <v>113.09333333333336</v>
      </c>
      <c r="K170" s="31">
        <v>110.9</v>
      </c>
      <c r="L170" s="31">
        <v>107.82</v>
      </c>
      <c r="M170" s="31">
        <v>185.48759999999999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544.85</v>
      </c>
      <c r="D171" s="36">
        <v>550.13333333333333</v>
      </c>
      <c r="E171" s="36">
        <v>537.26666666666665</v>
      </c>
      <c r="F171" s="36">
        <v>529.68333333333328</v>
      </c>
      <c r="G171" s="36">
        <v>516.81666666666661</v>
      </c>
      <c r="H171" s="36">
        <v>557.7166666666667</v>
      </c>
      <c r="I171" s="36">
        <v>570.58333333333326</v>
      </c>
      <c r="J171" s="36">
        <v>578.16666666666674</v>
      </c>
      <c r="K171" s="31">
        <v>563</v>
      </c>
      <c r="L171" s="31">
        <v>542.54999999999995</v>
      </c>
      <c r="M171" s="31">
        <v>112.77058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530.54999999999995</v>
      </c>
      <c r="D172" s="36">
        <v>534.44999999999993</v>
      </c>
      <c r="E172" s="36">
        <v>526.09999999999991</v>
      </c>
      <c r="F172" s="36">
        <v>521.65</v>
      </c>
      <c r="G172" s="36">
        <v>513.29999999999995</v>
      </c>
      <c r="H172" s="36">
        <v>538.89999999999986</v>
      </c>
      <c r="I172" s="36">
        <v>547.25</v>
      </c>
      <c r="J172" s="36">
        <v>551.69999999999982</v>
      </c>
      <c r="K172" s="31">
        <v>542.79999999999995</v>
      </c>
      <c r="L172" s="31">
        <v>530</v>
      </c>
      <c r="M172" s="31">
        <v>64.144080000000002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2944.6</v>
      </c>
      <c r="D173" s="36">
        <v>2944.2666666666664</v>
      </c>
      <c r="E173" s="36">
        <v>2933.583333333333</v>
      </c>
      <c r="F173" s="36">
        <v>2922.5666666666666</v>
      </c>
      <c r="G173" s="36">
        <v>2911.8833333333332</v>
      </c>
      <c r="H173" s="36">
        <v>2955.2833333333328</v>
      </c>
      <c r="I173" s="36">
        <v>2965.9666666666662</v>
      </c>
      <c r="J173" s="36">
        <v>2976.9833333333327</v>
      </c>
      <c r="K173" s="31">
        <v>2954.95</v>
      </c>
      <c r="L173" s="31">
        <v>2933.25</v>
      </c>
      <c r="M173" s="31">
        <v>29.676639999999999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792.45</v>
      </c>
      <c r="D174" s="36">
        <v>795.35</v>
      </c>
      <c r="E174" s="36">
        <v>786.45</v>
      </c>
      <c r="F174" s="36">
        <v>780.45</v>
      </c>
      <c r="G174" s="36">
        <v>771.55000000000007</v>
      </c>
      <c r="H174" s="36">
        <v>801.35</v>
      </c>
      <c r="I174" s="36">
        <v>810.24999999999989</v>
      </c>
      <c r="J174" s="36">
        <v>816.25</v>
      </c>
      <c r="K174" s="31">
        <v>804.25</v>
      </c>
      <c r="L174" s="31">
        <v>789.35</v>
      </c>
      <c r="M174" s="31">
        <v>11.63166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1819.15</v>
      </c>
      <c r="D175" s="36">
        <v>1823.9666666666665</v>
      </c>
      <c r="E175" s="36">
        <v>1803.633333333333</v>
      </c>
      <c r="F175" s="36">
        <v>1788.1166666666666</v>
      </c>
      <c r="G175" s="36">
        <v>1767.7833333333331</v>
      </c>
      <c r="H175" s="36">
        <v>1839.4833333333329</v>
      </c>
      <c r="I175" s="36">
        <v>1859.8166666666664</v>
      </c>
      <c r="J175" s="36">
        <v>1875.3333333333328</v>
      </c>
      <c r="K175" s="31">
        <v>1844.3</v>
      </c>
      <c r="L175" s="31">
        <v>1808.45</v>
      </c>
      <c r="M175" s="31">
        <v>8.4486600000000003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2431.15</v>
      </c>
      <c r="D176" s="36">
        <v>2430.9666666666667</v>
      </c>
      <c r="E176" s="36">
        <v>2401.2833333333333</v>
      </c>
      <c r="F176" s="36">
        <v>2371.4166666666665</v>
      </c>
      <c r="G176" s="36">
        <v>2341.7333333333331</v>
      </c>
      <c r="H176" s="36">
        <v>2460.8333333333335</v>
      </c>
      <c r="I176" s="36">
        <v>2490.5166666666669</v>
      </c>
      <c r="J176" s="36">
        <v>2520.3833333333337</v>
      </c>
      <c r="K176" s="31">
        <v>2460.65</v>
      </c>
      <c r="L176" s="31">
        <v>2401.1</v>
      </c>
      <c r="M176" s="31">
        <v>9.2726699999999997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195.01</v>
      </c>
      <c r="D177" s="36">
        <v>193.87</v>
      </c>
      <c r="E177" s="36">
        <v>190.74</v>
      </c>
      <c r="F177" s="36">
        <v>186.47</v>
      </c>
      <c r="G177" s="36">
        <v>183.34</v>
      </c>
      <c r="H177" s="36">
        <v>198.14000000000001</v>
      </c>
      <c r="I177" s="36">
        <v>201.27</v>
      </c>
      <c r="J177" s="36">
        <v>205.54000000000002</v>
      </c>
      <c r="K177" s="31">
        <v>197</v>
      </c>
      <c r="L177" s="31">
        <v>189.6</v>
      </c>
      <c r="M177" s="31">
        <v>410.45888000000002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25437.1</v>
      </c>
      <c r="D178" s="36">
        <v>25504.899999999998</v>
      </c>
      <c r="E178" s="36">
        <v>25332.199999999997</v>
      </c>
      <c r="F178" s="36">
        <v>25227.3</v>
      </c>
      <c r="G178" s="36">
        <v>25054.6</v>
      </c>
      <c r="H178" s="36">
        <v>25609.799999999996</v>
      </c>
      <c r="I178" s="36">
        <v>25782.5</v>
      </c>
      <c r="J178" s="36">
        <v>25887.399999999994</v>
      </c>
      <c r="K178" s="31">
        <v>25677.599999999999</v>
      </c>
      <c r="L178" s="31">
        <v>25400</v>
      </c>
      <c r="M178" s="31">
        <v>0.13175000000000001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3424.6</v>
      </c>
      <c r="D179" s="36">
        <v>3432.9333333333329</v>
      </c>
      <c r="E179" s="36">
        <v>3399.1166666666659</v>
      </c>
      <c r="F179" s="36">
        <v>3373.6333333333328</v>
      </c>
      <c r="G179" s="36">
        <v>3339.8166666666657</v>
      </c>
      <c r="H179" s="36">
        <v>3458.4166666666661</v>
      </c>
      <c r="I179" s="36">
        <v>3492.2333333333327</v>
      </c>
      <c r="J179" s="36">
        <v>3517.7166666666662</v>
      </c>
      <c r="K179" s="31">
        <v>3466.75</v>
      </c>
      <c r="L179" s="31">
        <v>3407.45</v>
      </c>
      <c r="M179" s="31">
        <v>16.060639999999999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6763.9</v>
      </c>
      <c r="D180" s="36">
        <v>6743.7166666666672</v>
      </c>
      <c r="E180" s="36">
        <v>6712.4333333333343</v>
      </c>
      <c r="F180" s="36">
        <v>6660.9666666666672</v>
      </c>
      <c r="G180" s="36">
        <v>6629.6833333333343</v>
      </c>
      <c r="H180" s="36">
        <v>6795.1833333333343</v>
      </c>
      <c r="I180" s="36">
        <v>6826.4666666666672</v>
      </c>
      <c r="J180" s="36">
        <v>6877.9333333333343</v>
      </c>
      <c r="K180" s="31">
        <v>6775</v>
      </c>
      <c r="L180" s="31">
        <v>6692.25</v>
      </c>
      <c r="M180" s="31">
        <v>0.99089000000000005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745.4</v>
      </c>
      <c r="D181" s="36">
        <v>746.66666666666663</v>
      </c>
      <c r="E181" s="36">
        <v>734.68333333333328</v>
      </c>
      <c r="F181" s="36">
        <v>723.9666666666667</v>
      </c>
      <c r="G181" s="36">
        <v>711.98333333333335</v>
      </c>
      <c r="H181" s="36">
        <v>757.38333333333321</v>
      </c>
      <c r="I181" s="36">
        <v>769.36666666666656</v>
      </c>
      <c r="J181" s="36">
        <v>780.08333333333314</v>
      </c>
      <c r="K181" s="31">
        <v>758.65</v>
      </c>
      <c r="L181" s="31">
        <v>735.95</v>
      </c>
      <c r="M181" s="31">
        <v>32.709020000000002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782.9</v>
      </c>
      <c r="D182" s="36">
        <v>783.65</v>
      </c>
      <c r="E182" s="36">
        <v>779.8</v>
      </c>
      <c r="F182" s="36">
        <v>776.69999999999993</v>
      </c>
      <c r="G182" s="36">
        <v>772.84999999999991</v>
      </c>
      <c r="H182" s="36">
        <v>786.75</v>
      </c>
      <c r="I182" s="36">
        <v>790.60000000000014</v>
      </c>
      <c r="J182" s="36">
        <v>793.7</v>
      </c>
      <c r="K182" s="31">
        <v>787.5</v>
      </c>
      <c r="L182" s="31">
        <v>780.55</v>
      </c>
      <c r="M182" s="31">
        <v>106.6563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131.93</v>
      </c>
      <c r="D183" s="36">
        <v>131.81</v>
      </c>
      <c r="E183" s="36">
        <v>130.62</v>
      </c>
      <c r="F183" s="36">
        <v>129.31</v>
      </c>
      <c r="G183" s="36">
        <v>128.12</v>
      </c>
      <c r="H183" s="36">
        <v>133.12</v>
      </c>
      <c r="I183" s="36">
        <v>134.31</v>
      </c>
      <c r="J183" s="36">
        <v>135.62</v>
      </c>
      <c r="K183" s="31">
        <v>133</v>
      </c>
      <c r="L183" s="31">
        <v>130.5</v>
      </c>
      <c r="M183" s="31">
        <v>107.54987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1866.1</v>
      </c>
      <c r="D184" s="36">
        <v>1865</v>
      </c>
      <c r="E184" s="36">
        <v>1860.35</v>
      </c>
      <c r="F184" s="36">
        <v>1854.6</v>
      </c>
      <c r="G184" s="36">
        <v>1849.9499999999998</v>
      </c>
      <c r="H184" s="36">
        <v>1870.75</v>
      </c>
      <c r="I184" s="36">
        <v>1875.4</v>
      </c>
      <c r="J184" s="36">
        <v>1881.15</v>
      </c>
      <c r="K184" s="31">
        <v>1869.65</v>
      </c>
      <c r="L184" s="31">
        <v>1859.25</v>
      </c>
      <c r="M184" s="31">
        <v>7.3826499999999999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823.35</v>
      </c>
      <c r="D185" s="36">
        <v>829.93333333333339</v>
      </c>
      <c r="E185" s="36">
        <v>812.56666666666683</v>
      </c>
      <c r="F185" s="36">
        <v>801.78333333333342</v>
      </c>
      <c r="G185" s="36">
        <v>784.41666666666686</v>
      </c>
      <c r="H185" s="36">
        <v>840.71666666666681</v>
      </c>
      <c r="I185" s="36">
        <v>858.08333333333337</v>
      </c>
      <c r="J185" s="36">
        <v>868.86666666666679</v>
      </c>
      <c r="K185" s="31">
        <v>847.3</v>
      </c>
      <c r="L185" s="31">
        <v>819.15</v>
      </c>
      <c r="M185" s="31">
        <v>6.8979499999999998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910.6</v>
      </c>
      <c r="D186" s="36">
        <v>920.43333333333339</v>
      </c>
      <c r="E186" s="36">
        <v>897.41666666666674</v>
      </c>
      <c r="F186" s="36">
        <v>884.23333333333335</v>
      </c>
      <c r="G186" s="36">
        <v>861.2166666666667</v>
      </c>
      <c r="H186" s="36">
        <v>933.61666666666679</v>
      </c>
      <c r="I186" s="36">
        <v>956.63333333333344</v>
      </c>
      <c r="J186" s="36">
        <v>969.81666666666683</v>
      </c>
      <c r="K186" s="31">
        <v>943.45</v>
      </c>
      <c r="L186" s="31">
        <v>907.25</v>
      </c>
      <c r="M186" s="31">
        <v>4.9910300000000003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2818.75</v>
      </c>
      <c r="D187" s="36">
        <v>2817.2833333333333</v>
      </c>
      <c r="E187" s="36">
        <v>2784.5666666666666</v>
      </c>
      <c r="F187" s="36">
        <v>2750.3833333333332</v>
      </c>
      <c r="G187" s="36">
        <v>2717.6666666666665</v>
      </c>
      <c r="H187" s="36">
        <v>2851.4666666666667</v>
      </c>
      <c r="I187" s="36">
        <v>2884.1833333333329</v>
      </c>
      <c r="J187" s="36">
        <v>2918.3666666666668</v>
      </c>
      <c r="K187" s="31">
        <v>2850</v>
      </c>
      <c r="L187" s="31">
        <v>2783.1</v>
      </c>
      <c r="M187" s="31">
        <v>9.9806899999999992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1030.8499999999999</v>
      </c>
      <c r="D188" s="36">
        <v>1036.2833333333333</v>
      </c>
      <c r="E188" s="36">
        <v>1023.5666666666666</v>
      </c>
      <c r="F188" s="36">
        <v>1016.2833333333333</v>
      </c>
      <c r="G188" s="36">
        <v>1003.5666666666666</v>
      </c>
      <c r="H188" s="36">
        <v>1043.5666666666666</v>
      </c>
      <c r="I188" s="36">
        <v>1056.2833333333333</v>
      </c>
      <c r="J188" s="36">
        <v>1063.5666666666666</v>
      </c>
      <c r="K188" s="31">
        <v>1049</v>
      </c>
      <c r="L188" s="31">
        <v>1029</v>
      </c>
      <c r="M188" s="31">
        <v>5.9527700000000001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2029.95</v>
      </c>
      <c r="D189" s="36">
        <v>2028.3166666666666</v>
      </c>
      <c r="E189" s="36">
        <v>2009.1333333333332</v>
      </c>
      <c r="F189" s="36">
        <v>1988.3166666666666</v>
      </c>
      <c r="G189" s="36">
        <v>1969.1333333333332</v>
      </c>
      <c r="H189" s="36">
        <v>2049.1333333333332</v>
      </c>
      <c r="I189" s="36">
        <v>2068.3166666666666</v>
      </c>
      <c r="J189" s="36">
        <v>2089.1333333333332</v>
      </c>
      <c r="K189" s="31">
        <v>2047.5</v>
      </c>
      <c r="L189" s="31">
        <v>2007.5</v>
      </c>
      <c r="M189" s="31">
        <v>2.85534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4505.6499999999996</v>
      </c>
      <c r="D190" s="36">
        <v>4502.4833333333336</v>
      </c>
      <c r="E190" s="36">
        <v>4469.166666666667</v>
      </c>
      <c r="F190" s="36">
        <v>4432.6833333333334</v>
      </c>
      <c r="G190" s="36">
        <v>4399.3666666666668</v>
      </c>
      <c r="H190" s="36">
        <v>4538.9666666666672</v>
      </c>
      <c r="I190" s="36">
        <v>4572.2833333333328</v>
      </c>
      <c r="J190" s="36">
        <v>4608.7666666666673</v>
      </c>
      <c r="K190" s="31">
        <v>4535.8</v>
      </c>
      <c r="L190" s="31">
        <v>4466</v>
      </c>
      <c r="M190" s="31">
        <v>16.993639999999999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1220.25</v>
      </c>
      <c r="D191" s="36">
        <v>1222.2333333333333</v>
      </c>
      <c r="E191" s="36">
        <v>1210.1666666666667</v>
      </c>
      <c r="F191" s="36">
        <v>1200.0833333333335</v>
      </c>
      <c r="G191" s="36">
        <v>1188.0166666666669</v>
      </c>
      <c r="H191" s="36">
        <v>1232.3166666666666</v>
      </c>
      <c r="I191" s="36">
        <v>1244.3833333333332</v>
      </c>
      <c r="J191" s="36">
        <v>1254.4666666666665</v>
      </c>
      <c r="K191" s="31">
        <v>1234.3</v>
      </c>
      <c r="L191" s="31">
        <v>1212.1500000000001</v>
      </c>
      <c r="M191" s="31">
        <v>14.505929999999999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7707.6</v>
      </c>
      <c r="D192" s="36">
        <v>7714.416666666667</v>
      </c>
      <c r="E192" s="36">
        <v>7644.2333333333336</v>
      </c>
      <c r="F192" s="36">
        <v>7580.8666666666668</v>
      </c>
      <c r="G192" s="36">
        <v>7510.6833333333334</v>
      </c>
      <c r="H192" s="36">
        <v>7777.7833333333338</v>
      </c>
      <c r="I192" s="36">
        <v>7847.9666666666662</v>
      </c>
      <c r="J192" s="36">
        <v>7911.3333333333339</v>
      </c>
      <c r="K192" s="31">
        <v>7784.6</v>
      </c>
      <c r="L192" s="31">
        <v>7651.05</v>
      </c>
      <c r="M192" s="31">
        <v>1.27522</v>
      </c>
      <c r="N192" s="1"/>
      <c r="O192" s="1"/>
    </row>
    <row r="193" spans="1:15" ht="12.75" customHeight="1">
      <c r="A193" s="51">
        <v>188</v>
      </c>
      <c r="B193" s="53" t="s">
        <v>954</v>
      </c>
      <c r="C193" s="31" t="e">
        <v>#N/A</v>
      </c>
      <c r="D193" s="36" t="e">
        <v>#N/A</v>
      </c>
      <c r="E193" s="36" t="e">
        <v>#N/A</v>
      </c>
      <c r="F193" s="36" t="e">
        <v>#N/A</v>
      </c>
      <c r="G193" s="36" t="e">
        <v>#N/A</v>
      </c>
      <c r="H193" s="36" t="e">
        <v>#N/A</v>
      </c>
      <c r="I193" s="36" t="e">
        <v>#N/A</v>
      </c>
      <c r="J193" s="36" t="e">
        <v>#N/A</v>
      </c>
      <c r="K193" s="31" t="e">
        <v>#N/A</v>
      </c>
      <c r="L193" s="31" t="e">
        <v>#N/A</v>
      </c>
      <c r="M193" s="31" t="e">
        <v>#N/A</v>
      </c>
      <c r="N193" s="1"/>
      <c r="O193" s="1"/>
    </row>
    <row r="194" spans="1:15" ht="12.75" customHeight="1">
      <c r="A194" s="51">
        <v>189</v>
      </c>
      <c r="B194" s="53" t="s">
        <v>220</v>
      </c>
      <c r="C194" s="31">
        <v>974.95</v>
      </c>
      <c r="D194" s="36">
        <v>976.65</v>
      </c>
      <c r="E194" s="36">
        <v>958.3</v>
      </c>
      <c r="F194" s="36">
        <v>941.65</v>
      </c>
      <c r="G194" s="36">
        <v>923.3</v>
      </c>
      <c r="H194" s="36">
        <v>993.3</v>
      </c>
      <c r="I194" s="36">
        <v>1011.6500000000001</v>
      </c>
      <c r="J194" s="36">
        <v>1028.3</v>
      </c>
      <c r="K194" s="31">
        <v>995</v>
      </c>
      <c r="L194" s="31">
        <v>960</v>
      </c>
      <c r="M194" s="31">
        <v>445.16613000000001</v>
      </c>
      <c r="N194" s="1"/>
      <c r="O194" s="1"/>
    </row>
    <row r="195" spans="1:15" ht="12.75" customHeight="1">
      <c r="A195" s="51">
        <v>190</v>
      </c>
      <c r="B195" s="53" t="s">
        <v>221</v>
      </c>
      <c r="C195" s="31">
        <v>445.1</v>
      </c>
      <c r="D195" s="36">
        <v>445.18333333333334</v>
      </c>
      <c r="E195" s="36">
        <v>439.4666666666667</v>
      </c>
      <c r="F195" s="36">
        <v>433.83333333333337</v>
      </c>
      <c r="G195" s="36">
        <v>428.11666666666673</v>
      </c>
      <c r="H195" s="36">
        <v>450.81666666666666</v>
      </c>
      <c r="I195" s="36">
        <v>456.53333333333325</v>
      </c>
      <c r="J195" s="36">
        <v>462.16666666666663</v>
      </c>
      <c r="K195" s="31">
        <v>450.9</v>
      </c>
      <c r="L195" s="31">
        <v>439.55</v>
      </c>
      <c r="M195" s="31">
        <v>107.44634000000001</v>
      </c>
      <c r="N195" s="1"/>
      <c r="O195" s="1"/>
    </row>
    <row r="196" spans="1:15" ht="12.75" customHeight="1">
      <c r="A196" s="51">
        <v>191</v>
      </c>
      <c r="B196" s="53" t="s">
        <v>222</v>
      </c>
      <c r="C196" s="31">
        <v>152.82</v>
      </c>
      <c r="D196" s="36">
        <v>153.11000000000001</v>
      </c>
      <c r="E196" s="36">
        <v>151.98000000000002</v>
      </c>
      <c r="F196" s="36">
        <v>151.14000000000001</v>
      </c>
      <c r="G196" s="36">
        <v>150.01000000000002</v>
      </c>
      <c r="H196" s="36">
        <v>153.95000000000002</v>
      </c>
      <c r="I196" s="36">
        <v>155.08000000000001</v>
      </c>
      <c r="J196" s="36">
        <v>155.92000000000002</v>
      </c>
      <c r="K196" s="31">
        <v>154.24</v>
      </c>
      <c r="L196" s="31">
        <v>152.27000000000001</v>
      </c>
      <c r="M196" s="31">
        <v>182.75112999999999</v>
      </c>
      <c r="N196" s="1"/>
      <c r="O196" s="1"/>
    </row>
    <row r="197" spans="1:15" ht="12.75" customHeight="1">
      <c r="A197" s="51">
        <v>192</v>
      </c>
      <c r="B197" s="53" t="s">
        <v>224</v>
      </c>
      <c r="C197" s="31">
        <v>1651.55</v>
      </c>
      <c r="D197" s="36">
        <v>1654.8833333333332</v>
      </c>
      <c r="E197" s="36">
        <v>1637.7666666666664</v>
      </c>
      <c r="F197" s="36">
        <v>1623.9833333333331</v>
      </c>
      <c r="G197" s="36">
        <v>1606.8666666666663</v>
      </c>
      <c r="H197" s="36">
        <v>1668.6666666666665</v>
      </c>
      <c r="I197" s="36">
        <v>1685.7833333333333</v>
      </c>
      <c r="J197" s="36">
        <v>1699.5666666666666</v>
      </c>
      <c r="K197" s="31">
        <v>1672</v>
      </c>
      <c r="L197" s="31">
        <v>1641.1</v>
      </c>
      <c r="M197" s="31">
        <v>14.99644</v>
      </c>
      <c r="N197" s="1"/>
      <c r="O197" s="1"/>
    </row>
    <row r="198" spans="1:15" ht="12.75" customHeight="1">
      <c r="A198" s="51">
        <v>193</v>
      </c>
      <c r="B198" s="53" t="s">
        <v>202</v>
      </c>
      <c r="C198" s="31">
        <v>850.75</v>
      </c>
      <c r="D198" s="36">
        <v>850.48333333333323</v>
      </c>
      <c r="E198" s="36">
        <v>845.41666666666652</v>
      </c>
      <c r="F198" s="36">
        <v>840.08333333333326</v>
      </c>
      <c r="G198" s="36">
        <v>835.01666666666654</v>
      </c>
      <c r="H198" s="36">
        <v>855.81666666666649</v>
      </c>
      <c r="I198" s="36">
        <v>860.88333333333333</v>
      </c>
      <c r="J198" s="36">
        <v>866.21666666666647</v>
      </c>
      <c r="K198" s="31">
        <v>855.55</v>
      </c>
      <c r="L198" s="31">
        <v>845.15</v>
      </c>
      <c r="M198" s="31">
        <v>2.3400099999999999</v>
      </c>
      <c r="N198" s="1"/>
      <c r="O198" s="1"/>
    </row>
    <row r="199" spans="1:15" ht="12.75" customHeight="1">
      <c r="A199" s="51">
        <v>194</v>
      </c>
      <c r="B199" s="53" t="s">
        <v>225</v>
      </c>
      <c r="C199" s="31">
        <v>3767.4</v>
      </c>
      <c r="D199" s="36">
        <v>3757.2333333333336</v>
      </c>
      <c r="E199" s="36">
        <v>3737.4666666666672</v>
      </c>
      <c r="F199" s="36">
        <v>3707.5333333333338</v>
      </c>
      <c r="G199" s="36">
        <v>3687.7666666666673</v>
      </c>
      <c r="H199" s="36">
        <v>3787.166666666667</v>
      </c>
      <c r="I199" s="36">
        <v>3806.9333333333334</v>
      </c>
      <c r="J199" s="36">
        <v>3836.8666666666668</v>
      </c>
      <c r="K199" s="31">
        <v>3777</v>
      </c>
      <c r="L199" s="31">
        <v>3727.3</v>
      </c>
      <c r="M199" s="31">
        <v>3.9233899999999999</v>
      </c>
      <c r="N199" s="1"/>
      <c r="O199" s="1"/>
    </row>
    <row r="200" spans="1:15" ht="12.75" customHeight="1">
      <c r="A200" s="51">
        <v>195</v>
      </c>
      <c r="B200" s="53" t="s">
        <v>226</v>
      </c>
      <c r="C200" s="31">
        <v>3453.25</v>
      </c>
      <c r="D200" s="36">
        <v>3458.1333333333332</v>
      </c>
      <c r="E200" s="36">
        <v>3439.5666666666666</v>
      </c>
      <c r="F200" s="36">
        <v>3425.8833333333332</v>
      </c>
      <c r="G200" s="36">
        <v>3407.3166666666666</v>
      </c>
      <c r="H200" s="36">
        <v>3471.8166666666666</v>
      </c>
      <c r="I200" s="36">
        <v>3490.3833333333332</v>
      </c>
      <c r="J200" s="36">
        <v>3504.0666666666666</v>
      </c>
      <c r="K200" s="31">
        <v>3476.7</v>
      </c>
      <c r="L200" s="31">
        <v>3444.45</v>
      </c>
      <c r="M200" s="31">
        <v>1.46515</v>
      </c>
      <c r="N200" s="1"/>
      <c r="O200" s="1"/>
    </row>
    <row r="201" spans="1:15" ht="12.75" customHeight="1">
      <c r="A201" s="51">
        <v>196</v>
      </c>
      <c r="B201" s="53" t="s">
        <v>293</v>
      </c>
      <c r="C201" s="31">
        <v>1780.05</v>
      </c>
      <c r="D201" s="36">
        <v>1813.3500000000001</v>
      </c>
      <c r="E201" s="36">
        <v>1726.7000000000003</v>
      </c>
      <c r="F201" s="36">
        <v>1673.3500000000001</v>
      </c>
      <c r="G201" s="36">
        <v>1586.7000000000003</v>
      </c>
      <c r="H201" s="36">
        <v>1866.7000000000003</v>
      </c>
      <c r="I201" s="36">
        <v>1953.3500000000004</v>
      </c>
      <c r="J201" s="36">
        <v>2006.7000000000003</v>
      </c>
      <c r="K201" s="31">
        <v>1900</v>
      </c>
      <c r="L201" s="31">
        <v>1760</v>
      </c>
      <c r="M201" s="31">
        <v>38.955849999999998</v>
      </c>
      <c r="N201" s="1"/>
      <c r="O201" s="1"/>
    </row>
    <row r="202" spans="1:15" ht="12.75" customHeight="1">
      <c r="A202" s="51">
        <v>197</v>
      </c>
      <c r="B202" s="53" t="s">
        <v>227</v>
      </c>
      <c r="C202" s="31">
        <v>7403.45</v>
      </c>
      <c r="D202" s="36">
        <v>7412.416666666667</v>
      </c>
      <c r="E202" s="36">
        <v>7316.0333333333338</v>
      </c>
      <c r="F202" s="36">
        <v>7228.6166666666668</v>
      </c>
      <c r="G202" s="36">
        <v>7132.2333333333336</v>
      </c>
      <c r="H202" s="36">
        <v>7499.8333333333339</v>
      </c>
      <c r="I202" s="36">
        <v>7596.2166666666672</v>
      </c>
      <c r="J202" s="36">
        <v>7683.6333333333341</v>
      </c>
      <c r="K202" s="31">
        <v>7508.8</v>
      </c>
      <c r="L202" s="31">
        <v>7325</v>
      </c>
      <c r="M202" s="31">
        <v>7.5364300000000002</v>
      </c>
      <c r="N202" s="1"/>
      <c r="O202" s="1"/>
    </row>
    <row r="203" spans="1:15" ht="12.75" customHeight="1">
      <c r="A203" s="51">
        <v>198</v>
      </c>
      <c r="B203" s="53" t="s">
        <v>295</v>
      </c>
      <c r="C203" s="31">
        <v>4135.6499999999996</v>
      </c>
      <c r="D203" s="36">
        <v>4116.5166666666673</v>
      </c>
      <c r="E203" s="36">
        <v>4066.2333333333345</v>
      </c>
      <c r="F203" s="36">
        <v>3996.8166666666671</v>
      </c>
      <c r="G203" s="36">
        <v>3946.5333333333342</v>
      </c>
      <c r="H203" s="36">
        <v>4185.9333333333343</v>
      </c>
      <c r="I203" s="36">
        <v>4236.2166666666672</v>
      </c>
      <c r="J203" s="36">
        <v>4305.633333333335</v>
      </c>
      <c r="K203" s="31">
        <v>4166.8</v>
      </c>
      <c r="L203" s="31">
        <v>4047.1</v>
      </c>
      <c r="M203" s="31">
        <v>5.2274700000000003</v>
      </c>
      <c r="N203" s="1"/>
      <c r="O203" s="1"/>
    </row>
    <row r="204" spans="1:15" ht="12.75" customHeight="1">
      <c r="A204" s="51">
        <v>199</v>
      </c>
      <c r="B204" s="53" t="s">
        <v>231</v>
      </c>
      <c r="C204" s="31">
        <v>610.65</v>
      </c>
      <c r="D204" s="36">
        <v>611.91666666666663</v>
      </c>
      <c r="E204" s="36">
        <v>608.0333333333333</v>
      </c>
      <c r="F204" s="36">
        <v>605.41666666666663</v>
      </c>
      <c r="G204" s="36">
        <v>601.5333333333333</v>
      </c>
      <c r="H204" s="36">
        <v>614.5333333333333</v>
      </c>
      <c r="I204" s="36">
        <v>618.41666666666674</v>
      </c>
      <c r="J204" s="36">
        <v>621.0333333333333</v>
      </c>
      <c r="K204" s="31">
        <v>615.79999999999995</v>
      </c>
      <c r="L204" s="31">
        <v>609.29999999999995</v>
      </c>
      <c r="M204" s="31">
        <v>11.65443</v>
      </c>
      <c r="N204" s="1"/>
      <c r="O204" s="1"/>
    </row>
    <row r="205" spans="1:15" ht="12.75" customHeight="1">
      <c r="A205" s="51">
        <v>200</v>
      </c>
      <c r="B205" s="53" t="s">
        <v>230</v>
      </c>
      <c r="C205" s="31">
        <v>11645.65</v>
      </c>
      <c r="D205" s="36">
        <v>11646.416666666666</v>
      </c>
      <c r="E205" s="36">
        <v>11574.233333333332</v>
      </c>
      <c r="F205" s="36">
        <v>11502.816666666666</v>
      </c>
      <c r="G205" s="36">
        <v>11430.633333333331</v>
      </c>
      <c r="H205" s="36">
        <v>11717.833333333332</v>
      </c>
      <c r="I205" s="36">
        <v>11790.016666666666</v>
      </c>
      <c r="J205" s="36">
        <v>11861.433333333332</v>
      </c>
      <c r="K205" s="31">
        <v>11718.6</v>
      </c>
      <c r="L205" s="31">
        <v>11575</v>
      </c>
      <c r="M205" s="31">
        <v>2.02725</v>
      </c>
      <c r="N205" s="1"/>
      <c r="O205" s="1"/>
    </row>
    <row r="206" spans="1:15" ht="12.75" customHeight="1">
      <c r="A206" s="51">
        <v>201</v>
      </c>
      <c r="B206" s="53" t="s">
        <v>296</v>
      </c>
      <c r="C206" s="31">
        <v>124.13</v>
      </c>
      <c r="D206" s="36">
        <v>123.48</v>
      </c>
      <c r="E206" s="36">
        <v>122.48</v>
      </c>
      <c r="F206" s="36">
        <v>120.83</v>
      </c>
      <c r="G206" s="36">
        <v>119.83</v>
      </c>
      <c r="H206" s="36">
        <v>125.13000000000001</v>
      </c>
      <c r="I206" s="36">
        <v>126.13000000000001</v>
      </c>
      <c r="J206" s="36">
        <v>127.78000000000002</v>
      </c>
      <c r="K206" s="31">
        <v>124.48</v>
      </c>
      <c r="L206" s="31">
        <v>121.83</v>
      </c>
      <c r="M206" s="31">
        <v>95.094740000000002</v>
      </c>
      <c r="N206" s="1"/>
      <c r="O206" s="1"/>
    </row>
    <row r="207" spans="1:15" ht="12.75" customHeight="1">
      <c r="A207" s="51">
        <v>202</v>
      </c>
      <c r="B207" s="53" t="s">
        <v>229</v>
      </c>
      <c r="C207" s="31">
        <v>2086.1999999999998</v>
      </c>
      <c r="D207" s="36">
        <v>2098.0666666666666</v>
      </c>
      <c r="E207" s="36">
        <v>2068.1333333333332</v>
      </c>
      <c r="F207" s="36">
        <v>2050.0666666666666</v>
      </c>
      <c r="G207" s="36">
        <v>2020.1333333333332</v>
      </c>
      <c r="H207" s="36">
        <v>2116.1333333333332</v>
      </c>
      <c r="I207" s="36">
        <v>2146.0666666666666</v>
      </c>
      <c r="J207" s="36">
        <v>2164.1333333333332</v>
      </c>
      <c r="K207" s="31">
        <v>2128</v>
      </c>
      <c r="L207" s="31">
        <v>2080</v>
      </c>
      <c r="M207" s="31">
        <v>2.0941100000000001</v>
      </c>
      <c r="N207" s="1"/>
      <c r="O207" s="1"/>
    </row>
    <row r="208" spans="1:15" ht="12.75" customHeight="1">
      <c r="A208" s="51">
        <v>203</v>
      </c>
      <c r="B208" s="53" t="s">
        <v>874</v>
      </c>
      <c r="C208" s="31">
        <v>1555.75</v>
      </c>
      <c r="D208" s="36">
        <v>1551.9333333333334</v>
      </c>
      <c r="E208" s="36">
        <v>1544.6166666666668</v>
      </c>
      <c r="F208" s="36">
        <v>1533.4833333333333</v>
      </c>
      <c r="G208" s="36">
        <v>1526.1666666666667</v>
      </c>
      <c r="H208" s="36">
        <v>1563.0666666666668</v>
      </c>
      <c r="I208" s="36">
        <v>1570.3833333333334</v>
      </c>
      <c r="J208" s="36">
        <v>1581.5166666666669</v>
      </c>
      <c r="K208" s="31">
        <v>1559.25</v>
      </c>
      <c r="L208" s="31">
        <v>1540.8</v>
      </c>
      <c r="M208" s="31">
        <v>12.241490000000001</v>
      </c>
      <c r="N208" s="1"/>
      <c r="O208" s="1"/>
    </row>
    <row r="209" spans="1:15" ht="12.75" customHeight="1">
      <c r="A209" s="51">
        <v>204</v>
      </c>
      <c r="B209" s="53" t="s">
        <v>297</v>
      </c>
      <c r="C209" s="31">
        <v>649.65</v>
      </c>
      <c r="D209" s="36">
        <v>639.76666666666665</v>
      </c>
      <c r="E209" s="36">
        <v>626.58333333333326</v>
      </c>
      <c r="F209" s="36">
        <v>603.51666666666665</v>
      </c>
      <c r="G209" s="36">
        <v>590.33333333333326</v>
      </c>
      <c r="H209" s="36">
        <v>662.83333333333326</v>
      </c>
      <c r="I209" s="36">
        <v>676.01666666666665</v>
      </c>
      <c r="J209" s="36">
        <v>699.08333333333326</v>
      </c>
      <c r="K209" s="31">
        <v>652.95000000000005</v>
      </c>
      <c r="L209" s="31">
        <v>616.70000000000005</v>
      </c>
      <c r="M209" s="31">
        <v>87.252309999999994</v>
      </c>
      <c r="N209" s="1"/>
      <c r="O209" s="1"/>
    </row>
    <row r="210" spans="1:15" ht="12.75" customHeight="1">
      <c r="A210" s="51">
        <v>205</v>
      </c>
      <c r="B210" s="53" t="s">
        <v>232</v>
      </c>
      <c r="C210" s="31">
        <v>449.8</v>
      </c>
      <c r="D210" s="36">
        <v>450.36666666666662</v>
      </c>
      <c r="E210" s="36">
        <v>446.48333333333323</v>
      </c>
      <c r="F210" s="36">
        <v>443.16666666666663</v>
      </c>
      <c r="G210" s="36">
        <v>439.28333333333325</v>
      </c>
      <c r="H210" s="36">
        <v>453.68333333333322</v>
      </c>
      <c r="I210" s="36">
        <v>457.56666666666655</v>
      </c>
      <c r="J210" s="36">
        <v>460.88333333333321</v>
      </c>
      <c r="K210" s="31">
        <v>454.25</v>
      </c>
      <c r="L210" s="31">
        <v>447.05</v>
      </c>
      <c r="M210" s="31">
        <v>116.44007999999999</v>
      </c>
      <c r="N210" s="1"/>
      <c r="O210" s="1"/>
    </row>
    <row r="211" spans="1:15" ht="12.75" customHeight="1">
      <c r="A211" s="51">
        <v>206</v>
      </c>
      <c r="B211" s="53" t="s">
        <v>137</v>
      </c>
      <c r="C211" s="31">
        <v>13.12</v>
      </c>
      <c r="D211" s="36">
        <v>13.156666666666666</v>
      </c>
      <c r="E211" s="36">
        <v>13.033333333333333</v>
      </c>
      <c r="F211" s="36">
        <v>12.946666666666667</v>
      </c>
      <c r="G211" s="36">
        <v>12.823333333333334</v>
      </c>
      <c r="H211" s="36">
        <v>13.243333333333332</v>
      </c>
      <c r="I211" s="36">
        <v>13.366666666666667</v>
      </c>
      <c r="J211" s="36">
        <v>13.453333333333331</v>
      </c>
      <c r="K211" s="31">
        <v>13.28</v>
      </c>
      <c r="L211" s="31">
        <v>13.07</v>
      </c>
      <c r="M211" s="31">
        <v>1793.83176</v>
      </c>
      <c r="N211" s="1"/>
      <c r="O211" s="1"/>
    </row>
    <row r="212" spans="1:15" ht="12.75" customHeight="1">
      <c r="A212" s="51">
        <v>207</v>
      </c>
      <c r="B212" s="53" t="s">
        <v>233</v>
      </c>
      <c r="C212" s="31">
        <v>1904.05</v>
      </c>
      <c r="D212" s="36">
        <v>1908.3333333333333</v>
      </c>
      <c r="E212" s="36">
        <v>1891.7666666666664</v>
      </c>
      <c r="F212" s="36">
        <v>1879.4833333333331</v>
      </c>
      <c r="G212" s="36">
        <v>1862.9166666666663</v>
      </c>
      <c r="H212" s="36">
        <v>1920.6166666666666</v>
      </c>
      <c r="I212" s="36">
        <v>1937.1833333333336</v>
      </c>
      <c r="J212" s="36">
        <v>1949.4666666666667</v>
      </c>
      <c r="K212" s="31">
        <v>1924.9</v>
      </c>
      <c r="L212" s="31">
        <v>1896.05</v>
      </c>
      <c r="M212" s="31">
        <v>8.90306</v>
      </c>
      <c r="N212" s="1"/>
      <c r="O212" s="1"/>
    </row>
    <row r="213" spans="1:15" ht="12.75" customHeight="1">
      <c r="A213" s="51">
        <v>208</v>
      </c>
      <c r="B213" s="53" t="s">
        <v>234</v>
      </c>
      <c r="C213" s="31">
        <v>551.9</v>
      </c>
      <c r="D213" s="36">
        <v>551.2833333333333</v>
      </c>
      <c r="E213" s="36">
        <v>547.66666666666663</v>
      </c>
      <c r="F213" s="36">
        <v>543.43333333333328</v>
      </c>
      <c r="G213" s="36">
        <v>539.81666666666661</v>
      </c>
      <c r="H213" s="36">
        <v>555.51666666666665</v>
      </c>
      <c r="I213" s="36">
        <v>559.13333333333344</v>
      </c>
      <c r="J213" s="36">
        <v>563.36666666666667</v>
      </c>
      <c r="K213" s="31">
        <v>554.9</v>
      </c>
      <c r="L213" s="31">
        <v>547.04999999999995</v>
      </c>
      <c r="M213" s="31">
        <v>43.641190000000002</v>
      </c>
      <c r="N213" s="1"/>
      <c r="O213" s="1"/>
    </row>
    <row r="214" spans="1:15" ht="12.75" customHeight="1">
      <c r="A214" s="51">
        <v>209</v>
      </c>
      <c r="B214" s="53" t="s">
        <v>299</v>
      </c>
      <c r="C214" s="31">
        <v>23.4</v>
      </c>
      <c r="D214" s="36">
        <v>23.53</v>
      </c>
      <c r="E214" s="36">
        <v>23.220000000000002</v>
      </c>
      <c r="F214" s="36">
        <v>23.040000000000003</v>
      </c>
      <c r="G214" s="36">
        <v>22.730000000000004</v>
      </c>
      <c r="H214" s="36">
        <v>23.71</v>
      </c>
      <c r="I214" s="36">
        <v>24.020000000000003</v>
      </c>
      <c r="J214" s="36">
        <v>24.2</v>
      </c>
      <c r="K214" s="31">
        <v>23.84</v>
      </c>
      <c r="L214" s="31">
        <v>23.35</v>
      </c>
      <c r="M214" s="31">
        <v>928.47582</v>
      </c>
      <c r="N214" s="1"/>
      <c r="O214" s="1"/>
    </row>
    <row r="215" spans="1:15" ht="12.75" customHeight="1">
      <c r="A215" s="51">
        <v>210</v>
      </c>
      <c r="B215" s="53" t="s">
        <v>235</v>
      </c>
      <c r="C215" s="31">
        <v>132.97999999999999</v>
      </c>
      <c r="D215" s="36">
        <v>133.85999999999999</v>
      </c>
      <c r="E215" s="36">
        <v>131.86999999999998</v>
      </c>
      <c r="F215" s="36">
        <v>130.76</v>
      </c>
      <c r="G215" s="36">
        <v>128.76999999999998</v>
      </c>
      <c r="H215" s="36">
        <v>134.96999999999997</v>
      </c>
      <c r="I215" s="36">
        <v>136.95999999999998</v>
      </c>
      <c r="J215" s="36">
        <v>138.06999999999996</v>
      </c>
      <c r="K215" s="31">
        <v>135.85</v>
      </c>
      <c r="L215" s="31">
        <v>132.75</v>
      </c>
      <c r="M215" s="31">
        <v>83.909409999999994</v>
      </c>
      <c r="N215" s="1"/>
      <c r="O215" s="1"/>
    </row>
    <row r="216" spans="1:15" ht="12.75" customHeight="1">
      <c r="A216" s="51">
        <v>211</v>
      </c>
      <c r="B216" s="53" t="s">
        <v>300</v>
      </c>
      <c r="C216" s="31">
        <v>270.75</v>
      </c>
      <c r="D216" s="36">
        <v>272.91666666666669</v>
      </c>
      <c r="E216" s="36">
        <v>267.83333333333337</v>
      </c>
      <c r="F216" s="36">
        <v>264.91666666666669</v>
      </c>
      <c r="G216" s="36">
        <v>259.83333333333337</v>
      </c>
      <c r="H216" s="36">
        <v>275.83333333333337</v>
      </c>
      <c r="I216" s="36">
        <v>280.91666666666674</v>
      </c>
      <c r="J216" s="36">
        <v>283.83333333333337</v>
      </c>
      <c r="K216" s="31">
        <v>278</v>
      </c>
      <c r="L216" s="31">
        <v>270</v>
      </c>
      <c r="M216" s="31">
        <v>335.15463999999997</v>
      </c>
      <c r="N216" s="1"/>
      <c r="O216" s="1"/>
    </row>
    <row r="217" spans="1:15" ht="12.75" customHeight="1">
      <c r="A217" s="54"/>
      <c r="B217" s="191" t="s">
        <v>236</v>
      </c>
      <c r="C217" s="264">
        <v>1110.95</v>
      </c>
      <c r="D217" s="264">
        <v>1114.6499999999999</v>
      </c>
      <c r="E217" s="264">
        <v>1104.2999999999997</v>
      </c>
      <c r="F217" s="264">
        <v>1097.6499999999999</v>
      </c>
      <c r="G217" s="264">
        <v>1087.2999999999997</v>
      </c>
      <c r="H217" s="264">
        <v>1121.2999999999997</v>
      </c>
      <c r="I217" s="264">
        <v>1131.6499999999996</v>
      </c>
      <c r="J217" s="264">
        <v>1138.2999999999997</v>
      </c>
      <c r="K217" s="264">
        <v>1125</v>
      </c>
      <c r="L217" s="265">
        <v>1108</v>
      </c>
      <c r="M217" s="191">
        <v>6.8682699999999999</v>
      </c>
      <c r="N217" s="191"/>
      <c r="O217" s="191"/>
    </row>
    <row r="218" spans="1:15" ht="12.75" customHeight="1">
      <c r="A218" s="54"/>
      <c r="N218" s="1"/>
      <c r="O218" s="1"/>
    </row>
    <row r="219" spans="1:15" ht="12.75" customHeight="1">
      <c r="A219" s="57" t="s">
        <v>301</v>
      </c>
      <c r="N219" s="1"/>
      <c r="O219" s="1"/>
    </row>
    <row r="220" spans="1:15" ht="12.75" customHeight="1">
      <c r="A220" s="58" t="s">
        <v>302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59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60" t="s">
        <v>303</v>
      </c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44" t="s">
        <v>237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62"/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1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63" t="s">
        <v>242</v>
      </c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4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56"/>
      <c r="M242" s="1"/>
      <c r="N242" s="1"/>
      <c r="O242" s="1"/>
    </row>
    <row r="243" spans="1:15" ht="12.75" customHeight="1">
      <c r="A243" s="1"/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61"/>
      <c r="D331" s="61"/>
      <c r="E331" s="55"/>
      <c r="F331" s="55"/>
      <c r="G331" s="55"/>
      <c r="H331" s="61"/>
      <c r="I331" s="61"/>
      <c r="J331" s="61"/>
      <c r="K331" s="61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4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73"/>
      <c r="B1" s="374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45553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7" t="s">
        <v>16</v>
      </c>
      <c r="B9" s="369" t="s">
        <v>18</v>
      </c>
      <c r="C9" s="372" t="s">
        <v>20</v>
      </c>
      <c r="D9" s="372" t="s">
        <v>21</v>
      </c>
      <c r="E9" s="364" t="s">
        <v>22</v>
      </c>
      <c r="F9" s="365"/>
      <c r="G9" s="366"/>
      <c r="H9" s="364" t="s">
        <v>23</v>
      </c>
      <c r="I9" s="365"/>
      <c r="J9" s="366"/>
      <c r="K9" s="26"/>
      <c r="L9" s="27"/>
      <c r="M9" s="48"/>
      <c r="N9" s="1"/>
      <c r="O9" s="1"/>
    </row>
    <row r="10" spans="1:15" ht="42.75" customHeight="1">
      <c r="A10" s="368"/>
      <c r="B10" s="371"/>
      <c r="C10" s="371"/>
      <c r="D10" s="37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1085.5</v>
      </c>
      <c r="D11" s="36">
        <v>1090.1666666666667</v>
      </c>
      <c r="E11" s="36">
        <v>1071.3333333333335</v>
      </c>
      <c r="F11" s="36">
        <v>1057.1666666666667</v>
      </c>
      <c r="G11" s="36">
        <v>1038.3333333333335</v>
      </c>
      <c r="H11" s="36">
        <v>1104.3333333333335</v>
      </c>
      <c r="I11" s="36">
        <v>1123.166666666667</v>
      </c>
      <c r="J11" s="36">
        <v>1137.3333333333335</v>
      </c>
      <c r="K11" s="31">
        <v>1109</v>
      </c>
      <c r="L11" s="31">
        <v>1076</v>
      </c>
      <c r="M11" s="31">
        <v>2.4500799999999998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35726.6</v>
      </c>
      <c r="D12" s="36">
        <v>35816.366666666669</v>
      </c>
      <c r="E12" s="36">
        <v>35504.733333333337</v>
      </c>
      <c r="F12" s="36">
        <v>35282.866666666669</v>
      </c>
      <c r="G12" s="36">
        <v>34971.233333333337</v>
      </c>
      <c r="H12" s="36">
        <v>36038.233333333337</v>
      </c>
      <c r="I12" s="36">
        <v>36349.866666666669</v>
      </c>
      <c r="J12" s="36">
        <v>36571.733333333337</v>
      </c>
      <c r="K12" s="31">
        <v>36128</v>
      </c>
      <c r="L12" s="31">
        <v>35594.5</v>
      </c>
      <c r="M12" s="31">
        <v>3.3259999999999998E-2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7873.65</v>
      </c>
      <c r="D13" s="36">
        <v>7839.95</v>
      </c>
      <c r="E13" s="36">
        <v>7796.25</v>
      </c>
      <c r="F13" s="36">
        <v>7718.85</v>
      </c>
      <c r="G13" s="36">
        <v>7675.1500000000005</v>
      </c>
      <c r="H13" s="36">
        <v>7917.3499999999995</v>
      </c>
      <c r="I13" s="36">
        <v>7961.0499999999984</v>
      </c>
      <c r="J13" s="36">
        <v>8038.4499999999989</v>
      </c>
      <c r="K13" s="31">
        <v>7883.65</v>
      </c>
      <c r="L13" s="31">
        <v>7762.55</v>
      </c>
      <c r="M13" s="31">
        <v>1.57996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2506.6999999999998</v>
      </c>
      <c r="D14" s="36">
        <v>2503.25</v>
      </c>
      <c r="E14" s="36">
        <v>2489.5</v>
      </c>
      <c r="F14" s="36">
        <v>2472.3000000000002</v>
      </c>
      <c r="G14" s="36">
        <v>2458.5500000000002</v>
      </c>
      <c r="H14" s="36">
        <v>2520.4499999999998</v>
      </c>
      <c r="I14" s="36">
        <v>2534.1999999999998</v>
      </c>
      <c r="J14" s="36">
        <v>2551.3999999999996</v>
      </c>
      <c r="K14" s="31">
        <v>2517</v>
      </c>
      <c r="L14" s="31">
        <v>2486.0500000000002</v>
      </c>
      <c r="M14" s="31">
        <v>3.69014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4325.95</v>
      </c>
      <c r="D15" s="36">
        <v>4313.9833333333336</v>
      </c>
      <c r="E15" s="36">
        <v>4286.9666666666672</v>
      </c>
      <c r="F15" s="36">
        <v>4247.9833333333336</v>
      </c>
      <c r="G15" s="36">
        <v>4220.9666666666672</v>
      </c>
      <c r="H15" s="36">
        <v>4352.9666666666672</v>
      </c>
      <c r="I15" s="36">
        <v>4379.9833333333336</v>
      </c>
      <c r="J15" s="36">
        <v>4418.9666666666672</v>
      </c>
      <c r="K15" s="31">
        <v>4341</v>
      </c>
      <c r="L15" s="31">
        <v>4275</v>
      </c>
      <c r="M15" s="31">
        <v>0.63166999999999995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1449.4</v>
      </c>
      <c r="D16" s="36">
        <v>1448.8</v>
      </c>
      <c r="E16" s="36">
        <v>1435.1999999999998</v>
      </c>
      <c r="F16" s="36">
        <v>1420.9999999999998</v>
      </c>
      <c r="G16" s="36">
        <v>1407.3999999999996</v>
      </c>
      <c r="H16" s="36">
        <v>1463</v>
      </c>
      <c r="I16" s="36">
        <v>1476.6</v>
      </c>
      <c r="J16" s="36">
        <v>1490.8000000000002</v>
      </c>
      <c r="K16" s="31">
        <v>1462.4</v>
      </c>
      <c r="L16" s="31">
        <v>1434.6</v>
      </c>
      <c r="M16" s="31">
        <v>2.1253299999999999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719.45</v>
      </c>
      <c r="D17" s="36">
        <v>719.1</v>
      </c>
      <c r="E17" s="36">
        <v>714.80000000000007</v>
      </c>
      <c r="F17" s="36">
        <v>710.15000000000009</v>
      </c>
      <c r="G17" s="36">
        <v>705.85000000000014</v>
      </c>
      <c r="H17" s="36">
        <v>723.75</v>
      </c>
      <c r="I17" s="36">
        <v>728.05</v>
      </c>
      <c r="J17" s="36">
        <v>732.69999999999993</v>
      </c>
      <c r="K17" s="31">
        <v>723.4</v>
      </c>
      <c r="L17" s="31">
        <v>714.45</v>
      </c>
      <c r="M17" s="31">
        <v>9.6983499999999996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563.6</v>
      </c>
      <c r="D18" s="36">
        <v>565.98333333333346</v>
      </c>
      <c r="E18" s="36">
        <v>558.01666666666688</v>
      </c>
      <c r="F18" s="36">
        <v>552.43333333333339</v>
      </c>
      <c r="G18" s="36">
        <v>544.46666666666681</v>
      </c>
      <c r="H18" s="36">
        <v>571.56666666666695</v>
      </c>
      <c r="I18" s="36">
        <v>579.53333333333342</v>
      </c>
      <c r="J18" s="36">
        <v>585.11666666666702</v>
      </c>
      <c r="K18" s="31">
        <v>573.95000000000005</v>
      </c>
      <c r="L18" s="31">
        <v>560.4</v>
      </c>
      <c r="M18" s="31">
        <v>17.14367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1827.85</v>
      </c>
      <c r="D19" s="36">
        <v>1815.2833333333335</v>
      </c>
      <c r="E19" s="36">
        <v>1793.5666666666671</v>
      </c>
      <c r="F19" s="36">
        <v>1759.2833333333335</v>
      </c>
      <c r="G19" s="36">
        <v>1737.5666666666671</v>
      </c>
      <c r="H19" s="36">
        <v>1849.5666666666671</v>
      </c>
      <c r="I19" s="36">
        <v>1871.2833333333338</v>
      </c>
      <c r="J19" s="36">
        <v>1905.5666666666671</v>
      </c>
      <c r="K19" s="31">
        <v>1837</v>
      </c>
      <c r="L19" s="31">
        <v>1781</v>
      </c>
      <c r="M19" s="31">
        <v>1.54298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28860.75</v>
      </c>
      <c r="D20" s="36">
        <v>29021.850000000002</v>
      </c>
      <c r="E20" s="36">
        <v>28653.700000000004</v>
      </c>
      <c r="F20" s="36">
        <v>28446.65</v>
      </c>
      <c r="G20" s="36">
        <v>28078.500000000004</v>
      </c>
      <c r="H20" s="36">
        <v>29228.900000000005</v>
      </c>
      <c r="I20" s="36">
        <v>29597.050000000007</v>
      </c>
      <c r="J20" s="36">
        <v>29804.100000000006</v>
      </c>
      <c r="K20" s="31">
        <v>29390</v>
      </c>
      <c r="L20" s="31">
        <v>28814.799999999999</v>
      </c>
      <c r="M20" s="31">
        <v>6.3729999999999995E-2</v>
      </c>
      <c r="N20" s="1"/>
      <c r="O20" s="1"/>
    </row>
    <row r="21" spans="1:15" ht="12" customHeight="1">
      <c r="A21" s="33">
        <v>11</v>
      </c>
      <c r="B21" s="53" t="s">
        <v>777</v>
      </c>
      <c r="C21" s="31">
        <v>1366.05</v>
      </c>
      <c r="D21" s="36">
        <v>1355.8333333333333</v>
      </c>
      <c r="E21" s="36">
        <v>1335.6666666666665</v>
      </c>
      <c r="F21" s="36">
        <v>1305.2833333333333</v>
      </c>
      <c r="G21" s="36">
        <v>1285.1166666666666</v>
      </c>
      <c r="H21" s="36">
        <v>1386.2166666666665</v>
      </c>
      <c r="I21" s="36">
        <v>1406.383333333333</v>
      </c>
      <c r="J21" s="36">
        <v>1436.7666666666664</v>
      </c>
      <c r="K21" s="31">
        <v>1376</v>
      </c>
      <c r="L21" s="31">
        <v>1325.45</v>
      </c>
      <c r="M21" s="31">
        <v>10.32902</v>
      </c>
      <c r="N21" s="1"/>
      <c r="O21" s="1"/>
    </row>
    <row r="22" spans="1:15" ht="12" customHeight="1">
      <c r="A22" s="33">
        <v>12</v>
      </c>
      <c r="B22" s="53" t="s">
        <v>816</v>
      </c>
      <c r="C22" s="31">
        <v>989</v>
      </c>
      <c r="D22" s="36">
        <v>986.7166666666667</v>
      </c>
      <c r="E22" s="36">
        <v>978.43333333333339</v>
      </c>
      <c r="F22" s="36">
        <v>967.86666666666667</v>
      </c>
      <c r="G22" s="36">
        <v>959.58333333333337</v>
      </c>
      <c r="H22" s="36">
        <v>997.28333333333342</v>
      </c>
      <c r="I22" s="36">
        <v>1005.5666666666667</v>
      </c>
      <c r="J22" s="36">
        <v>1016.1333333333334</v>
      </c>
      <c r="K22" s="31">
        <v>995</v>
      </c>
      <c r="L22" s="31">
        <v>976.15</v>
      </c>
      <c r="M22" s="31">
        <v>13.20871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2975.2</v>
      </c>
      <c r="D23" s="36">
        <v>2974.5333333333333</v>
      </c>
      <c r="E23" s="36">
        <v>2953.1666666666665</v>
      </c>
      <c r="F23" s="36">
        <v>2931.1333333333332</v>
      </c>
      <c r="G23" s="36">
        <v>2909.7666666666664</v>
      </c>
      <c r="H23" s="36">
        <v>2996.5666666666666</v>
      </c>
      <c r="I23" s="36">
        <v>3017.9333333333334</v>
      </c>
      <c r="J23" s="36">
        <v>3039.9666666666667</v>
      </c>
      <c r="K23" s="31">
        <v>2995.9</v>
      </c>
      <c r="L23" s="31">
        <v>2952.5</v>
      </c>
      <c r="M23" s="31">
        <v>6.9870000000000001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1954.4</v>
      </c>
      <c r="D24" s="36">
        <v>1939.4666666666665</v>
      </c>
      <c r="E24" s="36">
        <v>1900.9333333333329</v>
      </c>
      <c r="F24" s="36">
        <v>1847.4666666666665</v>
      </c>
      <c r="G24" s="36">
        <v>1808.9333333333329</v>
      </c>
      <c r="H24" s="36">
        <v>1992.9333333333329</v>
      </c>
      <c r="I24" s="36">
        <v>2031.4666666666662</v>
      </c>
      <c r="J24" s="36">
        <v>2084.9333333333329</v>
      </c>
      <c r="K24" s="31">
        <v>1978</v>
      </c>
      <c r="L24" s="31">
        <v>1886</v>
      </c>
      <c r="M24" s="31">
        <v>43.9298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1426.6</v>
      </c>
      <c r="D25" s="36">
        <v>1430.5666666666666</v>
      </c>
      <c r="E25" s="36">
        <v>1416.1333333333332</v>
      </c>
      <c r="F25" s="36">
        <v>1405.6666666666665</v>
      </c>
      <c r="G25" s="36">
        <v>1391.2333333333331</v>
      </c>
      <c r="H25" s="36">
        <v>1441.0333333333333</v>
      </c>
      <c r="I25" s="36">
        <v>1455.4666666666667</v>
      </c>
      <c r="J25" s="36">
        <v>1465.9333333333334</v>
      </c>
      <c r="K25" s="31">
        <v>1445</v>
      </c>
      <c r="L25" s="31">
        <v>1420.1</v>
      </c>
      <c r="M25" s="31">
        <v>13.21316</v>
      </c>
      <c r="N25" s="1"/>
      <c r="O25" s="1"/>
    </row>
    <row r="26" spans="1:15" ht="12.75" customHeight="1">
      <c r="A26" s="33">
        <v>16</v>
      </c>
      <c r="B26" s="53" t="s">
        <v>784</v>
      </c>
      <c r="C26" s="31">
        <v>666.35</v>
      </c>
      <c r="D26" s="36">
        <v>664.18333333333328</v>
      </c>
      <c r="E26" s="36">
        <v>654.36666666666656</v>
      </c>
      <c r="F26" s="36">
        <v>642.38333333333333</v>
      </c>
      <c r="G26" s="36">
        <v>632.56666666666661</v>
      </c>
      <c r="H26" s="36">
        <v>676.16666666666652</v>
      </c>
      <c r="I26" s="36">
        <v>685.98333333333335</v>
      </c>
      <c r="J26" s="36">
        <v>697.96666666666647</v>
      </c>
      <c r="K26" s="31">
        <v>674</v>
      </c>
      <c r="L26" s="31">
        <v>652.20000000000005</v>
      </c>
      <c r="M26" s="31">
        <v>38.230910000000002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799.5</v>
      </c>
      <c r="D27" s="36">
        <v>802.75</v>
      </c>
      <c r="E27" s="36">
        <v>794.75</v>
      </c>
      <c r="F27" s="36">
        <v>790</v>
      </c>
      <c r="G27" s="36">
        <v>782</v>
      </c>
      <c r="H27" s="36">
        <v>807.5</v>
      </c>
      <c r="I27" s="36">
        <v>815.5</v>
      </c>
      <c r="J27" s="36">
        <v>820.25</v>
      </c>
      <c r="K27" s="31">
        <v>810.75</v>
      </c>
      <c r="L27" s="31">
        <v>798</v>
      </c>
      <c r="M27" s="31">
        <v>4.6755199999999997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357.9</v>
      </c>
      <c r="D28" s="36">
        <v>360.0333333333333</v>
      </c>
      <c r="E28" s="36">
        <v>354.66666666666663</v>
      </c>
      <c r="F28" s="36">
        <v>351.43333333333334</v>
      </c>
      <c r="G28" s="36">
        <v>346.06666666666666</v>
      </c>
      <c r="H28" s="36">
        <v>363.26666666666659</v>
      </c>
      <c r="I28" s="36">
        <v>368.63333333333327</v>
      </c>
      <c r="J28" s="36">
        <v>371.86666666666656</v>
      </c>
      <c r="K28" s="31">
        <v>365.4</v>
      </c>
      <c r="L28" s="31">
        <v>356.8</v>
      </c>
      <c r="M28" s="31">
        <v>17.661629999999999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225.17</v>
      </c>
      <c r="D29" s="36">
        <v>225.24333333333334</v>
      </c>
      <c r="E29" s="36">
        <v>222.78666666666669</v>
      </c>
      <c r="F29" s="36">
        <v>220.40333333333336</v>
      </c>
      <c r="G29" s="36">
        <v>217.94666666666672</v>
      </c>
      <c r="H29" s="36">
        <v>227.62666666666667</v>
      </c>
      <c r="I29" s="36">
        <v>230.08333333333331</v>
      </c>
      <c r="J29" s="36">
        <v>232.46666666666664</v>
      </c>
      <c r="K29" s="31">
        <v>227.7</v>
      </c>
      <c r="L29" s="31">
        <v>222.86</v>
      </c>
      <c r="M29" s="31">
        <v>42.881950000000003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328.1</v>
      </c>
      <c r="D30" s="36">
        <v>329.56666666666666</v>
      </c>
      <c r="E30" s="36">
        <v>325.93333333333334</v>
      </c>
      <c r="F30" s="36">
        <v>323.76666666666665</v>
      </c>
      <c r="G30" s="36">
        <v>320.13333333333333</v>
      </c>
      <c r="H30" s="36">
        <v>331.73333333333335</v>
      </c>
      <c r="I30" s="36">
        <v>335.36666666666667</v>
      </c>
      <c r="J30" s="36">
        <v>337.53333333333336</v>
      </c>
      <c r="K30" s="31">
        <v>333.2</v>
      </c>
      <c r="L30" s="31">
        <v>327.39999999999998</v>
      </c>
      <c r="M30" s="31">
        <v>19.789010000000001</v>
      </c>
      <c r="N30" s="1"/>
      <c r="O30" s="1"/>
    </row>
    <row r="31" spans="1:15" ht="12.75" customHeight="1">
      <c r="A31" s="33">
        <v>21</v>
      </c>
      <c r="B31" s="53" t="s">
        <v>875</v>
      </c>
      <c r="C31" s="31">
        <v>786.8</v>
      </c>
      <c r="D31" s="36">
        <v>792.36666666666667</v>
      </c>
      <c r="E31" s="36">
        <v>776.48333333333335</v>
      </c>
      <c r="F31" s="36">
        <v>766.16666666666663</v>
      </c>
      <c r="G31" s="36">
        <v>750.2833333333333</v>
      </c>
      <c r="H31" s="36">
        <v>802.68333333333339</v>
      </c>
      <c r="I31" s="36">
        <v>818.56666666666683</v>
      </c>
      <c r="J31" s="36">
        <v>828.88333333333344</v>
      </c>
      <c r="K31" s="31">
        <v>808.25</v>
      </c>
      <c r="L31" s="31">
        <v>782.05</v>
      </c>
      <c r="M31" s="31">
        <v>1.1167400000000001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988.6</v>
      </c>
      <c r="D32" s="36">
        <v>989</v>
      </c>
      <c r="E32" s="36">
        <v>975.15</v>
      </c>
      <c r="F32" s="36">
        <v>961.69999999999993</v>
      </c>
      <c r="G32" s="36">
        <v>947.84999999999991</v>
      </c>
      <c r="H32" s="36">
        <v>1002.45</v>
      </c>
      <c r="I32" s="36">
        <v>1016.3</v>
      </c>
      <c r="J32" s="36">
        <v>1029.75</v>
      </c>
      <c r="K32" s="31">
        <v>1002.85</v>
      </c>
      <c r="L32" s="31">
        <v>975.55</v>
      </c>
      <c r="M32" s="31">
        <v>0.69906000000000001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1568.9</v>
      </c>
      <c r="D33" s="36">
        <v>1569.1000000000001</v>
      </c>
      <c r="E33" s="36">
        <v>1553.2000000000003</v>
      </c>
      <c r="F33" s="36">
        <v>1537.5000000000002</v>
      </c>
      <c r="G33" s="36">
        <v>1521.6000000000004</v>
      </c>
      <c r="H33" s="36">
        <v>1584.8000000000002</v>
      </c>
      <c r="I33" s="36">
        <v>1600.7000000000003</v>
      </c>
      <c r="J33" s="36">
        <v>1616.4</v>
      </c>
      <c r="K33" s="31">
        <v>1585</v>
      </c>
      <c r="L33" s="31">
        <v>1553.4</v>
      </c>
      <c r="M33" s="31">
        <v>1.1810499999999999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3149</v>
      </c>
      <c r="D34" s="36">
        <v>3147</v>
      </c>
      <c r="E34" s="36">
        <v>3099</v>
      </c>
      <c r="F34" s="36">
        <v>3049</v>
      </c>
      <c r="G34" s="36">
        <v>3001</v>
      </c>
      <c r="H34" s="36">
        <v>3197</v>
      </c>
      <c r="I34" s="36">
        <v>3245</v>
      </c>
      <c r="J34" s="36">
        <v>3295</v>
      </c>
      <c r="K34" s="31">
        <v>3195</v>
      </c>
      <c r="L34" s="31">
        <v>3097</v>
      </c>
      <c r="M34" s="31">
        <v>1.7244299999999999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1200.0999999999999</v>
      </c>
      <c r="D35" s="36">
        <v>1203.2166666666665</v>
      </c>
      <c r="E35" s="36">
        <v>1182.4333333333329</v>
      </c>
      <c r="F35" s="36">
        <v>1164.7666666666664</v>
      </c>
      <c r="G35" s="36">
        <v>1143.9833333333329</v>
      </c>
      <c r="H35" s="36">
        <v>1220.883333333333</v>
      </c>
      <c r="I35" s="36">
        <v>1241.6666666666663</v>
      </c>
      <c r="J35" s="36">
        <v>1259.333333333333</v>
      </c>
      <c r="K35" s="31">
        <v>1224</v>
      </c>
      <c r="L35" s="31">
        <v>1185.55</v>
      </c>
      <c r="M35" s="31">
        <v>1.5148299999999999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6216.85</v>
      </c>
      <c r="D36" s="36">
        <v>6252.4833333333327</v>
      </c>
      <c r="E36" s="36">
        <v>6147.0166666666655</v>
      </c>
      <c r="F36" s="36">
        <v>6077.1833333333325</v>
      </c>
      <c r="G36" s="36">
        <v>5971.7166666666653</v>
      </c>
      <c r="H36" s="36">
        <v>6322.3166666666657</v>
      </c>
      <c r="I36" s="36">
        <v>6427.7833333333328</v>
      </c>
      <c r="J36" s="36">
        <v>6497.6166666666659</v>
      </c>
      <c r="K36" s="31">
        <v>6357.95</v>
      </c>
      <c r="L36" s="31">
        <v>6182.65</v>
      </c>
      <c r="M36" s="31">
        <v>1.50949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2217.5</v>
      </c>
      <c r="D37" s="36">
        <v>2217.8833333333332</v>
      </c>
      <c r="E37" s="36">
        <v>2192.7166666666662</v>
      </c>
      <c r="F37" s="36">
        <v>2167.9333333333329</v>
      </c>
      <c r="G37" s="36">
        <v>2142.766666666666</v>
      </c>
      <c r="H37" s="36">
        <v>2242.6666666666665</v>
      </c>
      <c r="I37" s="36">
        <v>2267.8333333333335</v>
      </c>
      <c r="J37" s="36">
        <v>2292.6166666666668</v>
      </c>
      <c r="K37" s="31">
        <v>2243.0500000000002</v>
      </c>
      <c r="L37" s="31">
        <v>2193.1</v>
      </c>
      <c r="M37" s="31">
        <v>0.59933000000000003</v>
      </c>
      <c r="N37" s="1"/>
      <c r="O37" s="1"/>
    </row>
    <row r="38" spans="1:15" ht="12.75" customHeight="1">
      <c r="A38" s="33">
        <v>28</v>
      </c>
      <c r="B38" s="53" t="s">
        <v>732</v>
      </c>
      <c r="C38" s="31">
        <v>66.89</v>
      </c>
      <c r="D38" s="36">
        <v>67.426666666666662</v>
      </c>
      <c r="E38" s="36">
        <v>66.163333333333327</v>
      </c>
      <c r="F38" s="36">
        <v>65.436666666666667</v>
      </c>
      <c r="G38" s="36">
        <v>64.173333333333332</v>
      </c>
      <c r="H38" s="36">
        <v>68.153333333333322</v>
      </c>
      <c r="I38" s="36">
        <v>69.416666666666671</v>
      </c>
      <c r="J38" s="36">
        <v>70.143333333333317</v>
      </c>
      <c r="K38" s="31">
        <v>68.69</v>
      </c>
      <c r="L38" s="31">
        <v>66.7</v>
      </c>
      <c r="M38" s="31">
        <v>31.88402</v>
      </c>
      <c r="N38" s="1"/>
      <c r="O38" s="1"/>
    </row>
    <row r="39" spans="1:15" ht="12.75" customHeight="1">
      <c r="A39" s="33">
        <v>29</v>
      </c>
      <c r="B39" s="53" t="s">
        <v>817</v>
      </c>
      <c r="C39" s="31">
        <v>25.69</v>
      </c>
      <c r="D39" s="36">
        <v>25.866666666666664</v>
      </c>
      <c r="E39" s="36">
        <v>25.363333333333326</v>
      </c>
      <c r="F39" s="36">
        <v>25.036666666666662</v>
      </c>
      <c r="G39" s="36">
        <v>24.533333333333324</v>
      </c>
      <c r="H39" s="36">
        <v>26.193333333333328</v>
      </c>
      <c r="I39" s="36">
        <v>26.696666666666665</v>
      </c>
      <c r="J39" s="36">
        <v>27.02333333333333</v>
      </c>
      <c r="K39" s="31">
        <v>26.37</v>
      </c>
      <c r="L39" s="31">
        <v>25.54</v>
      </c>
      <c r="M39" s="31">
        <v>125.44777999999999</v>
      </c>
      <c r="N39" s="1"/>
      <c r="O39" s="1"/>
    </row>
    <row r="40" spans="1:15" ht="12.75" customHeight="1">
      <c r="A40" s="33">
        <v>30</v>
      </c>
      <c r="B40" s="53" t="s">
        <v>807</v>
      </c>
      <c r="C40" s="31">
        <v>1400</v>
      </c>
      <c r="D40" s="36">
        <v>1405.6666666666667</v>
      </c>
      <c r="E40" s="36">
        <v>1391.3333333333335</v>
      </c>
      <c r="F40" s="36">
        <v>1382.6666666666667</v>
      </c>
      <c r="G40" s="36">
        <v>1368.3333333333335</v>
      </c>
      <c r="H40" s="36">
        <v>1414.3333333333335</v>
      </c>
      <c r="I40" s="36">
        <v>1428.666666666667</v>
      </c>
      <c r="J40" s="36">
        <v>1437.3333333333335</v>
      </c>
      <c r="K40" s="31">
        <v>1420</v>
      </c>
      <c r="L40" s="31">
        <v>1397</v>
      </c>
      <c r="M40" s="31">
        <v>2.5472000000000001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4507.55</v>
      </c>
      <c r="D41" s="36">
        <v>4521.1833333333334</v>
      </c>
      <c r="E41" s="36">
        <v>4467.3666666666668</v>
      </c>
      <c r="F41" s="36">
        <v>4427.1833333333334</v>
      </c>
      <c r="G41" s="36">
        <v>4373.3666666666668</v>
      </c>
      <c r="H41" s="36">
        <v>4561.3666666666668</v>
      </c>
      <c r="I41" s="36">
        <v>4615.1833333333343</v>
      </c>
      <c r="J41" s="36">
        <v>4655.3666666666668</v>
      </c>
      <c r="K41" s="31">
        <v>4575</v>
      </c>
      <c r="L41" s="31">
        <v>4481</v>
      </c>
      <c r="M41" s="31">
        <v>0.44863999999999998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623</v>
      </c>
      <c r="D42" s="36">
        <v>623.70000000000005</v>
      </c>
      <c r="E42" s="36">
        <v>620.00000000000011</v>
      </c>
      <c r="F42" s="36">
        <v>617.00000000000011</v>
      </c>
      <c r="G42" s="36">
        <v>613.30000000000018</v>
      </c>
      <c r="H42" s="36">
        <v>626.70000000000005</v>
      </c>
      <c r="I42" s="36">
        <v>630.39999999999986</v>
      </c>
      <c r="J42" s="36">
        <v>633.4</v>
      </c>
      <c r="K42" s="31">
        <v>627.4</v>
      </c>
      <c r="L42" s="31">
        <v>620.70000000000005</v>
      </c>
      <c r="M42" s="31">
        <v>10.91216</v>
      </c>
      <c r="N42" s="1"/>
      <c r="O42" s="1"/>
    </row>
    <row r="43" spans="1:15" ht="12.75" customHeight="1">
      <c r="A43" s="33">
        <v>33</v>
      </c>
      <c r="B43" s="53" t="s">
        <v>842</v>
      </c>
      <c r="C43" s="31">
        <v>3949.4</v>
      </c>
      <c r="D43" s="36">
        <v>3960.6999999999994</v>
      </c>
      <c r="E43" s="36">
        <v>3921.3999999999987</v>
      </c>
      <c r="F43" s="36">
        <v>3893.3999999999992</v>
      </c>
      <c r="G43" s="36">
        <v>3854.0999999999985</v>
      </c>
      <c r="H43" s="36">
        <v>3988.6999999999989</v>
      </c>
      <c r="I43" s="36">
        <v>4027.9999999999991</v>
      </c>
      <c r="J43" s="36">
        <v>4055.9999999999991</v>
      </c>
      <c r="K43" s="31">
        <v>4000</v>
      </c>
      <c r="L43" s="31">
        <v>3932.7</v>
      </c>
      <c r="M43" s="31">
        <v>0.44173000000000001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2557.8000000000002</v>
      </c>
      <c r="D44" s="36">
        <v>2562.7000000000003</v>
      </c>
      <c r="E44" s="36">
        <v>2525.1000000000004</v>
      </c>
      <c r="F44" s="36">
        <v>2492.4</v>
      </c>
      <c r="G44" s="36">
        <v>2454.8000000000002</v>
      </c>
      <c r="H44" s="36">
        <v>2595.4000000000005</v>
      </c>
      <c r="I44" s="36">
        <v>2633</v>
      </c>
      <c r="J44" s="36">
        <v>2665.7000000000007</v>
      </c>
      <c r="K44" s="31">
        <v>2600.3000000000002</v>
      </c>
      <c r="L44" s="31">
        <v>2530</v>
      </c>
      <c r="M44" s="31">
        <v>6.6663399999999999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763.5</v>
      </c>
      <c r="D45" s="36">
        <v>763.0333333333333</v>
      </c>
      <c r="E45" s="36">
        <v>759.06666666666661</v>
      </c>
      <c r="F45" s="36">
        <v>754.63333333333333</v>
      </c>
      <c r="G45" s="36">
        <v>750.66666666666663</v>
      </c>
      <c r="H45" s="36">
        <v>767.46666666666658</v>
      </c>
      <c r="I45" s="36">
        <v>771.43333333333328</v>
      </c>
      <c r="J45" s="36">
        <v>775.86666666666656</v>
      </c>
      <c r="K45" s="31">
        <v>767</v>
      </c>
      <c r="L45" s="31">
        <v>758.6</v>
      </c>
      <c r="M45" s="31">
        <v>0.34938999999999998</v>
      </c>
      <c r="N45" s="1"/>
      <c r="O45" s="1"/>
    </row>
    <row r="46" spans="1:15" ht="12.75" customHeight="1">
      <c r="A46" s="33">
        <v>36</v>
      </c>
      <c r="B46" s="53" t="s">
        <v>786</v>
      </c>
      <c r="C46" s="31">
        <v>10131.25</v>
      </c>
      <c r="D46" s="36">
        <v>10251.949999999999</v>
      </c>
      <c r="E46" s="36">
        <v>9906.8999999999978</v>
      </c>
      <c r="F46" s="36">
        <v>9682.5499999999993</v>
      </c>
      <c r="G46" s="36">
        <v>9337.4999999999982</v>
      </c>
      <c r="H46" s="36">
        <v>10476.299999999997</v>
      </c>
      <c r="I46" s="36">
        <v>10821.349999999997</v>
      </c>
      <c r="J46" s="36">
        <v>11045.699999999997</v>
      </c>
      <c r="K46" s="31">
        <v>10597</v>
      </c>
      <c r="L46" s="31">
        <v>10027.6</v>
      </c>
      <c r="M46" s="31">
        <v>1.13131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7008.05</v>
      </c>
      <c r="D47" s="36">
        <v>7053.4666666666672</v>
      </c>
      <c r="E47" s="36">
        <v>6954.4833333333345</v>
      </c>
      <c r="F47" s="36">
        <v>6900.916666666667</v>
      </c>
      <c r="G47" s="36">
        <v>6801.9333333333343</v>
      </c>
      <c r="H47" s="36">
        <v>7107.0333333333347</v>
      </c>
      <c r="I47" s="36">
        <v>7206.0166666666682</v>
      </c>
      <c r="J47" s="36">
        <v>7259.5833333333348</v>
      </c>
      <c r="K47" s="31">
        <v>7152.45</v>
      </c>
      <c r="L47" s="31">
        <v>6999.9</v>
      </c>
      <c r="M47" s="31">
        <v>2.6600299999999999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518.25</v>
      </c>
      <c r="D48" s="36">
        <v>520.4</v>
      </c>
      <c r="E48" s="36">
        <v>512.9</v>
      </c>
      <c r="F48" s="36">
        <v>507.54999999999995</v>
      </c>
      <c r="G48" s="36">
        <v>500.04999999999995</v>
      </c>
      <c r="H48" s="36">
        <v>525.75</v>
      </c>
      <c r="I48" s="36">
        <v>533.25</v>
      </c>
      <c r="J48" s="36">
        <v>538.6</v>
      </c>
      <c r="K48" s="31">
        <v>527.9</v>
      </c>
      <c r="L48" s="31">
        <v>515.04999999999995</v>
      </c>
      <c r="M48" s="31">
        <v>15.584379999999999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333.8</v>
      </c>
      <c r="D49" s="36">
        <v>332.33333333333337</v>
      </c>
      <c r="E49" s="36">
        <v>327.81666666666672</v>
      </c>
      <c r="F49" s="36">
        <v>321.83333333333337</v>
      </c>
      <c r="G49" s="36">
        <v>317.31666666666672</v>
      </c>
      <c r="H49" s="36">
        <v>338.31666666666672</v>
      </c>
      <c r="I49" s="36">
        <v>342.83333333333337</v>
      </c>
      <c r="J49" s="36">
        <v>348.81666666666672</v>
      </c>
      <c r="K49" s="31">
        <v>336.85</v>
      </c>
      <c r="L49" s="31">
        <v>326.35000000000002</v>
      </c>
      <c r="M49" s="31">
        <v>5.2071399999999999</v>
      </c>
      <c r="N49" s="1"/>
      <c r="O49" s="1"/>
    </row>
    <row r="50" spans="1:15" ht="12.75" customHeight="1">
      <c r="A50" s="33">
        <v>40</v>
      </c>
      <c r="B50" s="53" t="s">
        <v>785</v>
      </c>
      <c r="C50" s="31">
        <v>700.5</v>
      </c>
      <c r="D50" s="36">
        <v>702.6</v>
      </c>
      <c r="E50" s="36">
        <v>694.25</v>
      </c>
      <c r="F50" s="36">
        <v>688</v>
      </c>
      <c r="G50" s="36">
        <v>679.65</v>
      </c>
      <c r="H50" s="36">
        <v>708.85</v>
      </c>
      <c r="I50" s="36">
        <v>717.20000000000016</v>
      </c>
      <c r="J50" s="36">
        <v>723.45</v>
      </c>
      <c r="K50" s="31">
        <v>710.95</v>
      </c>
      <c r="L50" s="31">
        <v>696.35</v>
      </c>
      <c r="M50" s="31">
        <v>1.8676299999999999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665.9</v>
      </c>
      <c r="D51" s="36">
        <v>671.4</v>
      </c>
      <c r="E51" s="36">
        <v>656.69999999999993</v>
      </c>
      <c r="F51" s="36">
        <v>647.5</v>
      </c>
      <c r="G51" s="36">
        <v>632.79999999999995</v>
      </c>
      <c r="H51" s="36">
        <v>680.59999999999991</v>
      </c>
      <c r="I51" s="36">
        <v>695.3</v>
      </c>
      <c r="J51" s="36">
        <v>704.49999999999989</v>
      </c>
      <c r="K51" s="31">
        <v>686.1</v>
      </c>
      <c r="L51" s="31">
        <v>662.2</v>
      </c>
      <c r="M51" s="31">
        <v>0.78498000000000001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240.8</v>
      </c>
      <c r="D52" s="36">
        <v>241.10000000000002</v>
      </c>
      <c r="E52" s="36">
        <v>237.55000000000004</v>
      </c>
      <c r="F52" s="36">
        <v>234.3</v>
      </c>
      <c r="G52" s="36">
        <v>230.75000000000003</v>
      </c>
      <c r="H52" s="36">
        <v>244.35000000000005</v>
      </c>
      <c r="I52" s="36">
        <v>247.9</v>
      </c>
      <c r="J52" s="36">
        <v>251.15000000000006</v>
      </c>
      <c r="K52" s="31">
        <v>244.65</v>
      </c>
      <c r="L52" s="31">
        <v>237.85</v>
      </c>
      <c r="M52" s="31">
        <v>53.179960000000001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3312.8</v>
      </c>
      <c r="D53" s="36">
        <v>3321.5</v>
      </c>
      <c r="E53" s="36">
        <v>3293.1</v>
      </c>
      <c r="F53" s="36">
        <v>3273.4</v>
      </c>
      <c r="G53" s="36">
        <v>3245</v>
      </c>
      <c r="H53" s="36">
        <v>3341.2</v>
      </c>
      <c r="I53" s="36">
        <v>3369.5999999999995</v>
      </c>
      <c r="J53" s="36">
        <v>3389.2999999999997</v>
      </c>
      <c r="K53" s="31">
        <v>3349.9</v>
      </c>
      <c r="L53" s="31">
        <v>3301.8</v>
      </c>
      <c r="M53" s="31">
        <v>5.8683399999999999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413.9</v>
      </c>
      <c r="D54" s="36">
        <v>413.7833333333333</v>
      </c>
      <c r="E54" s="36">
        <v>408.51666666666659</v>
      </c>
      <c r="F54" s="36">
        <v>403.13333333333327</v>
      </c>
      <c r="G54" s="36">
        <v>397.86666666666656</v>
      </c>
      <c r="H54" s="36">
        <v>419.16666666666663</v>
      </c>
      <c r="I54" s="36">
        <v>424.43333333333328</v>
      </c>
      <c r="J54" s="36">
        <v>429.81666666666666</v>
      </c>
      <c r="K54" s="31">
        <v>419.05</v>
      </c>
      <c r="L54" s="31">
        <v>408.4</v>
      </c>
      <c r="M54" s="31">
        <v>7.0448599999999999</v>
      </c>
      <c r="N54" s="1"/>
      <c r="O54" s="1"/>
    </row>
    <row r="55" spans="1:15" ht="12.75" customHeight="1">
      <c r="A55" s="33">
        <v>45</v>
      </c>
      <c r="B55" s="53" t="s">
        <v>843</v>
      </c>
      <c r="C55" s="31">
        <v>6657.45</v>
      </c>
      <c r="D55" s="36">
        <v>6670.2666666666664</v>
      </c>
      <c r="E55" s="36">
        <v>6590.7333333333327</v>
      </c>
      <c r="F55" s="36">
        <v>6524.0166666666664</v>
      </c>
      <c r="G55" s="36">
        <v>6444.4833333333327</v>
      </c>
      <c r="H55" s="36">
        <v>6736.9833333333327</v>
      </c>
      <c r="I55" s="36">
        <v>6816.5166666666655</v>
      </c>
      <c r="J55" s="36">
        <v>6883.2333333333327</v>
      </c>
      <c r="K55" s="31">
        <v>6749.8</v>
      </c>
      <c r="L55" s="31">
        <v>6603.55</v>
      </c>
      <c r="M55" s="31">
        <v>6.1129999999999997E-2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1909.1</v>
      </c>
      <c r="D56" s="36">
        <v>1908.6833333333334</v>
      </c>
      <c r="E56" s="36">
        <v>1900.9166666666667</v>
      </c>
      <c r="F56" s="36">
        <v>1892.7333333333333</v>
      </c>
      <c r="G56" s="36">
        <v>1884.9666666666667</v>
      </c>
      <c r="H56" s="36">
        <v>1916.8666666666668</v>
      </c>
      <c r="I56" s="36">
        <v>1924.6333333333332</v>
      </c>
      <c r="J56" s="36">
        <v>1932.8166666666668</v>
      </c>
      <c r="K56" s="31">
        <v>1916.45</v>
      </c>
      <c r="L56" s="31">
        <v>1900.5</v>
      </c>
      <c r="M56" s="31">
        <v>1.9681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7841.95</v>
      </c>
      <c r="D57" s="36">
        <v>7862.9833333333336</v>
      </c>
      <c r="E57" s="36">
        <v>7791.0166666666673</v>
      </c>
      <c r="F57" s="36">
        <v>7740.0833333333339</v>
      </c>
      <c r="G57" s="36">
        <v>7668.1166666666677</v>
      </c>
      <c r="H57" s="36">
        <v>7913.916666666667</v>
      </c>
      <c r="I57" s="36">
        <v>7985.8833333333341</v>
      </c>
      <c r="J57" s="36">
        <v>8036.8166666666666</v>
      </c>
      <c r="K57" s="31">
        <v>7934.95</v>
      </c>
      <c r="L57" s="31">
        <v>7812.05</v>
      </c>
      <c r="M57" s="31">
        <v>0.17180999999999999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1552.45</v>
      </c>
      <c r="D58" s="36">
        <v>1556.6000000000001</v>
      </c>
      <c r="E58" s="36">
        <v>1544.9000000000003</v>
      </c>
      <c r="F58" s="36">
        <v>1537.3500000000001</v>
      </c>
      <c r="G58" s="36">
        <v>1525.6500000000003</v>
      </c>
      <c r="H58" s="36">
        <v>1564.1500000000003</v>
      </c>
      <c r="I58" s="36">
        <v>1575.8500000000001</v>
      </c>
      <c r="J58" s="36">
        <v>1583.4000000000003</v>
      </c>
      <c r="K58" s="31">
        <v>1568.3</v>
      </c>
      <c r="L58" s="31">
        <v>1549.05</v>
      </c>
      <c r="M58" s="31">
        <v>5.8485699999999996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680.85</v>
      </c>
      <c r="D59" s="36">
        <v>686.63333333333321</v>
      </c>
      <c r="E59" s="36">
        <v>668.26666666666642</v>
      </c>
      <c r="F59" s="36">
        <v>655.68333333333317</v>
      </c>
      <c r="G59" s="36">
        <v>637.31666666666638</v>
      </c>
      <c r="H59" s="36">
        <v>699.21666666666647</v>
      </c>
      <c r="I59" s="36">
        <v>717.58333333333326</v>
      </c>
      <c r="J59" s="36">
        <v>730.16666666666652</v>
      </c>
      <c r="K59" s="31">
        <v>705</v>
      </c>
      <c r="L59" s="31">
        <v>674.05</v>
      </c>
      <c r="M59" s="31">
        <v>5.5413500000000004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5219.8500000000004</v>
      </c>
      <c r="D60" s="36">
        <v>5224.6500000000005</v>
      </c>
      <c r="E60" s="36">
        <v>5195.3000000000011</v>
      </c>
      <c r="F60" s="36">
        <v>5170.7500000000009</v>
      </c>
      <c r="G60" s="36">
        <v>5141.4000000000015</v>
      </c>
      <c r="H60" s="36">
        <v>5249.2000000000007</v>
      </c>
      <c r="I60" s="36">
        <v>5278.5500000000011</v>
      </c>
      <c r="J60" s="36">
        <v>5303.1</v>
      </c>
      <c r="K60" s="31">
        <v>5254</v>
      </c>
      <c r="L60" s="31">
        <v>5200.1000000000004</v>
      </c>
      <c r="M60" s="31">
        <v>1.5598399999999999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1232.0999999999999</v>
      </c>
      <c r="D61" s="36">
        <v>1233.4333333333332</v>
      </c>
      <c r="E61" s="36">
        <v>1226.2666666666664</v>
      </c>
      <c r="F61" s="36">
        <v>1220.4333333333332</v>
      </c>
      <c r="G61" s="36">
        <v>1213.2666666666664</v>
      </c>
      <c r="H61" s="36">
        <v>1239.2666666666664</v>
      </c>
      <c r="I61" s="36">
        <v>1246.4333333333329</v>
      </c>
      <c r="J61" s="36">
        <v>1252.2666666666664</v>
      </c>
      <c r="K61" s="31">
        <v>1240.5999999999999</v>
      </c>
      <c r="L61" s="31">
        <v>1227.5999999999999</v>
      </c>
      <c r="M61" s="31">
        <v>80.304270000000002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3887.45</v>
      </c>
      <c r="D62" s="36">
        <v>3901.0833333333335</v>
      </c>
      <c r="E62" s="36">
        <v>3862.416666666667</v>
      </c>
      <c r="F62" s="36">
        <v>3837.3833333333337</v>
      </c>
      <c r="G62" s="36">
        <v>3798.7166666666672</v>
      </c>
      <c r="H62" s="36">
        <v>3926.1166666666668</v>
      </c>
      <c r="I62" s="36">
        <v>3964.7833333333338</v>
      </c>
      <c r="J62" s="36">
        <v>3989.8166666666666</v>
      </c>
      <c r="K62" s="31">
        <v>3939.75</v>
      </c>
      <c r="L62" s="31">
        <v>3876.05</v>
      </c>
      <c r="M62" s="31">
        <v>0.83169000000000004</v>
      </c>
      <c r="N62" s="1"/>
      <c r="O62" s="1"/>
    </row>
    <row r="63" spans="1:15" ht="12.75" customHeight="1">
      <c r="A63" s="33">
        <v>53</v>
      </c>
      <c r="B63" s="53" t="s">
        <v>788</v>
      </c>
      <c r="C63" s="31">
        <v>408.2</v>
      </c>
      <c r="D63" s="36">
        <v>414</v>
      </c>
      <c r="E63" s="36">
        <v>402.15</v>
      </c>
      <c r="F63" s="36">
        <v>396.09999999999997</v>
      </c>
      <c r="G63" s="36">
        <v>384.24999999999994</v>
      </c>
      <c r="H63" s="36">
        <v>420.05</v>
      </c>
      <c r="I63" s="36">
        <v>431.90000000000003</v>
      </c>
      <c r="J63" s="36">
        <v>437.95000000000005</v>
      </c>
      <c r="K63" s="31">
        <v>425.85</v>
      </c>
      <c r="L63" s="31">
        <v>407.95</v>
      </c>
      <c r="M63" s="31">
        <v>208.33645000000001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3333.7</v>
      </c>
      <c r="D64" s="36">
        <v>3401.9</v>
      </c>
      <c r="E64" s="36">
        <v>3246.8</v>
      </c>
      <c r="F64" s="36">
        <v>3159.9</v>
      </c>
      <c r="G64" s="36">
        <v>3004.8</v>
      </c>
      <c r="H64" s="36">
        <v>3488.8</v>
      </c>
      <c r="I64" s="36">
        <v>3643.8999999999996</v>
      </c>
      <c r="J64" s="36">
        <v>3730.8</v>
      </c>
      <c r="K64" s="31">
        <v>3557</v>
      </c>
      <c r="L64" s="31">
        <v>3315</v>
      </c>
      <c r="M64" s="31">
        <v>40.822760000000002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11950.3</v>
      </c>
      <c r="D65" s="36">
        <v>11855.416666666666</v>
      </c>
      <c r="E65" s="36">
        <v>11737.983333333332</v>
      </c>
      <c r="F65" s="36">
        <v>11525.666666666666</v>
      </c>
      <c r="G65" s="36">
        <v>11408.233333333332</v>
      </c>
      <c r="H65" s="36">
        <v>12067.733333333332</v>
      </c>
      <c r="I65" s="36">
        <v>12185.166666666666</v>
      </c>
      <c r="J65" s="36">
        <v>12397.483333333332</v>
      </c>
      <c r="K65" s="31">
        <v>11972.85</v>
      </c>
      <c r="L65" s="31">
        <v>11643.1</v>
      </c>
      <c r="M65" s="31">
        <v>4.4475499999999997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7365.5</v>
      </c>
      <c r="D66" s="36">
        <v>7368.8833333333341</v>
      </c>
      <c r="E66" s="36">
        <v>7282.7666666666682</v>
      </c>
      <c r="F66" s="36">
        <v>7200.0333333333338</v>
      </c>
      <c r="G66" s="36">
        <v>7113.9166666666679</v>
      </c>
      <c r="H66" s="36">
        <v>7451.6166666666686</v>
      </c>
      <c r="I66" s="36">
        <v>7537.7333333333354</v>
      </c>
      <c r="J66" s="36">
        <v>7620.466666666669</v>
      </c>
      <c r="K66" s="31">
        <v>7455</v>
      </c>
      <c r="L66" s="31">
        <v>7286.15</v>
      </c>
      <c r="M66" s="31">
        <v>15.677860000000001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1848.7</v>
      </c>
      <c r="D67" s="36">
        <v>1854.7</v>
      </c>
      <c r="E67" s="36">
        <v>1832.5500000000002</v>
      </c>
      <c r="F67" s="36">
        <v>1816.4</v>
      </c>
      <c r="G67" s="36">
        <v>1794.2500000000002</v>
      </c>
      <c r="H67" s="36">
        <v>1870.8500000000001</v>
      </c>
      <c r="I67" s="36">
        <v>1893.0000000000002</v>
      </c>
      <c r="J67" s="36">
        <v>1909.15</v>
      </c>
      <c r="K67" s="31">
        <v>1876.85</v>
      </c>
      <c r="L67" s="31">
        <v>1838.55</v>
      </c>
      <c r="M67" s="31">
        <v>19.201129999999999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10369.9</v>
      </c>
      <c r="D68" s="36">
        <v>10383.35</v>
      </c>
      <c r="E68" s="36">
        <v>10286.75</v>
      </c>
      <c r="F68" s="36">
        <v>10203.6</v>
      </c>
      <c r="G68" s="36">
        <v>10107</v>
      </c>
      <c r="H68" s="36">
        <v>10466.5</v>
      </c>
      <c r="I68" s="36">
        <v>10563.100000000002</v>
      </c>
      <c r="J68" s="36">
        <v>10646.25</v>
      </c>
      <c r="K68" s="31">
        <v>10479.950000000001</v>
      </c>
      <c r="L68" s="31">
        <v>10300.200000000001</v>
      </c>
      <c r="M68" s="31">
        <v>0.32623999999999997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2301.5500000000002</v>
      </c>
      <c r="D69" s="36">
        <v>2292.7666666666669</v>
      </c>
      <c r="E69" s="36">
        <v>2275.6333333333337</v>
      </c>
      <c r="F69" s="36">
        <v>2249.7166666666667</v>
      </c>
      <c r="G69" s="36">
        <v>2232.5833333333335</v>
      </c>
      <c r="H69" s="36">
        <v>2318.6833333333338</v>
      </c>
      <c r="I69" s="36">
        <v>2335.8166666666671</v>
      </c>
      <c r="J69" s="36">
        <v>2361.733333333334</v>
      </c>
      <c r="K69" s="31">
        <v>2309.9</v>
      </c>
      <c r="L69" s="31">
        <v>2266.85</v>
      </c>
      <c r="M69" s="31">
        <v>0.39821000000000001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3076</v>
      </c>
      <c r="D70" s="36">
        <v>3064.4833333333336</v>
      </c>
      <c r="E70" s="36">
        <v>3037.0666666666671</v>
      </c>
      <c r="F70" s="36">
        <v>2998.1333333333337</v>
      </c>
      <c r="G70" s="36">
        <v>2970.7166666666672</v>
      </c>
      <c r="H70" s="36">
        <v>3103.416666666667</v>
      </c>
      <c r="I70" s="36">
        <v>3130.833333333333</v>
      </c>
      <c r="J70" s="36">
        <v>3169.7666666666669</v>
      </c>
      <c r="K70" s="31">
        <v>3091.9</v>
      </c>
      <c r="L70" s="31">
        <v>3025.55</v>
      </c>
      <c r="M70" s="31">
        <v>0.79108999999999996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570.1</v>
      </c>
      <c r="D71" s="36">
        <v>568.15</v>
      </c>
      <c r="E71" s="36">
        <v>564.5</v>
      </c>
      <c r="F71" s="36">
        <v>558.9</v>
      </c>
      <c r="G71" s="36">
        <v>555.25</v>
      </c>
      <c r="H71" s="36">
        <v>573.75</v>
      </c>
      <c r="I71" s="36">
        <v>577.39999999999986</v>
      </c>
      <c r="J71" s="36">
        <v>583</v>
      </c>
      <c r="K71" s="31">
        <v>571.79999999999995</v>
      </c>
      <c r="L71" s="31">
        <v>562.54999999999995</v>
      </c>
      <c r="M71" s="31">
        <v>6.6895499999999997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207.68</v>
      </c>
      <c r="D72" s="36">
        <v>208.04666666666671</v>
      </c>
      <c r="E72" s="36">
        <v>206.18333333333342</v>
      </c>
      <c r="F72" s="36">
        <v>204.68666666666672</v>
      </c>
      <c r="G72" s="36">
        <v>202.82333333333344</v>
      </c>
      <c r="H72" s="36">
        <v>209.54333333333341</v>
      </c>
      <c r="I72" s="36">
        <v>211.40666666666669</v>
      </c>
      <c r="J72" s="36">
        <v>212.90333333333339</v>
      </c>
      <c r="K72" s="31">
        <v>209.91</v>
      </c>
      <c r="L72" s="31">
        <v>206.55</v>
      </c>
      <c r="M72" s="31">
        <v>202.52143000000001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239.5</v>
      </c>
      <c r="D73" s="36">
        <v>239.44999999999996</v>
      </c>
      <c r="E73" s="36">
        <v>238.24999999999991</v>
      </c>
      <c r="F73" s="36">
        <v>236.99999999999994</v>
      </c>
      <c r="G73" s="36">
        <v>235.7999999999999</v>
      </c>
      <c r="H73" s="36">
        <v>240.69999999999993</v>
      </c>
      <c r="I73" s="36">
        <v>241.89999999999998</v>
      </c>
      <c r="J73" s="36">
        <v>243.14999999999995</v>
      </c>
      <c r="K73" s="31">
        <v>240.65</v>
      </c>
      <c r="L73" s="31">
        <v>238.2</v>
      </c>
      <c r="M73" s="31">
        <v>66.534149999999997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112.28</v>
      </c>
      <c r="D74" s="36">
        <v>112.60333333333334</v>
      </c>
      <c r="E74" s="36">
        <v>111.70666666666668</v>
      </c>
      <c r="F74" s="36">
        <v>111.13333333333334</v>
      </c>
      <c r="G74" s="36">
        <v>110.23666666666668</v>
      </c>
      <c r="H74" s="36">
        <v>113.17666666666668</v>
      </c>
      <c r="I74" s="36">
        <v>114.07333333333335</v>
      </c>
      <c r="J74" s="36">
        <v>114.64666666666668</v>
      </c>
      <c r="K74" s="31">
        <v>113.5</v>
      </c>
      <c r="L74" s="31">
        <v>112.03</v>
      </c>
      <c r="M74" s="31">
        <v>27.278210000000001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59.81</v>
      </c>
      <c r="D75" s="36">
        <v>60.086666666666666</v>
      </c>
      <c r="E75" s="36">
        <v>59.323333333333331</v>
      </c>
      <c r="F75" s="36">
        <v>58.836666666666666</v>
      </c>
      <c r="G75" s="36">
        <v>58.073333333333331</v>
      </c>
      <c r="H75" s="36">
        <v>60.573333333333331</v>
      </c>
      <c r="I75" s="36">
        <v>61.336666666666666</v>
      </c>
      <c r="J75" s="36">
        <v>61.823333333333331</v>
      </c>
      <c r="K75" s="31">
        <v>60.85</v>
      </c>
      <c r="L75" s="31">
        <v>59.6</v>
      </c>
      <c r="M75" s="31">
        <v>45.416330000000002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1439</v>
      </c>
      <c r="D76" s="36">
        <v>1440.6166666666668</v>
      </c>
      <c r="E76" s="36">
        <v>1434.3833333333337</v>
      </c>
      <c r="F76" s="36">
        <v>1429.7666666666669</v>
      </c>
      <c r="G76" s="36">
        <v>1423.5333333333338</v>
      </c>
      <c r="H76" s="36">
        <v>1445.2333333333336</v>
      </c>
      <c r="I76" s="36">
        <v>1451.4666666666667</v>
      </c>
      <c r="J76" s="36">
        <v>1456.0833333333335</v>
      </c>
      <c r="K76" s="31">
        <v>1446.85</v>
      </c>
      <c r="L76" s="31">
        <v>1436</v>
      </c>
      <c r="M76" s="31">
        <v>0.93625000000000003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6514.7</v>
      </c>
      <c r="D77" s="36">
        <v>6500.0666666666666</v>
      </c>
      <c r="E77" s="36">
        <v>6459.6333333333332</v>
      </c>
      <c r="F77" s="36">
        <v>6404.5666666666666</v>
      </c>
      <c r="G77" s="36">
        <v>6364.1333333333332</v>
      </c>
      <c r="H77" s="36">
        <v>6555.1333333333332</v>
      </c>
      <c r="I77" s="36">
        <v>6595.5666666666657</v>
      </c>
      <c r="J77" s="36">
        <v>6650.6333333333332</v>
      </c>
      <c r="K77" s="31">
        <v>6540.5</v>
      </c>
      <c r="L77" s="31">
        <v>6445</v>
      </c>
      <c r="M77" s="31">
        <v>0.23577999999999999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622.54999999999995</v>
      </c>
      <c r="D78" s="36">
        <v>622.68333333333328</v>
      </c>
      <c r="E78" s="36">
        <v>615.86666666666656</v>
      </c>
      <c r="F78" s="36">
        <v>609.18333333333328</v>
      </c>
      <c r="G78" s="36">
        <v>602.36666666666656</v>
      </c>
      <c r="H78" s="36">
        <v>629.36666666666656</v>
      </c>
      <c r="I78" s="36">
        <v>636.18333333333339</v>
      </c>
      <c r="J78" s="36">
        <v>642.86666666666656</v>
      </c>
      <c r="K78" s="31">
        <v>629.5</v>
      </c>
      <c r="L78" s="31">
        <v>616</v>
      </c>
      <c r="M78" s="31">
        <v>9.0463100000000001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1193.8</v>
      </c>
      <c r="D79" s="36">
        <v>1202.2833333333335</v>
      </c>
      <c r="E79" s="36">
        <v>1176.5666666666671</v>
      </c>
      <c r="F79" s="36">
        <v>1159.3333333333335</v>
      </c>
      <c r="G79" s="36">
        <v>1133.616666666667</v>
      </c>
      <c r="H79" s="36">
        <v>1219.5166666666671</v>
      </c>
      <c r="I79" s="36">
        <v>1245.2333333333338</v>
      </c>
      <c r="J79" s="36">
        <v>1262.4666666666672</v>
      </c>
      <c r="K79" s="31">
        <v>1228</v>
      </c>
      <c r="L79" s="31">
        <v>1185.05</v>
      </c>
      <c r="M79" s="31">
        <v>9.3392800000000005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284.3</v>
      </c>
      <c r="D80" s="36">
        <v>286.35000000000002</v>
      </c>
      <c r="E80" s="36">
        <v>281.85000000000002</v>
      </c>
      <c r="F80" s="36">
        <v>279.39999999999998</v>
      </c>
      <c r="G80" s="36">
        <v>274.89999999999998</v>
      </c>
      <c r="H80" s="36">
        <v>288.80000000000007</v>
      </c>
      <c r="I80" s="36">
        <v>293.30000000000007</v>
      </c>
      <c r="J80" s="36">
        <v>295.75000000000011</v>
      </c>
      <c r="K80" s="31">
        <v>290.85000000000002</v>
      </c>
      <c r="L80" s="31">
        <v>283.89999999999998</v>
      </c>
      <c r="M80" s="31">
        <v>159.46216000000001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1596.1</v>
      </c>
      <c r="D81" s="36">
        <v>1594.7333333333333</v>
      </c>
      <c r="E81" s="36">
        <v>1579.4666666666667</v>
      </c>
      <c r="F81" s="36">
        <v>1562.8333333333333</v>
      </c>
      <c r="G81" s="36">
        <v>1547.5666666666666</v>
      </c>
      <c r="H81" s="36">
        <v>1611.3666666666668</v>
      </c>
      <c r="I81" s="36">
        <v>1626.6333333333337</v>
      </c>
      <c r="J81" s="36">
        <v>1643.2666666666669</v>
      </c>
      <c r="K81" s="31">
        <v>1610</v>
      </c>
      <c r="L81" s="31">
        <v>1578.1</v>
      </c>
      <c r="M81" s="31">
        <v>14.415229999999999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264.85000000000002</v>
      </c>
      <c r="D82" s="36">
        <v>266.31666666666666</v>
      </c>
      <c r="E82" s="36">
        <v>262.7833333333333</v>
      </c>
      <c r="F82" s="36">
        <v>260.71666666666664</v>
      </c>
      <c r="G82" s="36">
        <v>257.18333333333328</v>
      </c>
      <c r="H82" s="36">
        <v>268.38333333333333</v>
      </c>
      <c r="I82" s="36">
        <v>271.91666666666674</v>
      </c>
      <c r="J82" s="36">
        <v>273.98333333333335</v>
      </c>
      <c r="K82" s="31">
        <v>269.85000000000002</v>
      </c>
      <c r="L82" s="31">
        <v>264.25</v>
      </c>
      <c r="M82" s="31">
        <v>75.034559999999999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338.4</v>
      </c>
      <c r="D83" s="36">
        <v>338.09999999999997</v>
      </c>
      <c r="E83" s="36">
        <v>335.34999999999991</v>
      </c>
      <c r="F83" s="36">
        <v>332.29999999999995</v>
      </c>
      <c r="G83" s="36">
        <v>329.5499999999999</v>
      </c>
      <c r="H83" s="36">
        <v>341.14999999999992</v>
      </c>
      <c r="I83" s="36">
        <v>343.90000000000003</v>
      </c>
      <c r="J83" s="36">
        <v>346.94999999999993</v>
      </c>
      <c r="K83" s="31">
        <v>340.85</v>
      </c>
      <c r="L83" s="31">
        <v>335.05</v>
      </c>
      <c r="M83" s="31">
        <v>72.375219999999999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1661.75</v>
      </c>
      <c r="D84" s="36">
        <v>1655.4333333333334</v>
      </c>
      <c r="E84" s="36">
        <v>1644.8166666666668</v>
      </c>
      <c r="F84" s="36">
        <v>1627.8833333333334</v>
      </c>
      <c r="G84" s="36">
        <v>1617.2666666666669</v>
      </c>
      <c r="H84" s="36">
        <v>1672.3666666666668</v>
      </c>
      <c r="I84" s="36">
        <v>1682.9833333333336</v>
      </c>
      <c r="J84" s="36">
        <v>1699.9166666666667</v>
      </c>
      <c r="K84" s="31">
        <v>1666.05</v>
      </c>
      <c r="L84" s="31">
        <v>1638.5</v>
      </c>
      <c r="M84" s="31">
        <v>42.230719999999998</v>
      </c>
      <c r="N84" s="1"/>
      <c r="O84" s="1"/>
    </row>
    <row r="85" spans="1:15" ht="12.75" customHeight="1">
      <c r="A85" s="33">
        <v>75</v>
      </c>
      <c r="B85" s="53" t="s">
        <v>787</v>
      </c>
      <c r="C85" s="31">
        <v>866.3</v>
      </c>
      <c r="D85" s="36">
        <v>860.54999999999984</v>
      </c>
      <c r="E85" s="36">
        <v>847.6999999999997</v>
      </c>
      <c r="F85" s="36">
        <v>829.09999999999991</v>
      </c>
      <c r="G85" s="36">
        <v>816.24999999999977</v>
      </c>
      <c r="H85" s="36">
        <v>879.14999999999964</v>
      </c>
      <c r="I85" s="36">
        <v>891.99999999999977</v>
      </c>
      <c r="J85" s="36">
        <v>910.59999999999957</v>
      </c>
      <c r="K85" s="31">
        <v>873.4</v>
      </c>
      <c r="L85" s="31">
        <v>841.95</v>
      </c>
      <c r="M85" s="31">
        <v>3.9624700000000002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375.85</v>
      </c>
      <c r="D86" s="36">
        <v>381.98333333333335</v>
      </c>
      <c r="E86" s="36">
        <v>368.16666666666669</v>
      </c>
      <c r="F86" s="36">
        <v>360.48333333333335</v>
      </c>
      <c r="G86" s="36">
        <v>346.66666666666669</v>
      </c>
      <c r="H86" s="36">
        <v>389.66666666666669</v>
      </c>
      <c r="I86" s="36">
        <v>403.48333333333329</v>
      </c>
      <c r="J86" s="36">
        <v>411.16666666666669</v>
      </c>
      <c r="K86" s="31">
        <v>395.8</v>
      </c>
      <c r="L86" s="31">
        <v>374.3</v>
      </c>
      <c r="M86" s="31">
        <v>104.55441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1324.45</v>
      </c>
      <c r="D87" s="36">
        <v>1317.1333333333334</v>
      </c>
      <c r="E87" s="36">
        <v>1307.3166666666668</v>
      </c>
      <c r="F87" s="36">
        <v>1290.1833333333334</v>
      </c>
      <c r="G87" s="36">
        <v>1280.3666666666668</v>
      </c>
      <c r="H87" s="36">
        <v>1334.2666666666669</v>
      </c>
      <c r="I87" s="36">
        <v>1344.0833333333335</v>
      </c>
      <c r="J87" s="36">
        <v>1361.2166666666669</v>
      </c>
      <c r="K87" s="31">
        <v>1326.95</v>
      </c>
      <c r="L87" s="31">
        <v>1300</v>
      </c>
      <c r="M87" s="31">
        <v>1.0082100000000001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648.45000000000005</v>
      </c>
      <c r="D88" s="36">
        <v>640.98333333333335</v>
      </c>
      <c r="E88" s="36">
        <v>631.4666666666667</v>
      </c>
      <c r="F88" s="36">
        <v>614.48333333333335</v>
      </c>
      <c r="G88" s="36">
        <v>604.9666666666667</v>
      </c>
      <c r="H88" s="36">
        <v>657.9666666666667</v>
      </c>
      <c r="I88" s="36">
        <v>667.48333333333335</v>
      </c>
      <c r="J88" s="36">
        <v>684.4666666666667</v>
      </c>
      <c r="K88" s="31">
        <v>650.5</v>
      </c>
      <c r="L88" s="31">
        <v>624</v>
      </c>
      <c r="M88" s="31">
        <v>43.45241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9253.65</v>
      </c>
      <c r="D89" s="36">
        <v>8978.0666666666657</v>
      </c>
      <c r="E89" s="36">
        <v>8467.4333333333307</v>
      </c>
      <c r="F89" s="36">
        <v>7681.2166666666653</v>
      </c>
      <c r="G89" s="36">
        <v>7170.5833333333303</v>
      </c>
      <c r="H89" s="36">
        <v>9764.283333333331</v>
      </c>
      <c r="I89" s="36">
        <v>10274.916666666666</v>
      </c>
      <c r="J89" s="36">
        <v>11061.133333333331</v>
      </c>
      <c r="K89" s="31">
        <v>9488.7000000000007</v>
      </c>
      <c r="L89" s="31">
        <v>8191.85</v>
      </c>
      <c r="M89" s="31">
        <v>13.56521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1891.2</v>
      </c>
      <c r="D90" s="36">
        <v>1901.0166666666667</v>
      </c>
      <c r="E90" s="36">
        <v>1850.9833333333333</v>
      </c>
      <c r="F90" s="36">
        <v>1810.7666666666667</v>
      </c>
      <c r="G90" s="36">
        <v>1760.7333333333333</v>
      </c>
      <c r="H90" s="36">
        <v>1941.2333333333333</v>
      </c>
      <c r="I90" s="36">
        <v>1991.2666666666667</v>
      </c>
      <c r="J90" s="36">
        <v>2031.4833333333333</v>
      </c>
      <c r="K90" s="31">
        <v>1951.05</v>
      </c>
      <c r="L90" s="31">
        <v>1860.8</v>
      </c>
      <c r="M90" s="31">
        <v>5.2174100000000001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2745.8</v>
      </c>
      <c r="D91" s="36">
        <v>2731.5333333333333</v>
      </c>
      <c r="E91" s="36">
        <v>2683.0666666666666</v>
      </c>
      <c r="F91" s="36">
        <v>2620.3333333333335</v>
      </c>
      <c r="G91" s="36">
        <v>2571.8666666666668</v>
      </c>
      <c r="H91" s="36">
        <v>2794.2666666666664</v>
      </c>
      <c r="I91" s="36">
        <v>2842.7333333333327</v>
      </c>
      <c r="J91" s="36">
        <v>2905.4666666666662</v>
      </c>
      <c r="K91" s="31">
        <v>2780</v>
      </c>
      <c r="L91" s="31">
        <v>2668.8</v>
      </c>
      <c r="M91" s="31">
        <v>1.6695599999999999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501.6</v>
      </c>
      <c r="D92" s="36">
        <v>503.23333333333335</v>
      </c>
      <c r="E92" s="36">
        <v>498.4666666666667</v>
      </c>
      <c r="F92" s="36">
        <v>495.33333333333337</v>
      </c>
      <c r="G92" s="36">
        <v>490.56666666666672</v>
      </c>
      <c r="H92" s="36">
        <v>506.36666666666667</v>
      </c>
      <c r="I92" s="36">
        <v>511.13333333333333</v>
      </c>
      <c r="J92" s="36">
        <v>514.26666666666665</v>
      </c>
      <c r="K92" s="31">
        <v>508</v>
      </c>
      <c r="L92" s="31">
        <v>500.1</v>
      </c>
      <c r="M92" s="31">
        <v>2.1011500000000001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34720.300000000003</v>
      </c>
      <c r="D93" s="36">
        <v>34475.1</v>
      </c>
      <c r="E93" s="36">
        <v>34155.25</v>
      </c>
      <c r="F93" s="36">
        <v>33590.200000000004</v>
      </c>
      <c r="G93" s="36">
        <v>33270.350000000006</v>
      </c>
      <c r="H93" s="36">
        <v>35040.149999999994</v>
      </c>
      <c r="I93" s="36">
        <v>35359.999999999985</v>
      </c>
      <c r="J93" s="36">
        <v>35925.049999999988</v>
      </c>
      <c r="K93" s="31">
        <v>34794.949999999997</v>
      </c>
      <c r="L93" s="31">
        <v>33910.050000000003</v>
      </c>
      <c r="M93" s="31">
        <v>0.57196999999999998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1354.45</v>
      </c>
      <c r="D94" s="36">
        <v>1350.1333333333332</v>
      </c>
      <c r="E94" s="36">
        <v>1334.2666666666664</v>
      </c>
      <c r="F94" s="36">
        <v>1314.0833333333333</v>
      </c>
      <c r="G94" s="36">
        <v>1298.2166666666665</v>
      </c>
      <c r="H94" s="36">
        <v>1370.3166666666664</v>
      </c>
      <c r="I94" s="36">
        <v>1386.1833333333332</v>
      </c>
      <c r="J94" s="36">
        <v>1406.3666666666663</v>
      </c>
      <c r="K94" s="31">
        <v>1366</v>
      </c>
      <c r="L94" s="31">
        <v>1329.95</v>
      </c>
      <c r="M94" s="31">
        <v>1.2904599999999999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6111.05</v>
      </c>
      <c r="D95" s="36">
        <v>6128.2833333333328</v>
      </c>
      <c r="E95" s="36">
        <v>6051.9166666666661</v>
      </c>
      <c r="F95" s="36">
        <v>5992.7833333333328</v>
      </c>
      <c r="G95" s="36">
        <v>5916.4166666666661</v>
      </c>
      <c r="H95" s="36">
        <v>6187.4166666666661</v>
      </c>
      <c r="I95" s="36">
        <v>6263.7833333333328</v>
      </c>
      <c r="J95" s="36">
        <v>6322.9166666666661</v>
      </c>
      <c r="K95" s="31">
        <v>6204.65</v>
      </c>
      <c r="L95" s="31">
        <v>6069.15</v>
      </c>
      <c r="M95" s="31">
        <v>5.2791699999999997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2092.15</v>
      </c>
      <c r="D96" s="36">
        <v>2088.0166666666669</v>
      </c>
      <c r="E96" s="36">
        <v>2076.1333333333337</v>
      </c>
      <c r="F96" s="36">
        <v>2060.1166666666668</v>
      </c>
      <c r="G96" s="36">
        <v>2048.2333333333336</v>
      </c>
      <c r="H96" s="36">
        <v>2104.0333333333338</v>
      </c>
      <c r="I96" s="36">
        <v>2115.916666666667</v>
      </c>
      <c r="J96" s="36">
        <v>2131.9333333333338</v>
      </c>
      <c r="K96" s="31">
        <v>2099.9</v>
      </c>
      <c r="L96" s="31">
        <v>2072</v>
      </c>
      <c r="M96" s="31">
        <v>1.4231100000000001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730.75</v>
      </c>
      <c r="D97" s="36">
        <v>725.4666666666667</v>
      </c>
      <c r="E97" s="36">
        <v>715.93333333333339</v>
      </c>
      <c r="F97" s="36">
        <v>701.11666666666667</v>
      </c>
      <c r="G97" s="36">
        <v>691.58333333333337</v>
      </c>
      <c r="H97" s="36">
        <v>740.28333333333342</v>
      </c>
      <c r="I97" s="36">
        <v>749.81666666666672</v>
      </c>
      <c r="J97" s="36">
        <v>764.63333333333344</v>
      </c>
      <c r="K97" s="31">
        <v>735</v>
      </c>
      <c r="L97" s="31">
        <v>710.65</v>
      </c>
      <c r="M97" s="31">
        <v>3.3319100000000001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192.43</v>
      </c>
      <c r="D98" s="36">
        <v>193.62</v>
      </c>
      <c r="E98" s="36">
        <v>190.4</v>
      </c>
      <c r="F98" s="36">
        <v>188.37</v>
      </c>
      <c r="G98" s="36">
        <v>185.15</v>
      </c>
      <c r="H98" s="36">
        <v>195.65</v>
      </c>
      <c r="I98" s="36">
        <v>198.87000000000003</v>
      </c>
      <c r="J98" s="36">
        <v>200.9</v>
      </c>
      <c r="K98" s="31">
        <v>196.84</v>
      </c>
      <c r="L98" s="31">
        <v>191.59</v>
      </c>
      <c r="M98" s="31">
        <v>25.717749999999999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731.1</v>
      </c>
      <c r="D99" s="36">
        <v>728.18333333333339</v>
      </c>
      <c r="E99" s="36">
        <v>718.36666666666679</v>
      </c>
      <c r="F99" s="36">
        <v>705.63333333333344</v>
      </c>
      <c r="G99" s="36">
        <v>695.81666666666683</v>
      </c>
      <c r="H99" s="36">
        <v>740.91666666666674</v>
      </c>
      <c r="I99" s="36">
        <v>750.73333333333335</v>
      </c>
      <c r="J99" s="36">
        <v>763.4666666666667</v>
      </c>
      <c r="K99" s="31">
        <v>738</v>
      </c>
      <c r="L99" s="31">
        <v>715.45</v>
      </c>
      <c r="M99" s="31">
        <v>30.964259999999999</v>
      </c>
      <c r="N99" s="1"/>
      <c r="O99" s="1"/>
    </row>
    <row r="100" spans="1:15" ht="12.75" customHeight="1">
      <c r="A100" s="33">
        <v>90</v>
      </c>
      <c r="B100" s="53" t="s">
        <v>783</v>
      </c>
      <c r="C100" s="31">
        <v>565.35</v>
      </c>
      <c r="D100" s="36">
        <v>563.46666666666658</v>
      </c>
      <c r="E100" s="36">
        <v>558.93333333333317</v>
      </c>
      <c r="F100" s="36">
        <v>552.51666666666654</v>
      </c>
      <c r="G100" s="36">
        <v>547.98333333333312</v>
      </c>
      <c r="H100" s="36">
        <v>569.88333333333321</v>
      </c>
      <c r="I100" s="36">
        <v>574.41666666666674</v>
      </c>
      <c r="J100" s="36">
        <v>580.83333333333326</v>
      </c>
      <c r="K100" s="31">
        <v>568</v>
      </c>
      <c r="L100" s="31">
        <v>557.04999999999995</v>
      </c>
      <c r="M100" s="31">
        <v>1.4860100000000001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4737.8999999999996</v>
      </c>
      <c r="D101" s="36">
        <v>4731.4833333333336</v>
      </c>
      <c r="E101" s="36">
        <v>4696.416666666667</v>
      </c>
      <c r="F101" s="36">
        <v>4654.9333333333334</v>
      </c>
      <c r="G101" s="36">
        <v>4619.8666666666668</v>
      </c>
      <c r="H101" s="36">
        <v>4772.9666666666672</v>
      </c>
      <c r="I101" s="36">
        <v>4808.0333333333328</v>
      </c>
      <c r="J101" s="36">
        <v>4849.5166666666673</v>
      </c>
      <c r="K101" s="31">
        <v>4766.55</v>
      </c>
      <c r="L101" s="31">
        <v>4690</v>
      </c>
      <c r="M101" s="31">
        <v>0.19681999999999999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323.2</v>
      </c>
      <c r="D102" s="36">
        <v>322.33333333333331</v>
      </c>
      <c r="E102" s="36">
        <v>319.76666666666665</v>
      </c>
      <c r="F102" s="36">
        <v>316.33333333333331</v>
      </c>
      <c r="G102" s="36">
        <v>313.76666666666665</v>
      </c>
      <c r="H102" s="36">
        <v>325.76666666666665</v>
      </c>
      <c r="I102" s="36">
        <v>328.33333333333337</v>
      </c>
      <c r="J102" s="36">
        <v>331.76666666666665</v>
      </c>
      <c r="K102" s="31">
        <v>324.89999999999998</v>
      </c>
      <c r="L102" s="31">
        <v>318.89999999999998</v>
      </c>
      <c r="M102" s="31">
        <v>1.8645499999999999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331.2</v>
      </c>
      <c r="D103" s="36">
        <v>331.91666666666669</v>
      </c>
      <c r="E103" s="36">
        <v>326.13333333333338</v>
      </c>
      <c r="F103" s="36">
        <v>321.06666666666672</v>
      </c>
      <c r="G103" s="36">
        <v>315.28333333333342</v>
      </c>
      <c r="H103" s="36">
        <v>336.98333333333335</v>
      </c>
      <c r="I103" s="36">
        <v>342.76666666666665</v>
      </c>
      <c r="J103" s="36">
        <v>347.83333333333331</v>
      </c>
      <c r="K103" s="31">
        <v>337.7</v>
      </c>
      <c r="L103" s="31">
        <v>326.85000000000002</v>
      </c>
      <c r="M103" s="31">
        <v>17.21884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881.35</v>
      </c>
      <c r="D104" s="36">
        <v>888.91666666666663</v>
      </c>
      <c r="E104" s="36">
        <v>869.48333333333323</v>
      </c>
      <c r="F104" s="36">
        <v>857.61666666666656</v>
      </c>
      <c r="G104" s="36">
        <v>838.18333333333317</v>
      </c>
      <c r="H104" s="36">
        <v>900.7833333333333</v>
      </c>
      <c r="I104" s="36">
        <v>920.2166666666667</v>
      </c>
      <c r="J104" s="36">
        <v>932.08333333333337</v>
      </c>
      <c r="K104" s="31">
        <v>908.35</v>
      </c>
      <c r="L104" s="31">
        <v>877.05</v>
      </c>
      <c r="M104" s="31">
        <v>7.1223999999999998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105.54</v>
      </c>
      <c r="D105" s="36">
        <v>105.88666666666666</v>
      </c>
      <c r="E105" s="36">
        <v>104.99333333333331</v>
      </c>
      <c r="F105" s="36">
        <v>104.44666666666666</v>
      </c>
      <c r="G105" s="36">
        <v>103.55333333333331</v>
      </c>
      <c r="H105" s="36">
        <v>106.43333333333331</v>
      </c>
      <c r="I105" s="36">
        <v>107.32666666666665</v>
      </c>
      <c r="J105" s="36">
        <v>107.87333333333331</v>
      </c>
      <c r="K105" s="31">
        <v>106.78</v>
      </c>
      <c r="L105" s="31">
        <v>105.34</v>
      </c>
      <c r="M105" s="31">
        <v>109.15215000000001</v>
      </c>
      <c r="N105" s="1"/>
      <c r="O105" s="1"/>
    </row>
    <row r="106" spans="1:15" ht="12.75" customHeight="1">
      <c r="A106" s="33">
        <v>96</v>
      </c>
      <c r="B106" s="53" t="s">
        <v>805</v>
      </c>
      <c r="C106" s="31">
        <v>2007.85</v>
      </c>
      <c r="D106" s="36">
        <v>1986.1333333333332</v>
      </c>
      <c r="E106" s="36">
        <v>1947.2666666666664</v>
      </c>
      <c r="F106" s="36">
        <v>1886.6833333333332</v>
      </c>
      <c r="G106" s="36">
        <v>1847.8166666666664</v>
      </c>
      <c r="H106" s="36">
        <v>2046.7166666666665</v>
      </c>
      <c r="I106" s="36">
        <v>2085.583333333333</v>
      </c>
      <c r="J106" s="36">
        <v>2146.1666666666665</v>
      </c>
      <c r="K106" s="31">
        <v>2025</v>
      </c>
      <c r="L106" s="31">
        <v>1925.55</v>
      </c>
      <c r="M106" s="31">
        <v>1.51555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213.2</v>
      </c>
      <c r="D107" s="36">
        <v>212.4</v>
      </c>
      <c r="E107" s="36">
        <v>210.8</v>
      </c>
      <c r="F107" s="36">
        <v>208.4</v>
      </c>
      <c r="G107" s="36">
        <v>206.8</v>
      </c>
      <c r="H107" s="36">
        <v>214.8</v>
      </c>
      <c r="I107" s="36">
        <v>216.39999999999998</v>
      </c>
      <c r="J107" s="36">
        <v>218.8</v>
      </c>
      <c r="K107" s="31">
        <v>214</v>
      </c>
      <c r="L107" s="31">
        <v>210</v>
      </c>
      <c r="M107" s="31">
        <v>2.3428399999999998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1521.6</v>
      </c>
      <c r="D108" s="36">
        <v>1524.7</v>
      </c>
      <c r="E108" s="36">
        <v>1488.9</v>
      </c>
      <c r="F108" s="36">
        <v>1456.2</v>
      </c>
      <c r="G108" s="36">
        <v>1420.4</v>
      </c>
      <c r="H108" s="36">
        <v>1557.4</v>
      </c>
      <c r="I108" s="36">
        <v>1593.1999999999998</v>
      </c>
      <c r="J108" s="36">
        <v>1625.9</v>
      </c>
      <c r="K108" s="31">
        <v>1560.5</v>
      </c>
      <c r="L108" s="31">
        <v>1492</v>
      </c>
      <c r="M108" s="31">
        <v>5.0777299999999999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254.65</v>
      </c>
      <c r="D109" s="36">
        <v>255.76666666666665</v>
      </c>
      <c r="E109" s="36">
        <v>251.68333333333328</v>
      </c>
      <c r="F109" s="36">
        <v>248.71666666666664</v>
      </c>
      <c r="G109" s="36">
        <v>244.63333333333327</v>
      </c>
      <c r="H109" s="36">
        <v>258.73333333333329</v>
      </c>
      <c r="I109" s="36">
        <v>262.81666666666666</v>
      </c>
      <c r="J109" s="36">
        <v>265.7833333333333</v>
      </c>
      <c r="K109" s="31">
        <v>259.85000000000002</v>
      </c>
      <c r="L109" s="31">
        <v>252.8</v>
      </c>
      <c r="M109" s="31">
        <v>25.125080000000001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2966.65</v>
      </c>
      <c r="D110" s="36">
        <v>2982.2333333333336</v>
      </c>
      <c r="E110" s="36">
        <v>2936.4666666666672</v>
      </c>
      <c r="F110" s="36">
        <v>2906.2833333333338</v>
      </c>
      <c r="G110" s="36">
        <v>2860.5166666666673</v>
      </c>
      <c r="H110" s="36">
        <v>3012.416666666667</v>
      </c>
      <c r="I110" s="36">
        <v>3058.1833333333334</v>
      </c>
      <c r="J110" s="36">
        <v>3088.3666666666668</v>
      </c>
      <c r="K110" s="31">
        <v>3028</v>
      </c>
      <c r="L110" s="31">
        <v>2952.05</v>
      </c>
      <c r="M110" s="31">
        <v>1.8385199999999999</v>
      </c>
      <c r="N110" s="1"/>
      <c r="O110" s="1"/>
    </row>
    <row r="111" spans="1:15" ht="12.75" customHeight="1">
      <c r="A111" s="33">
        <v>101</v>
      </c>
      <c r="B111" s="53" t="s">
        <v>844</v>
      </c>
      <c r="C111" s="31">
        <v>886.85</v>
      </c>
      <c r="D111" s="36">
        <v>890.33333333333337</v>
      </c>
      <c r="E111" s="36">
        <v>872.66666666666674</v>
      </c>
      <c r="F111" s="36">
        <v>858.48333333333335</v>
      </c>
      <c r="G111" s="36">
        <v>840.81666666666672</v>
      </c>
      <c r="H111" s="36">
        <v>904.51666666666677</v>
      </c>
      <c r="I111" s="36">
        <v>922.18333333333351</v>
      </c>
      <c r="J111" s="36">
        <v>936.36666666666679</v>
      </c>
      <c r="K111" s="31">
        <v>908</v>
      </c>
      <c r="L111" s="31">
        <v>876.15</v>
      </c>
      <c r="M111" s="31">
        <v>0.74426999999999999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60.04</v>
      </c>
      <c r="D112" s="36">
        <v>60.146666666666668</v>
      </c>
      <c r="E112" s="36">
        <v>59.693333333333335</v>
      </c>
      <c r="F112" s="36">
        <v>59.346666666666664</v>
      </c>
      <c r="G112" s="36">
        <v>58.893333333333331</v>
      </c>
      <c r="H112" s="36">
        <v>60.493333333333339</v>
      </c>
      <c r="I112" s="36">
        <v>60.946666666666673</v>
      </c>
      <c r="J112" s="36">
        <v>61.293333333333344</v>
      </c>
      <c r="K112" s="31">
        <v>60.6</v>
      </c>
      <c r="L112" s="31">
        <v>59.8</v>
      </c>
      <c r="M112" s="31">
        <v>27.6966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1456.25</v>
      </c>
      <c r="D113" s="36">
        <v>1457.7666666666667</v>
      </c>
      <c r="E113" s="36">
        <v>1440.5333333333333</v>
      </c>
      <c r="F113" s="36">
        <v>1424.8166666666666</v>
      </c>
      <c r="G113" s="36">
        <v>1407.5833333333333</v>
      </c>
      <c r="H113" s="36">
        <v>1473.4833333333333</v>
      </c>
      <c r="I113" s="36">
        <v>1490.7166666666665</v>
      </c>
      <c r="J113" s="36">
        <v>1506.4333333333334</v>
      </c>
      <c r="K113" s="31">
        <v>1475</v>
      </c>
      <c r="L113" s="31">
        <v>1442.05</v>
      </c>
      <c r="M113" s="31">
        <v>44.14358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885.05</v>
      </c>
      <c r="D114" s="36">
        <v>863.43333333333339</v>
      </c>
      <c r="E114" s="36">
        <v>818.86666666666679</v>
      </c>
      <c r="F114" s="36">
        <v>752.68333333333339</v>
      </c>
      <c r="G114" s="36">
        <v>708.11666666666679</v>
      </c>
      <c r="H114" s="36">
        <v>929.61666666666679</v>
      </c>
      <c r="I114" s="36">
        <v>974.18333333333339</v>
      </c>
      <c r="J114" s="36">
        <v>1040.3666666666668</v>
      </c>
      <c r="K114" s="31">
        <v>908</v>
      </c>
      <c r="L114" s="31">
        <v>797.25</v>
      </c>
      <c r="M114" s="31">
        <v>47.73489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2787.95</v>
      </c>
      <c r="D115" s="36">
        <v>2812.3000000000006</v>
      </c>
      <c r="E115" s="36">
        <v>2750.7000000000012</v>
      </c>
      <c r="F115" s="36">
        <v>2713.4500000000007</v>
      </c>
      <c r="G115" s="36">
        <v>2651.8500000000013</v>
      </c>
      <c r="H115" s="36">
        <v>2849.5500000000011</v>
      </c>
      <c r="I115" s="36">
        <v>2911.1500000000005</v>
      </c>
      <c r="J115" s="36">
        <v>2948.400000000001</v>
      </c>
      <c r="K115" s="31">
        <v>2873.9</v>
      </c>
      <c r="L115" s="31">
        <v>2775.05</v>
      </c>
      <c r="M115" s="31">
        <v>2.3536899999999998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8381.85</v>
      </c>
      <c r="D116" s="36">
        <v>8336.4166666666661</v>
      </c>
      <c r="E116" s="36">
        <v>8270.7833333333328</v>
      </c>
      <c r="F116" s="36">
        <v>8159.7166666666672</v>
      </c>
      <c r="G116" s="36">
        <v>8094.0833333333339</v>
      </c>
      <c r="H116" s="36">
        <v>8447.4833333333318</v>
      </c>
      <c r="I116" s="36">
        <v>8513.1166666666668</v>
      </c>
      <c r="J116" s="36">
        <v>8624.1833333333307</v>
      </c>
      <c r="K116" s="31">
        <v>8402.0499999999993</v>
      </c>
      <c r="L116" s="31">
        <v>8225.35</v>
      </c>
      <c r="M116" s="31">
        <v>0.22653000000000001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880.7</v>
      </c>
      <c r="D117" s="36">
        <v>881.68333333333339</v>
      </c>
      <c r="E117" s="36">
        <v>871.41666666666674</v>
      </c>
      <c r="F117" s="36">
        <v>862.13333333333333</v>
      </c>
      <c r="G117" s="36">
        <v>851.86666666666667</v>
      </c>
      <c r="H117" s="36">
        <v>890.96666666666681</v>
      </c>
      <c r="I117" s="36">
        <v>901.23333333333346</v>
      </c>
      <c r="J117" s="36">
        <v>910.51666666666688</v>
      </c>
      <c r="K117" s="31">
        <v>891.95</v>
      </c>
      <c r="L117" s="31">
        <v>872.4</v>
      </c>
      <c r="M117" s="31">
        <v>0.69093000000000004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519.29999999999995</v>
      </c>
      <c r="D118" s="36">
        <v>518.0333333333333</v>
      </c>
      <c r="E118" s="36">
        <v>513.36666666666656</v>
      </c>
      <c r="F118" s="36">
        <v>507.43333333333328</v>
      </c>
      <c r="G118" s="36">
        <v>502.76666666666654</v>
      </c>
      <c r="H118" s="36">
        <v>523.96666666666658</v>
      </c>
      <c r="I118" s="36">
        <v>528.63333333333333</v>
      </c>
      <c r="J118" s="36">
        <v>534.56666666666661</v>
      </c>
      <c r="K118" s="31">
        <v>522.70000000000005</v>
      </c>
      <c r="L118" s="31">
        <v>512.1</v>
      </c>
      <c r="M118" s="31">
        <v>21.567250000000001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517.15</v>
      </c>
      <c r="D119" s="36">
        <v>515.79999999999995</v>
      </c>
      <c r="E119" s="36">
        <v>507.89999999999986</v>
      </c>
      <c r="F119" s="36">
        <v>498.64999999999992</v>
      </c>
      <c r="G119" s="36">
        <v>490.74999999999983</v>
      </c>
      <c r="H119" s="36">
        <v>525.04999999999995</v>
      </c>
      <c r="I119" s="36">
        <v>532.95000000000005</v>
      </c>
      <c r="J119" s="36">
        <v>542.19999999999993</v>
      </c>
      <c r="K119" s="31">
        <v>523.70000000000005</v>
      </c>
      <c r="L119" s="31">
        <v>506.55</v>
      </c>
      <c r="M119" s="31">
        <v>1.8852199999999999</v>
      </c>
      <c r="N119" s="1"/>
      <c r="O119" s="1"/>
    </row>
    <row r="120" spans="1:15" ht="12.75" customHeight="1">
      <c r="A120" s="33">
        <v>110</v>
      </c>
      <c r="B120" s="53" t="s">
        <v>845</v>
      </c>
      <c r="C120" s="31">
        <v>877.35</v>
      </c>
      <c r="D120" s="36">
        <v>879.5</v>
      </c>
      <c r="E120" s="36">
        <v>870.3</v>
      </c>
      <c r="F120" s="36">
        <v>863.25</v>
      </c>
      <c r="G120" s="36">
        <v>854.05</v>
      </c>
      <c r="H120" s="36">
        <v>886.55</v>
      </c>
      <c r="I120" s="36">
        <v>895.75</v>
      </c>
      <c r="J120" s="36">
        <v>902.8</v>
      </c>
      <c r="K120" s="31">
        <v>888.7</v>
      </c>
      <c r="L120" s="31">
        <v>872.45</v>
      </c>
      <c r="M120" s="31">
        <v>5.8749200000000004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1974.3</v>
      </c>
      <c r="D121" s="36">
        <v>1957.25</v>
      </c>
      <c r="E121" s="36">
        <v>1934.55</v>
      </c>
      <c r="F121" s="36">
        <v>1894.8</v>
      </c>
      <c r="G121" s="36">
        <v>1872.1</v>
      </c>
      <c r="H121" s="36">
        <v>1997</v>
      </c>
      <c r="I121" s="36">
        <v>2019.6999999999998</v>
      </c>
      <c r="J121" s="36">
        <v>2059.4499999999998</v>
      </c>
      <c r="K121" s="31">
        <v>1979.95</v>
      </c>
      <c r="L121" s="31">
        <v>1917.5</v>
      </c>
      <c r="M121" s="31">
        <v>3.71658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1573.95</v>
      </c>
      <c r="D122" s="36">
        <v>1572.1166666666668</v>
      </c>
      <c r="E122" s="36">
        <v>1559.2333333333336</v>
      </c>
      <c r="F122" s="36">
        <v>1544.5166666666669</v>
      </c>
      <c r="G122" s="36">
        <v>1531.6333333333337</v>
      </c>
      <c r="H122" s="36">
        <v>1586.8333333333335</v>
      </c>
      <c r="I122" s="36">
        <v>1599.7166666666667</v>
      </c>
      <c r="J122" s="36">
        <v>1614.4333333333334</v>
      </c>
      <c r="K122" s="31">
        <v>1585</v>
      </c>
      <c r="L122" s="31">
        <v>1557.4</v>
      </c>
      <c r="M122" s="31">
        <v>21.335429999999999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1671.8</v>
      </c>
      <c r="D123" s="36">
        <v>1670.5</v>
      </c>
      <c r="E123" s="36">
        <v>1658</v>
      </c>
      <c r="F123" s="36">
        <v>1644.2</v>
      </c>
      <c r="G123" s="36">
        <v>1631.7</v>
      </c>
      <c r="H123" s="36">
        <v>1684.3</v>
      </c>
      <c r="I123" s="36">
        <v>1696.8</v>
      </c>
      <c r="J123" s="36">
        <v>1710.6</v>
      </c>
      <c r="K123" s="31">
        <v>1683</v>
      </c>
      <c r="L123" s="31">
        <v>1656.7</v>
      </c>
      <c r="M123" s="31">
        <v>9.5813699999999997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170.48</v>
      </c>
      <c r="D124" s="36">
        <v>170.1</v>
      </c>
      <c r="E124" s="36">
        <v>168.82999999999998</v>
      </c>
      <c r="F124" s="36">
        <v>167.17999999999998</v>
      </c>
      <c r="G124" s="36">
        <v>165.90999999999997</v>
      </c>
      <c r="H124" s="36">
        <v>171.75</v>
      </c>
      <c r="I124" s="36">
        <v>173.02000000000004</v>
      </c>
      <c r="J124" s="36">
        <v>174.67000000000002</v>
      </c>
      <c r="K124" s="31">
        <v>171.37</v>
      </c>
      <c r="L124" s="31">
        <v>168.45</v>
      </c>
      <c r="M124" s="31">
        <v>22.155629999999999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1578.35</v>
      </c>
      <c r="D125" s="36">
        <v>1579.7833333333335</v>
      </c>
      <c r="E125" s="36">
        <v>1565.5666666666671</v>
      </c>
      <c r="F125" s="36">
        <v>1552.7833333333335</v>
      </c>
      <c r="G125" s="36">
        <v>1538.5666666666671</v>
      </c>
      <c r="H125" s="36">
        <v>1592.5666666666671</v>
      </c>
      <c r="I125" s="36">
        <v>1606.7833333333338</v>
      </c>
      <c r="J125" s="36">
        <v>1619.5666666666671</v>
      </c>
      <c r="K125" s="31">
        <v>1594</v>
      </c>
      <c r="L125" s="31">
        <v>1567</v>
      </c>
      <c r="M125" s="31">
        <v>1.2359500000000001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488.5</v>
      </c>
      <c r="D126" s="36">
        <v>490.31666666666661</v>
      </c>
      <c r="E126" s="36">
        <v>485.8333333333332</v>
      </c>
      <c r="F126" s="36">
        <v>483.16666666666657</v>
      </c>
      <c r="G126" s="36">
        <v>478.68333333333317</v>
      </c>
      <c r="H126" s="36">
        <v>492.98333333333323</v>
      </c>
      <c r="I126" s="36">
        <v>497.46666666666658</v>
      </c>
      <c r="J126" s="36">
        <v>500.13333333333327</v>
      </c>
      <c r="K126" s="31">
        <v>494.8</v>
      </c>
      <c r="L126" s="31">
        <v>487.65</v>
      </c>
      <c r="M126" s="31">
        <v>50.639020000000002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1762.5</v>
      </c>
      <c r="D127" s="36">
        <v>1782.5</v>
      </c>
      <c r="E127" s="36">
        <v>1740</v>
      </c>
      <c r="F127" s="36">
        <v>1717.5</v>
      </c>
      <c r="G127" s="36">
        <v>1675</v>
      </c>
      <c r="H127" s="36">
        <v>1805</v>
      </c>
      <c r="I127" s="36">
        <v>1847.5</v>
      </c>
      <c r="J127" s="36">
        <v>1870</v>
      </c>
      <c r="K127" s="31">
        <v>1825</v>
      </c>
      <c r="L127" s="31">
        <v>1760</v>
      </c>
      <c r="M127" s="31">
        <v>11.06981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6998.55</v>
      </c>
      <c r="D128" s="36">
        <v>6989.25</v>
      </c>
      <c r="E128" s="36">
        <v>6929.5</v>
      </c>
      <c r="F128" s="36">
        <v>6860.45</v>
      </c>
      <c r="G128" s="36">
        <v>6800.7</v>
      </c>
      <c r="H128" s="36">
        <v>7058.3</v>
      </c>
      <c r="I128" s="36">
        <v>7118.05</v>
      </c>
      <c r="J128" s="36">
        <v>7187.1</v>
      </c>
      <c r="K128" s="31">
        <v>7049</v>
      </c>
      <c r="L128" s="31">
        <v>6920.2</v>
      </c>
      <c r="M128" s="31">
        <v>2.4822199999999999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3649.55</v>
      </c>
      <c r="D129" s="36">
        <v>3660.2666666666664</v>
      </c>
      <c r="E129" s="36">
        <v>3610.583333333333</v>
      </c>
      <c r="F129" s="36">
        <v>3571.6166666666668</v>
      </c>
      <c r="G129" s="36">
        <v>3521.9333333333334</v>
      </c>
      <c r="H129" s="36">
        <v>3699.2333333333327</v>
      </c>
      <c r="I129" s="36">
        <v>3748.9166666666661</v>
      </c>
      <c r="J129" s="36">
        <v>3787.8833333333323</v>
      </c>
      <c r="K129" s="31">
        <v>3709.95</v>
      </c>
      <c r="L129" s="31">
        <v>3621.3</v>
      </c>
      <c r="M129" s="31">
        <v>4.5411000000000001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4517.1000000000004</v>
      </c>
      <c r="D130" s="36">
        <v>4522.333333333333</v>
      </c>
      <c r="E130" s="36">
        <v>4449.6666666666661</v>
      </c>
      <c r="F130" s="36">
        <v>4382.2333333333327</v>
      </c>
      <c r="G130" s="36">
        <v>4309.5666666666657</v>
      </c>
      <c r="H130" s="36">
        <v>4589.7666666666664</v>
      </c>
      <c r="I130" s="36">
        <v>4662.4333333333325</v>
      </c>
      <c r="J130" s="36">
        <v>4729.8666666666668</v>
      </c>
      <c r="K130" s="31">
        <v>4595</v>
      </c>
      <c r="L130" s="31">
        <v>4454.8999999999996</v>
      </c>
      <c r="M130" s="31">
        <v>2.5461999999999998</v>
      </c>
      <c r="N130" s="1"/>
      <c r="O130" s="1"/>
    </row>
    <row r="131" spans="1:15" ht="12.75" customHeight="1">
      <c r="A131" s="33">
        <v>121</v>
      </c>
      <c r="B131" s="53" t="s">
        <v>818</v>
      </c>
      <c r="C131" s="31">
        <v>2076.1999999999998</v>
      </c>
      <c r="D131" s="36">
        <v>2072.4166666666665</v>
      </c>
      <c r="E131" s="36">
        <v>2029.3833333333332</v>
      </c>
      <c r="F131" s="36">
        <v>1982.5666666666666</v>
      </c>
      <c r="G131" s="36">
        <v>1939.5333333333333</v>
      </c>
      <c r="H131" s="36">
        <v>2119.2333333333331</v>
      </c>
      <c r="I131" s="36">
        <v>2162.2666666666669</v>
      </c>
      <c r="J131" s="36">
        <v>2209.083333333333</v>
      </c>
      <c r="K131" s="31">
        <v>2115.4499999999998</v>
      </c>
      <c r="L131" s="31">
        <v>2025.6</v>
      </c>
      <c r="M131" s="31">
        <v>1.97963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945.15</v>
      </c>
      <c r="D132" s="36">
        <v>946.66666666666663</v>
      </c>
      <c r="E132" s="36">
        <v>938.5333333333333</v>
      </c>
      <c r="F132" s="36">
        <v>931.91666666666663</v>
      </c>
      <c r="G132" s="36">
        <v>923.7833333333333</v>
      </c>
      <c r="H132" s="36">
        <v>953.2833333333333</v>
      </c>
      <c r="I132" s="36">
        <v>961.41666666666674</v>
      </c>
      <c r="J132" s="36">
        <v>968.0333333333333</v>
      </c>
      <c r="K132" s="31">
        <v>954.8</v>
      </c>
      <c r="L132" s="31">
        <v>940.05</v>
      </c>
      <c r="M132" s="31">
        <v>7.7942499999999999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1715.15</v>
      </c>
      <c r="D133" s="36">
        <v>1721.2333333333333</v>
      </c>
      <c r="E133" s="36">
        <v>1699.2166666666667</v>
      </c>
      <c r="F133" s="36">
        <v>1683.2833333333333</v>
      </c>
      <c r="G133" s="36">
        <v>1661.2666666666667</v>
      </c>
      <c r="H133" s="36">
        <v>1737.1666666666667</v>
      </c>
      <c r="I133" s="36">
        <v>1759.1833333333336</v>
      </c>
      <c r="J133" s="36">
        <v>1775.1166666666668</v>
      </c>
      <c r="K133" s="31">
        <v>1743.25</v>
      </c>
      <c r="L133" s="31">
        <v>1705.3</v>
      </c>
      <c r="M133" s="31">
        <v>4.5315799999999999</v>
      </c>
      <c r="N133" s="1"/>
      <c r="O133" s="1"/>
    </row>
    <row r="134" spans="1:15" ht="12.75" customHeight="1">
      <c r="A134" s="33">
        <v>124</v>
      </c>
      <c r="B134" s="53" t="s">
        <v>789</v>
      </c>
      <c r="C134" s="31">
        <v>6402.9</v>
      </c>
      <c r="D134" s="36">
        <v>6436.5999999999995</v>
      </c>
      <c r="E134" s="36">
        <v>6195.3499999999985</v>
      </c>
      <c r="F134" s="36">
        <v>5987.7999999999993</v>
      </c>
      <c r="G134" s="36">
        <v>5746.5499999999984</v>
      </c>
      <c r="H134" s="36">
        <v>6644.1499999999987</v>
      </c>
      <c r="I134" s="36">
        <v>6885.4000000000005</v>
      </c>
      <c r="J134" s="36">
        <v>7092.9499999999989</v>
      </c>
      <c r="K134" s="31">
        <v>6677.85</v>
      </c>
      <c r="L134" s="31">
        <v>6229.05</v>
      </c>
      <c r="M134" s="31">
        <v>0.78080000000000005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1252.9000000000001</v>
      </c>
      <c r="D135" s="36">
        <v>1252.8999999999999</v>
      </c>
      <c r="E135" s="36">
        <v>1235.9999999999998</v>
      </c>
      <c r="F135" s="36">
        <v>1219.0999999999999</v>
      </c>
      <c r="G135" s="36">
        <v>1202.1999999999998</v>
      </c>
      <c r="H135" s="36">
        <v>1269.7999999999997</v>
      </c>
      <c r="I135" s="36">
        <v>1286.6999999999998</v>
      </c>
      <c r="J135" s="36">
        <v>1303.5999999999997</v>
      </c>
      <c r="K135" s="31">
        <v>1269.8</v>
      </c>
      <c r="L135" s="31">
        <v>1236</v>
      </c>
      <c r="M135" s="31">
        <v>1.5701799999999999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452.75</v>
      </c>
      <c r="D136" s="36">
        <v>451.95</v>
      </c>
      <c r="E136" s="36">
        <v>448.9</v>
      </c>
      <c r="F136" s="36">
        <v>445.05</v>
      </c>
      <c r="G136" s="36">
        <v>442</v>
      </c>
      <c r="H136" s="36">
        <v>455.79999999999995</v>
      </c>
      <c r="I136" s="36">
        <v>458.85</v>
      </c>
      <c r="J136" s="36">
        <v>462.69999999999993</v>
      </c>
      <c r="K136" s="31">
        <v>455</v>
      </c>
      <c r="L136" s="31">
        <v>448.1</v>
      </c>
      <c r="M136" s="31">
        <v>25.776050000000001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3845.95</v>
      </c>
      <c r="D137" s="36">
        <v>3825.7166666666672</v>
      </c>
      <c r="E137" s="36">
        <v>3800.2833333333342</v>
      </c>
      <c r="F137" s="36">
        <v>3754.6166666666672</v>
      </c>
      <c r="G137" s="36">
        <v>3729.1833333333343</v>
      </c>
      <c r="H137" s="36">
        <v>3871.3833333333341</v>
      </c>
      <c r="I137" s="36">
        <v>3896.8166666666666</v>
      </c>
      <c r="J137" s="36">
        <v>3942.483333333334</v>
      </c>
      <c r="K137" s="31">
        <v>3851.15</v>
      </c>
      <c r="L137" s="31">
        <v>3780.05</v>
      </c>
      <c r="M137" s="31">
        <v>1.90892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2133.85</v>
      </c>
      <c r="D138" s="36">
        <v>2131.7999999999997</v>
      </c>
      <c r="E138" s="36">
        <v>2106.1499999999996</v>
      </c>
      <c r="F138" s="36">
        <v>2078.4499999999998</v>
      </c>
      <c r="G138" s="36">
        <v>2052.7999999999997</v>
      </c>
      <c r="H138" s="36">
        <v>2159.4999999999995</v>
      </c>
      <c r="I138" s="36">
        <v>2185.15</v>
      </c>
      <c r="J138" s="36">
        <v>2212.8499999999995</v>
      </c>
      <c r="K138" s="31">
        <v>2157.4499999999998</v>
      </c>
      <c r="L138" s="31">
        <v>2104.1</v>
      </c>
      <c r="M138" s="31">
        <v>3.6579199999999998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1080.8499999999999</v>
      </c>
      <c r="D139" s="36">
        <v>1081.9166666666665</v>
      </c>
      <c r="E139" s="36">
        <v>1069.0333333333331</v>
      </c>
      <c r="F139" s="36">
        <v>1057.2166666666665</v>
      </c>
      <c r="G139" s="36">
        <v>1044.333333333333</v>
      </c>
      <c r="H139" s="36">
        <v>1093.7333333333331</v>
      </c>
      <c r="I139" s="36">
        <v>1106.6166666666663</v>
      </c>
      <c r="J139" s="36">
        <v>1118.4333333333332</v>
      </c>
      <c r="K139" s="31">
        <v>1094.8</v>
      </c>
      <c r="L139" s="31">
        <v>1070.0999999999999</v>
      </c>
      <c r="M139" s="31">
        <v>0.50565000000000004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860.85</v>
      </c>
      <c r="D140" s="36">
        <v>860.26666666666677</v>
      </c>
      <c r="E140" s="36">
        <v>854.58333333333348</v>
      </c>
      <c r="F140" s="36">
        <v>848.31666666666672</v>
      </c>
      <c r="G140" s="36">
        <v>842.63333333333344</v>
      </c>
      <c r="H140" s="36">
        <v>866.53333333333353</v>
      </c>
      <c r="I140" s="36">
        <v>872.2166666666667</v>
      </c>
      <c r="J140" s="36">
        <v>878.48333333333358</v>
      </c>
      <c r="K140" s="31">
        <v>865.95</v>
      </c>
      <c r="L140" s="31">
        <v>854</v>
      </c>
      <c r="M140" s="31">
        <v>12.629569999999999</v>
      </c>
      <c r="N140" s="1"/>
      <c r="O140" s="1"/>
    </row>
    <row r="141" spans="1:15" ht="12.75" customHeight="1">
      <c r="A141" s="33">
        <v>131</v>
      </c>
      <c r="B141" s="53" t="s">
        <v>846</v>
      </c>
      <c r="C141" s="31">
        <v>2812.1</v>
      </c>
      <c r="D141" s="36">
        <v>2855.2833333333333</v>
      </c>
      <c r="E141" s="36">
        <v>2735.5666666666666</v>
      </c>
      <c r="F141" s="36">
        <v>2659.0333333333333</v>
      </c>
      <c r="G141" s="36">
        <v>2539.3166666666666</v>
      </c>
      <c r="H141" s="36">
        <v>2931.8166666666666</v>
      </c>
      <c r="I141" s="36">
        <v>3051.5333333333328</v>
      </c>
      <c r="J141" s="36">
        <v>3128.0666666666666</v>
      </c>
      <c r="K141" s="31">
        <v>2975</v>
      </c>
      <c r="L141" s="31">
        <v>2778.75</v>
      </c>
      <c r="M141" s="31">
        <v>3.7626599999999999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660.15</v>
      </c>
      <c r="D142" s="36">
        <v>662.85</v>
      </c>
      <c r="E142" s="36">
        <v>653.70000000000005</v>
      </c>
      <c r="F142" s="36">
        <v>647.25</v>
      </c>
      <c r="G142" s="36">
        <v>638.1</v>
      </c>
      <c r="H142" s="36">
        <v>669.30000000000007</v>
      </c>
      <c r="I142" s="36">
        <v>678.44999999999993</v>
      </c>
      <c r="J142" s="36">
        <v>684.90000000000009</v>
      </c>
      <c r="K142" s="31">
        <v>672</v>
      </c>
      <c r="L142" s="31">
        <v>656.4</v>
      </c>
      <c r="M142" s="31">
        <v>17.932960000000001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1822</v>
      </c>
      <c r="D143" s="36">
        <v>1833.8833333333332</v>
      </c>
      <c r="E143" s="36">
        <v>1806.6666666666665</v>
      </c>
      <c r="F143" s="36">
        <v>1791.3333333333333</v>
      </c>
      <c r="G143" s="36">
        <v>1764.1166666666666</v>
      </c>
      <c r="H143" s="36">
        <v>1849.2166666666665</v>
      </c>
      <c r="I143" s="36">
        <v>1876.4333333333332</v>
      </c>
      <c r="J143" s="36">
        <v>1891.7666666666664</v>
      </c>
      <c r="K143" s="31">
        <v>1861.1</v>
      </c>
      <c r="L143" s="31">
        <v>1818.55</v>
      </c>
      <c r="M143" s="31">
        <v>1.5945400000000001</v>
      </c>
      <c r="N143" s="1"/>
      <c r="O143" s="1"/>
    </row>
    <row r="144" spans="1:15" ht="12.75" customHeight="1">
      <c r="A144" s="33">
        <v>134</v>
      </c>
      <c r="B144" s="53" t="s">
        <v>790</v>
      </c>
      <c r="C144" s="31">
        <v>2697.25</v>
      </c>
      <c r="D144" s="36">
        <v>2709.0166666666669</v>
      </c>
      <c r="E144" s="36">
        <v>2668.2833333333338</v>
      </c>
      <c r="F144" s="36">
        <v>2639.3166666666671</v>
      </c>
      <c r="G144" s="36">
        <v>2598.5833333333339</v>
      </c>
      <c r="H144" s="36">
        <v>2737.9833333333336</v>
      </c>
      <c r="I144" s="36">
        <v>2778.7166666666662</v>
      </c>
      <c r="J144" s="36">
        <v>2807.6833333333334</v>
      </c>
      <c r="K144" s="31">
        <v>2749.75</v>
      </c>
      <c r="L144" s="31">
        <v>2680.05</v>
      </c>
      <c r="M144" s="31">
        <v>0.94005000000000005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958.3</v>
      </c>
      <c r="D145" s="36">
        <v>967.26666666666677</v>
      </c>
      <c r="E145" s="36">
        <v>946.58333333333348</v>
      </c>
      <c r="F145" s="36">
        <v>934.86666666666667</v>
      </c>
      <c r="G145" s="36">
        <v>914.18333333333339</v>
      </c>
      <c r="H145" s="36">
        <v>978.98333333333358</v>
      </c>
      <c r="I145" s="36">
        <v>999.66666666666674</v>
      </c>
      <c r="J145" s="36">
        <v>1011.3833333333337</v>
      </c>
      <c r="K145" s="31">
        <v>987.95</v>
      </c>
      <c r="L145" s="31">
        <v>955.55</v>
      </c>
      <c r="M145" s="31">
        <v>4.6470399999999996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2903.2</v>
      </c>
      <c r="D146" s="36">
        <v>2911.0666666666671</v>
      </c>
      <c r="E146" s="36">
        <v>2876.233333333334</v>
      </c>
      <c r="F146" s="36">
        <v>2849.2666666666669</v>
      </c>
      <c r="G146" s="36">
        <v>2814.4333333333338</v>
      </c>
      <c r="H146" s="36">
        <v>2938.0333333333342</v>
      </c>
      <c r="I146" s="36">
        <v>2972.8666666666672</v>
      </c>
      <c r="J146" s="36">
        <v>2999.8333333333344</v>
      </c>
      <c r="K146" s="31">
        <v>2945.9</v>
      </c>
      <c r="L146" s="31">
        <v>2884.1</v>
      </c>
      <c r="M146" s="31">
        <v>1.88324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425.4</v>
      </c>
      <c r="D147" s="36">
        <v>423.68333333333334</v>
      </c>
      <c r="E147" s="36">
        <v>421.36666666666667</v>
      </c>
      <c r="F147" s="36">
        <v>417.33333333333331</v>
      </c>
      <c r="G147" s="36">
        <v>415.01666666666665</v>
      </c>
      <c r="H147" s="36">
        <v>427.7166666666667</v>
      </c>
      <c r="I147" s="36">
        <v>430.03333333333342</v>
      </c>
      <c r="J147" s="36">
        <v>434.06666666666672</v>
      </c>
      <c r="K147" s="31">
        <v>426</v>
      </c>
      <c r="L147" s="31">
        <v>419.65</v>
      </c>
      <c r="M147" s="31">
        <v>13.4252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189.98</v>
      </c>
      <c r="D148" s="36">
        <v>189.06666666666669</v>
      </c>
      <c r="E148" s="36">
        <v>186.23333333333338</v>
      </c>
      <c r="F148" s="36">
        <v>182.48666666666668</v>
      </c>
      <c r="G148" s="36">
        <v>179.65333333333336</v>
      </c>
      <c r="H148" s="36">
        <v>192.81333333333339</v>
      </c>
      <c r="I148" s="36">
        <v>195.6466666666667</v>
      </c>
      <c r="J148" s="36">
        <v>199.3933333333334</v>
      </c>
      <c r="K148" s="31">
        <v>191.9</v>
      </c>
      <c r="L148" s="31">
        <v>185.32</v>
      </c>
      <c r="M148" s="31">
        <v>16.306059999999999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5452.2</v>
      </c>
      <c r="D149" s="36">
        <v>5482.7333333333336</v>
      </c>
      <c r="E149" s="36">
        <v>5405.4666666666672</v>
      </c>
      <c r="F149" s="36">
        <v>5358.7333333333336</v>
      </c>
      <c r="G149" s="36">
        <v>5281.4666666666672</v>
      </c>
      <c r="H149" s="36">
        <v>5529.4666666666672</v>
      </c>
      <c r="I149" s="36">
        <v>5606.7333333333336</v>
      </c>
      <c r="J149" s="36">
        <v>5653.4666666666672</v>
      </c>
      <c r="K149" s="31">
        <v>5560</v>
      </c>
      <c r="L149" s="31">
        <v>5436</v>
      </c>
      <c r="M149" s="31">
        <v>5.2912100000000004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14091.3</v>
      </c>
      <c r="D150" s="36">
        <v>13977.083333333334</v>
      </c>
      <c r="E150" s="36">
        <v>13764.216666666667</v>
      </c>
      <c r="F150" s="36">
        <v>13437.133333333333</v>
      </c>
      <c r="G150" s="36">
        <v>13224.266666666666</v>
      </c>
      <c r="H150" s="36">
        <v>14304.166666666668</v>
      </c>
      <c r="I150" s="36">
        <v>14517.033333333333</v>
      </c>
      <c r="J150" s="36">
        <v>14844.116666666669</v>
      </c>
      <c r="K150" s="31">
        <v>14189.95</v>
      </c>
      <c r="L150" s="31">
        <v>13650</v>
      </c>
      <c r="M150" s="31">
        <v>7.8242099999999999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3283.5</v>
      </c>
      <c r="D151" s="36">
        <v>3304.9666666666667</v>
      </c>
      <c r="E151" s="36">
        <v>3255.9833333333336</v>
      </c>
      <c r="F151" s="36">
        <v>3228.4666666666667</v>
      </c>
      <c r="G151" s="36">
        <v>3179.4833333333336</v>
      </c>
      <c r="H151" s="36">
        <v>3332.4833333333336</v>
      </c>
      <c r="I151" s="36">
        <v>3381.4666666666662</v>
      </c>
      <c r="J151" s="36">
        <v>3408.9833333333336</v>
      </c>
      <c r="K151" s="31">
        <v>3353.95</v>
      </c>
      <c r="L151" s="31">
        <v>3277.45</v>
      </c>
      <c r="M151" s="31">
        <v>0.74285999999999996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6631.65</v>
      </c>
      <c r="D152" s="36">
        <v>6633.4666666666672</v>
      </c>
      <c r="E152" s="36">
        <v>6601.1833333333343</v>
      </c>
      <c r="F152" s="36">
        <v>6570.7166666666672</v>
      </c>
      <c r="G152" s="36">
        <v>6538.4333333333343</v>
      </c>
      <c r="H152" s="36">
        <v>6663.9333333333343</v>
      </c>
      <c r="I152" s="36">
        <v>6696.2166666666672</v>
      </c>
      <c r="J152" s="36">
        <v>6726.6833333333343</v>
      </c>
      <c r="K152" s="31">
        <v>6665.75</v>
      </c>
      <c r="L152" s="31">
        <v>6603</v>
      </c>
      <c r="M152" s="31">
        <v>1.8234699999999999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822.8</v>
      </c>
      <c r="D153" s="36">
        <v>826.56666666666661</v>
      </c>
      <c r="E153" s="36">
        <v>814.73333333333323</v>
      </c>
      <c r="F153" s="36">
        <v>806.66666666666663</v>
      </c>
      <c r="G153" s="36">
        <v>794.83333333333326</v>
      </c>
      <c r="H153" s="36">
        <v>834.63333333333321</v>
      </c>
      <c r="I153" s="36">
        <v>846.4666666666667</v>
      </c>
      <c r="J153" s="36">
        <v>854.53333333333319</v>
      </c>
      <c r="K153" s="31">
        <v>838.4</v>
      </c>
      <c r="L153" s="31">
        <v>818.5</v>
      </c>
      <c r="M153" s="31">
        <v>2.8350599999999999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374.3</v>
      </c>
      <c r="D154" s="36">
        <v>376.06666666666666</v>
      </c>
      <c r="E154" s="36">
        <v>370.48333333333335</v>
      </c>
      <c r="F154" s="36">
        <v>366.66666666666669</v>
      </c>
      <c r="G154" s="36">
        <v>361.08333333333337</v>
      </c>
      <c r="H154" s="36">
        <v>379.88333333333333</v>
      </c>
      <c r="I154" s="36">
        <v>385.4666666666667</v>
      </c>
      <c r="J154" s="36">
        <v>389.2833333333333</v>
      </c>
      <c r="K154" s="31">
        <v>381.65</v>
      </c>
      <c r="L154" s="31">
        <v>372.25</v>
      </c>
      <c r="M154" s="31">
        <v>5.0188600000000001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251.24</v>
      </c>
      <c r="D155" s="36">
        <v>250.70333333333335</v>
      </c>
      <c r="E155" s="36">
        <v>248.79666666666668</v>
      </c>
      <c r="F155" s="36">
        <v>246.35333333333332</v>
      </c>
      <c r="G155" s="36">
        <v>244.44666666666666</v>
      </c>
      <c r="H155" s="36">
        <v>253.1466666666667</v>
      </c>
      <c r="I155" s="36">
        <v>255.0533333333334</v>
      </c>
      <c r="J155" s="36">
        <v>257.49666666666673</v>
      </c>
      <c r="K155" s="31">
        <v>252.61</v>
      </c>
      <c r="L155" s="31">
        <v>248.26</v>
      </c>
      <c r="M155" s="31">
        <v>9.2833199999999998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41.59</v>
      </c>
      <c r="D156" s="36">
        <v>41.93</v>
      </c>
      <c r="E156" s="36">
        <v>40.909999999999997</v>
      </c>
      <c r="F156" s="36">
        <v>40.229999999999997</v>
      </c>
      <c r="G156" s="36">
        <v>39.209999999999994</v>
      </c>
      <c r="H156" s="36">
        <v>42.61</v>
      </c>
      <c r="I156" s="36">
        <v>43.629999999999995</v>
      </c>
      <c r="J156" s="36">
        <v>44.31</v>
      </c>
      <c r="K156" s="31">
        <v>42.95</v>
      </c>
      <c r="L156" s="31">
        <v>41.25</v>
      </c>
      <c r="M156" s="31">
        <v>196.33548999999999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4850.2</v>
      </c>
      <c r="D157" s="36">
        <v>4855.1166666666668</v>
      </c>
      <c r="E157" s="36">
        <v>4811.7333333333336</v>
      </c>
      <c r="F157" s="36">
        <v>4773.2666666666664</v>
      </c>
      <c r="G157" s="36">
        <v>4729.8833333333332</v>
      </c>
      <c r="H157" s="36">
        <v>4893.5833333333339</v>
      </c>
      <c r="I157" s="36">
        <v>4936.9666666666672</v>
      </c>
      <c r="J157" s="36">
        <v>4975.4333333333343</v>
      </c>
      <c r="K157" s="31">
        <v>4898.5</v>
      </c>
      <c r="L157" s="31">
        <v>4816.6499999999996</v>
      </c>
      <c r="M157" s="31">
        <v>3.5644200000000001</v>
      </c>
      <c r="N157" s="1"/>
      <c r="O157" s="1"/>
    </row>
    <row r="158" spans="1:15" ht="12.75" customHeight="1">
      <c r="A158" s="33">
        <v>148</v>
      </c>
      <c r="B158" s="53" t="s">
        <v>847</v>
      </c>
      <c r="C158" s="31">
        <v>626.35</v>
      </c>
      <c r="D158" s="36">
        <v>623.85</v>
      </c>
      <c r="E158" s="36">
        <v>618.90000000000009</v>
      </c>
      <c r="F158" s="36">
        <v>611.45000000000005</v>
      </c>
      <c r="G158" s="36">
        <v>606.50000000000011</v>
      </c>
      <c r="H158" s="36">
        <v>631.30000000000007</v>
      </c>
      <c r="I158" s="36">
        <v>636.25000000000011</v>
      </c>
      <c r="J158" s="36">
        <v>643.70000000000005</v>
      </c>
      <c r="K158" s="31">
        <v>628.79999999999995</v>
      </c>
      <c r="L158" s="31">
        <v>616.4</v>
      </c>
      <c r="M158" s="31">
        <v>2.2562199999999999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737.65</v>
      </c>
      <c r="D159" s="36">
        <v>737.86666666666667</v>
      </c>
      <c r="E159" s="36">
        <v>722.7833333333333</v>
      </c>
      <c r="F159" s="36">
        <v>707.91666666666663</v>
      </c>
      <c r="G159" s="36">
        <v>692.83333333333326</v>
      </c>
      <c r="H159" s="36">
        <v>752.73333333333335</v>
      </c>
      <c r="I159" s="36">
        <v>767.81666666666661</v>
      </c>
      <c r="J159" s="36">
        <v>782.68333333333339</v>
      </c>
      <c r="K159" s="31">
        <v>752.95</v>
      </c>
      <c r="L159" s="31">
        <v>723</v>
      </c>
      <c r="M159" s="31">
        <v>8.0409500000000005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746.75</v>
      </c>
      <c r="D160" s="36">
        <v>750.45000000000016</v>
      </c>
      <c r="E160" s="36">
        <v>740.75000000000034</v>
      </c>
      <c r="F160" s="36">
        <v>734.75000000000023</v>
      </c>
      <c r="G160" s="36">
        <v>725.05000000000041</v>
      </c>
      <c r="H160" s="36">
        <v>756.45000000000027</v>
      </c>
      <c r="I160" s="36">
        <v>766.15000000000009</v>
      </c>
      <c r="J160" s="36">
        <v>772.1500000000002</v>
      </c>
      <c r="K160" s="31">
        <v>760.15</v>
      </c>
      <c r="L160" s="31">
        <v>744.45</v>
      </c>
      <c r="M160" s="31">
        <v>6.4579599999999999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2407.8000000000002</v>
      </c>
      <c r="D161" s="36">
        <v>2412.5666666666671</v>
      </c>
      <c r="E161" s="36">
        <v>2373.233333333334</v>
      </c>
      <c r="F161" s="36">
        <v>2338.666666666667</v>
      </c>
      <c r="G161" s="36">
        <v>2299.3333333333339</v>
      </c>
      <c r="H161" s="36">
        <v>2447.1333333333341</v>
      </c>
      <c r="I161" s="36">
        <v>2486.4666666666672</v>
      </c>
      <c r="J161" s="36">
        <v>2521.0333333333342</v>
      </c>
      <c r="K161" s="31">
        <v>2451.9</v>
      </c>
      <c r="L161" s="31">
        <v>2378</v>
      </c>
      <c r="M161" s="31">
        <v>2.5174099999999999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213.87</v>
      </c>
      <c r="D162" s="36">
        <v>215.06666666666669</v>
      </c>
      <c r="E162" s="36">
        <v>211.4933333333334</v>
      </c>
      <c r="F162" s="36">
        <v>209.1166666666667</v>
      </c>
      <c r="G162" s="36">
        <v>205.54333333333341</v>
      </c>
      <c r="H162" s="36">
        <v>217.44333333333338</v>
      </c>
      <c r="I162" s="36">
        <v>221.01666666666671</v>
      </c>
      <c r="J162" s="36">
        <v>223.39333333333337</v>
      </c>
      <c r="K162" s="31">
        <v>218.64</v>
      </c>
      <c r="L162" s="31">
        <v>212.69</v>
      </c>
      <c r="M162" s="31">
        <v>30.169329999999999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84.44</v>
      </c>
      <c r="D163" s="36">
        <v>84.163333333333341</v>
      </c>
      <c r="E163" s="36">
        <v>83.486666666666679</v>
      </c>
      <c r="F163" s="36">
        <v>82.533333333333331</v>
      </c>
      <c r="G163" s="36">
        <v>81.856666666666669</v>
      </c>
      <c r="H163" s="36">
        <v>85.116666666666688</v>
      </c>
      <c r="I163" s="36">
        <v>85.793333333333337</v>
      </c>
      <c r="J163" s="36">
        <v>86.746666666666698</v>
      </c>
      <c r="K163" s="31">
        <v>84.84</v>
      </c>
      <c r="L163" s="31">
        <v>83.21</v>
      </c>
      <c r="M163" s="31">
        <v>27.14357</v>
      </c>
      <c r="N163" s="1"/>
      <c r="O163" s="1"/>
    </row>
    <row r="164" spans="1:15" ht="12.75" customHeight="1">
      <c r="A164" s="33">
        <v>154</v>
      </c>
      <c r="B164" s="53" t="s">
        <v>791</v>
      </c>
      <c r="C164" s="31">
        <v>1394.05</v>
      </c>
      <c r="D164" s="36">
        <v>1395.6499999999999</v>
      </c>
      <c r="E164" s="36">
        <v>1377.8499999999997</v>
      </c>
      <c r="F164" s="36">
        <v>1361.6499999999999</v>
      </c>
      <c r="G164" s="36">
        <v>1343.8499999999997</v>
      </c>
      <c r="H164" s="36">
        <v>1411.8499999999997</v>
      </c>
      <c r="I164" s="36">
        <v>1429.6499999999999</v>
      </c>
      <c r="J164" s="36">
        <v>1445.8499999999997</v>
      </c>
      <c r="K164" s="31">
        <v>1413.45</v>
      </c>
      <c r="L164" s="31">
        <v>1379.45</v>
      </c>
      <c r="M164" s="31">
        <v>1.5101899999999999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3886.75</v>
      </c>
      <c r="D165" s="36">
        <v>3882.0166666666664</v>
      </c>
      <c r="E165" s="36">
        <v>3834.7333333333327</v>
      </c>
      <c r="F165" s="36">
        <v>3782.7166666666662</v>
      </c>
      <c r="G165" s="36">
        <v>3735.4333333333325</v>
      </c>
      <c r="H165" s="36">
        <v>3934.0333333333328</v>
      </c>
      <c r="I165" s="36">
        <v>3981.3166666666666</v>
      </c>
      <c r="J165" s="36">
        <v>4033.333333333333</v>
      </c>
      <c r="K165" s="31">
        <v>3929.3</v>
      </c>
      <c r="L165" s="31">
        <v>3830</v>
      </c>
      <c r="M165" s="31">
        <v>3.1142500000000002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482.3</v>
      </c>
      <c r="D166" s="36">
        <v>485.48333333333335</v>
      </c>
      <c r="E166" s="36">
        <v>477.86666666666667</v>
      </c>
      <c r="F166" s="36">
        <v>473.43333333333334</v>
      </c>
      <c r="G166" s="36">
        <v>465.81666666666666</v>
      </c>
      <c r="H166" s="36">
        <v>489.91666666666669</v>
      </c>
      <c r="I166" s="36">
        <v>497.53333333333336</v>
      </c>
      <c r="J166" s="36">
        <v>501.9666666666667</v>
      </c>
      <c r="K166" s="31">
        <v>493.1</v>
      </c>
      <c r="L166" s="31">
        <v>481.05</v>
      </c>
      <c r="M166" s="31">
        <v>11.82845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562.15</v>
      </c>
      <c r="D167" s="36">
        <v>568.25</v>
      </c>
      <c r="E167" s="36">
        <v>554</v>
      </c>
      <c r="F167" s="36">
        <v>545.85</v>
      </c>
      <c r="G167" s="36">
        <v>531.6</v>
      </c>
      <c r="H167" s="36">
        <v>576.4</v>
      </c>
      <c r="I167" s="36">
        <v>590.65</v>
      </c>
      <c r="J167" s="36">
        <v>598.79999999999995</v>
      </c>
      <c r="K167" s="31">
        <v>582.5</v>
      </c>
      <c r="L167" s="31">
        <v>560.1</v>
      </c>
      <c r="M167" s="31">
        <v>5.4743300000000001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199.26</v>
      </c>
      <c r="D168" s="36">
        <v>200.89666666666668</v>
      </c>
      <c r="E168" s="36">
        <v>196.66333333333336</v>
      </c>
      <c r="F168" s="36">
        <v>194.06666666666669</v>
      </c>
      <c r="G168" s="36">
        <v>189.83333333333337</v>
      </c>
      <c r="H168" s="36">
        <v>203.49333333333334</v>
      </c>
      <c r="I168" s="36">
        <v>207.72666666666663</v>
      </c>
      <c r="J168" s="36">
        <v>210.32333333333332</v>
      </c>
      <c r="K168" s="31">
        <v>205.13</v>
      </c>
      <c r="L168" s="31">
        <v>198.3</v>
      </c>
      <c r="M168" s="31">
        <v>112.20083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184.33</v>
      </c>
      <c r="D169" s="36">
        <v>184.24</v>
      </c>
      <c r="E169" s="36">
        <v>183.19000000000003</v>
      </c>
      <c r="F169" s="36">
        <v>182.05</v>
      </c>
      <c r="G169" s="36">
        <v>181.00000000000003</v>
      </c>
      <c r="H169" s="36">
        <v>185.38000000000002</v>
      </c>
      <c r="I169" s="36">
        <v>186.42999999999998</v>
      </c>
      <c r="J169" s="36">
        <v>187.57000000000002</v>
      </c>
      <c r="K169" s="31">
        <v>185.29</v>
      </c>
      <c r="L169" s="31">
        <v>183.1</v>
      </c>
      <c r="M169" s="31">
        <v>48.967059999999996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977.15</v>
      </c>
      <c r="D170" s="36">
        <v>983.05000000000007</v>
      </c>
      <c r="E170" s="36">
        <v>969.10000000000014</v>
      </c>
      <c r="F170" s="36">
        <v>961.05000000000007</v>
      </c>
      <c r="G170" s="36">
        <v>947.10000000000014</v>
      </c>
      <c r="H170" s="36">
        <v>991.10000000000014</v>
      </c>
      <c r="I170" s="36">
        <v>1005.0500000000002</v>
      </c>
      <c r="J170" s="36">
        <v>1013.1000000000001</v>
      </c>
      <c r="K170" s="31">
        <v>997</v>
      </c>
      <c r="L170" s="31">
        <v>975</v>
      </c>
      <c r="M170" s="31">
        <v>1.63561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5200.2</v>
      </c>
      <c r="D171" s="36">
        <v>5208.9833333333327</v>
      </c>
      <c r="E171" s="36">
        <v>5172.8166666666657</v>
      </c>
      <c r="F171" s="36">
        <v>5145.4333333333334</v>
      </c>
      <c r="G171" s="36">
        <v>5109.2666666666664</v>
      </c>
      <c r="H171" s="36">
        <v>5236.366666666665</v>
      </c>
      <c r="I171" s="36">
        <v>5272.533333333331</v>
      </c>
      <c r="J171" s="36">
        <v>5299.9166666666642</v>
      </c>
      <c r="K171" s="31">
        <v>5245.15</v>
      </c>
      <c r="L171" s="31">
        <v>5181.6000000000004</v>
      </c>
      <c r="M171" s="31">
        <v>0.23971000000000001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1418</v>
      </c>
      <c r="D172" s="36">
        <v>1410.95</v>
      </c>
      <c r="E172" s="36">
        <v>1397.2</v>
      </c>
      <c r="F172" s="36">
        <v>1376.4</v>
      </c>
      <c r="G172" s="36">
        <v>1362.65</v>
      </c>
      <c r="H172" s="36">
        <v>1431.75</v>
      </c>
      <c r="I172" s="36">
        <v>1445.5</v>
      </c>
      <c r="J172" s="36">
        <v>1466.3</v>
      </c>
      <c r="K172" s="31">
        <v>1424.7</v>
      </c>
      <c r="L172" s="31">
        <v>1390.15</v>
      </c>
      <c r="M172" s="31">
        <v>1.046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304.39999999999998</v>
      </c>
      <c r="D173" s="36">
        <v>305.2</v>
      </c>
      <c r="E173" s="36">
        <v>303.2</v>
      </c>
      <c r="F173" s="36">
        <v>302</v>
      </c>
      <c r="G173" s="36">
        <v>300</v>
      </c>
      <c r="H173" s="36">
        <v>306.39999999999998</v>
      </c>
      <c r="I173" s="36">
        <v>308.39999999999998</v>
      </c>
      <c r="J173" s="36">
        <v>309.59999999999997</v>
      </c>
      <c r="K173" s="31">
        <v>307.2</v>
      </c>
      <c r="L173" s="31">
        <v>304</v>
      </c>
      <c r="M173" s="31">
        <v>1.88063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309.39999999999998</v>
      </c>
      <c r="D174" s="36">
        <v>311.86666666666662</v>
      </c>
      <c r="E174" s="36">
        <v>305.23333333333323</v>
      </c>
      <c r="F174" s="36">
        <v>301.06666666666661</v>
      </c>
      <c r="G174" s="36">
        <v>294.43333333333322</v>
      </c>
      <c r="H174" s="36">
        <v>316.03333333333325</v>
      </c>
      <c r="I174" s="36">
        <v>322.66666666666657</v>
      </c>
      <c r="J174" s="36">
        <v>326.83333333333326</v>
      </c>
      <c r="K174" s="31">
        <v>318.5</v>
      </c>
      <c r="L174" s="31">
        <v>307.7</v>
      </c>
      <c r="M174" s="31">
        <v>58.591389999999997</v>
      </c>
      <c r="N174" s="1"/>
      <c r="O174" s="1"/>
    </row>
    <row r="175" spans="1:15" ht="12.75" customHeight="1">
      <c r="A175" s="33">
        <v>165</v>
      </c>
      <c r="B175" s="53" t="s">
        <v>792</v>
      </c>
      <c r="C175" s="31">
        <v>761.15</v>
      </c>
      <c r="D175" s="36">
        <v>760.41666666666663</v>
      </c>
      <c r="E175" s="36">
        <v>748.83333333333326</v>
      </c>
      <c r="F175" s="36">
        <v>736.51666666666665</v>
      </c>
      <c r="G175" s="36">
        <v>724.93333333333328</v>
      </c>
      <c r="H175" s="36">
        <v>772.73333333333323</v>
      </c>
      <c r="I175" s="36">
        <v>784.31666666666649</v>
      </c>
      <c r="J175" s="36">
        <v>796.63333333333321</v>
      </c>
      <c r="K175" s="31">
        <v>772</v>
      </c>
      <c r="L175" s="31">
        <v>748.1</v>
      </c>
      <c r="M175" s="31">
        <v>15.95872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603.85</v>
      </c>
      <c r="D176" s="36">
        <v>603.38333333333333</v>
      </c>
      <c r="E176" s="36">
        <v>596.81666666666661</v>
      </c>
      <c r="F176" s="36">
        <v>589.7833333333333</v>
      </c>
      <c r="G176" s="36">
        <v>583.21666666666658</v>
      </c>
      <c r="H176" s="36">
        <v>610.41666666666663</v>
      </c>
      <c r="I176" s="36">
        <v>616.98333333333346</v>
      </c>
      <c r="J176" s="36">
        <v>624.01666666666665</v>
      </c>
      <c r="K176" s="31">
        <v>609.95000000000005</v>
      </c>
      <c r="L176" s="31">
        <v>596.35</v>
      </c>
      <c r="M176" s="31">
        <v>12.486269999999999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219.73</v>
      </c>
      <c r="D177" s="36">
        <v>219.68333333333331</v>
      </c>
      <c r="E177" s="36">
        <v>217.91666666666663</v>
      </c>
      <c r="F177" s="36">
        <v>216.10333333333332</v>
      </c>
      <c r="G177" s="36">
        <v>214.33666666666664</v>
      </c>
      <c r="H177" s="36">
        <v>221.49666666666661</v>
      </c>
      <c r="I177" s="36">
        <v>223.26333333333332</v>
      </c>
      <c r="J177" s="36">
        <v>225.0766666666666</v>
      </c>
      <c r="K177" s="31">
        <v>221.45</v>
      </c>
      <c r="L177" s="31">
        <v>217.87</v>
      </c>
      <c r="M177" s="31">
        <v>74.537310000000005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1435.9</v>
      </c>
      <c r="D178" s="36">
        <v>1431.7666666666667</v>
      </c>
      <c r="E178" s="36">
        <v>1421.6333333333332</v>
      </c>
      <c r="F178" s="36">
        <v>1407.3666666666666</v>
      </c>
      <c r="G178" s="36">
        <v>1397.2333333333331</v>
      </c>
      <c r="H178" s="36">
        <v>1446.0333333333333</v>
      </c>
      <c r="I178" s="36">
        <v>1456.166666666667</v>
      </c>
      <c r="J178" s="36">
        <v>1470.4333333333334</v>
      </c>
      <c r="K178" s="31">
        <v>1441.9</v>
      </c>
      <c r="L178" s="31">
        <v>1417.5</v>
      </c>
      <c r="M178" s="31">
        <v>1.13307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95.68</v>
      </c>
      <c r="D179" s="36">
        <v>96.470000000000013</v>
      </c>
      <c r="E179" s="36">
        <v>94.710000000000022</v>
      </c>
      <c r="F179" s="36">
        <v>93.740000000000009</v>
      </c>
      <c r="G179" s="36">
        <v>91.980000000000018</v>
      </c>
      <c r="H179" s="36">
        <v>97.440000000000026</v>
      </c>
      <c r="I179" s="36">
        <v>99.200000000000017</v>
      </c>
      <c r="J179" s="36">
        <v>100.17000000000003</v>
      </c>
      <c r="K179" s="31">
        <v>98.23</v>
      </c>
      <c r="L179" s="31">
        <v>95.5</v>
      </c>
      <c r="M179" s="31">
        <v>160.20892000000001</v>
      </c>
      <c r="N179" s="1"/>
      <c r="O179" s="1"/>
    </row>
    <row r="180" spans="1:15" ht="12.75" customHeight="1">
      <c r="A180" s="33">
        <v>170</v>
      </c>
      <c r="B180" s="53" t="s">
        <v>779</v>
      </c>
      <c r="C180" s="31">
        <v>1726.7</v>
      </c>
      <c r="D180" s="36">
        <v>1741.4333333333332</v>
      </c>
      <c r="E180" s="36">
        <v>1702.8666666666663</v>
      </c>
      <c r="F180" s="36">
        <v>1679.0333333333331</v>
      </c>
      <c r="G180" s="36">
        <v>1640.4666666666662</v>
      </c>
      <c r="H180" s="36">
        <v>1765.2666666666664</v>
      </c>
      <c r="I180" s="36">
        <v>1803.8333333333335</v>
      </c>
      <c r="J180" s="36">
        <v>1827.6666666666665</v>
      </c>
      <c r="K180" s="31">
        <v>1780</v>
      </c>
      <c r="L180" s="31">
        <v>1717.6</v>
      </c>
      <c r="M180" s="31">
        <v>5.0335000000000001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394.05</v>
      </c>
      <c r="D181" s="36">
        <v>393.63333333333338</v>
      </c>
      <c r="E181" s="36">
        <v>391.46666666666675</v>
      </c>
      <c r="F181" s="36">
        <v>388.88333333333338</v>
      </c>
      <c r="G181" s="36">
        <v>386.71666666666675</v>
      </c>
      <c r="H181" s="36">
        <v>396.21666666666675</v>
      </c>
      <c r="I181" s="36">
        <v>398.38333333333338</v>
      </c>
      <c r="J181" s="36">
        <v>400.96666666666675</v>
      </c>
      <c r="K181" s="31">
        <v>395.8</v>
      </c>
      <c r="L181" s="31">
        <v>391.05</v>
      </c>
      <c r="M181" s="31">
        <v>7.1428399999999996</v>
      </c>
      <c r="N181" s="1"/>
      <c r="O181" s="1"/>
    </row>
    <row r="182" spans="1:15" ht="12.75" customHeight="1">
      <c r="A182" s="33">
        <v>172</v>
      </c>
      <c r="B182" s="53" t="s">
        <v>819</v>
      </c>
      <c r="C182" s="31">
        <v>8896.9</v>
      </c>
      <c r="D182" s="36">
        <v>8919</v>
      </c>
      <c r="E182" s="36">
        <v>8788</v>
      </c>
      <c r="F182" s="36">
        <v>8679.1</v>
      </c>
      <c r="G182" s="36">
        <v>8548.1</v>
      </c>
      <c r="H182" s="36">
        <v>9027.9</v>
      </c>
      <c r="I182" s="36">
        <v>9158.9</v>
      </c>
      <c r="J182" s="36">
        <v>9267.7999999999993</v>
      </c>
      <c r="K182" s="31">
        <v>9050</v>
      </c>
      <c r="L182" s="31">
        <v>8810.1</v>
      </c>
      <c r="M182" s="31">
        <v>0.23708000000000001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1845.6</v>
      </c>
      <c r="D183" s="36">
        <v>1850.1166666666668</v>
      </c>
      <c r="E183" s="36">
        <v>1826.2333333333336</v>
      </c>
      <c r="F183" s="36">
        <v>1806.8666666666668</v>
      </c>
      <c r="G183" s="36">
        <v>1782.9833333333336</v>
      </c>
      <c r="H183" s="36">
        <v>1869.4833333333336</v>
      </c>
      <c r="I183" s="36">
        <v>1893.3666666666668</v>
      </c>
      <c r="J183" s="36">
        <v>1912.7333333333336</v>
      </c>
      <c r="K183" s="31">
        <v>1874</v>
      </c>
      <c r="L183" s="31">
        <v>1830.75</v>
      </c>
      <c r="M183" s="31">
        <v>1.6327499999999999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2798.9</v>
      </c>
      <c r="D184" s="36">
        <v>2795</v>
      </c>
      <c r="E184" s="36">
        <v>2745</v>
      </c>
      <c r="F184" s="36">
        <v>2691.1</v>
      </c>
      <c r="G184" s="36">
        <v>2641.1</v>
      </c>
      <c r="H184" s="36">
        <v>2848.9</v>
      </c>
      <c r="I184" s="36">
        <v>2898.9</v>
      </c>
      <c r="J184" s="36">
        <v>2952.8</v>
      </c>
      <c r="K184" s="31">
        <v>2845</v>
      </c>
      <c r="L184" s="31">
        <v>2741.1</v>
      </c>
      <c r="M184" s="31">
        <v>0.67698000000000003</v>
      </c>
      <c r="N184" s="1"/>
      <c r="O184" s="1"/>
    </row>
    <row r="185" spans="1:15" ht="12.75" customHeight="1">
      <c r="A185" s="33">
        <v>175</v>
      </c>
      <c r="B185" s="53" t="s">
        <v>820</v>
      </c>
      <c r="C185" s="31">
        <v>1310.55</v>
      </c>
      <c r="D185" s="36">
        <v>1304</v>
      </c>
      <c r="E185" s="36">
        <v>1281.55</v>
      </c>
      <c r="F185" s="36">
        <v>1252.55</v>
      </c>
      <c r="G185" s="36">
        <v>1230.0999999999999</v>
      </c>
      <c r="H185" s="36">
        <v>1333</v>
      </c>
      <c r="I185" s="36">
        <v>1355.4499999999998</v>
      </c>
      <c r="J185" s="36">
        <v>1384.45</v>
      </c>
      <c r="K185" s="31">
        <v>1326.45</v>
      </c>
      <c r="L185" s="31">
        <v>1275</v>
      </c>
      <c r="M185" s="31">
        <v>2.14777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1713</v>
      </c>
      <c r="D186" s="36">
        <v>1722.5833333333333</v>
      </c>
      <c r="E186" s="36">
        <v>1698.4166666666665</v>
      </c>
      <c r="F186" s="36">
        <v>1683.8333333333333</v>
      </c>
      <c r="G186" s="36">
        <v>1659.6666666666665</v>
      </c>
      <c r="H186" s="36">
        <v>1737.1666666666665</v>
      </c>
      <c r="I186" s="36">
        <v>1761.333333333333</v>
      </c>
      <c r="J186" s="36">
        <v>1775.9166666666665</v>
      </c>
      <c r="K186" s="31">
        <v>1746.75</v>
      </c>
      <c r="L186" s="31">
        <v>1708</v>
      </c>
      <c r="M186" s="31">
        <v>7.9553099999999999</v>
      </c>
      <c r="N186" s="1"/>
      <c r="O186" s="1"/>
    </row>
    <row r="187" spans="1:15" ht="12.75" customHeight="1">
      <c r="A187" s="33">
        <v>177</v>
      </c>
      <c r="B187" s="53" t="s">
        <v>795</v>
      </c>
      <c r="C187" s="31">
        <v>1125.3</v>
      </c>
      <c r="D187" s="36">
        <v>1126.3500000000001</v>
      </c>
      <c r="E187" s="36">
        <v>1115.7500000000002</v>
      </c>
      <c r="F187" s="36">
        <v>1106.2</v>
      </c>
      <c r="G187" s="36">
        <v>1095.6000000000001</v>
      </c>
      <c r="H187" s="36">
        <v>1135.9000000000003</v>
      </c>
      <c r="I187" s="36">
        <v>1146.5000000000002</v>
      </c>
      <c r="J187" s="36">
        <v>1156.0500000000004</v>
      </c>
      <c r="K187" s="31">
        <v>1136.95</v>
      </c>
      <c r="L187" s="31">
        <v>1116.8</v>
      </c>
      <c r="M187" s="31">
        <v>1.64489</v>
      </c>
      <c r="N187" s="1"/>
      <c r="O187" s="1"/>
    </row>
    <row r="188" spans="1:15" ht="12.75" customHeight="1">
      <c r="A188" s="33">
        <v>178</v>
      </c>
      <c r="B188" s="53" t="s">
        <v>821</v>
      </c>
      <c r="C188" s="31">
        <v>941.8</v>
      </c>
      <c r="D188" s="36">
        <v>941.26666666666677</v>
      </c>
      <c r="E188" s="36">
        <v>932.53333333333353</v>
      </c>
      <c r="F188" s="36">
        <v>923.26666666666677</v>
      </c>
      <c r="G188" s="36">
        <v>914.53333333333353</v>
      </c>
      <c r="H188" s="36">
        <v>950.53333333333353</v>
      </c>
      <c r="I188" s="36">
        <v>959.26666666666688</v>
      </c>
      <c r="J188" s="36">
        <v>968.53333333333353</v>
      </c>
      <c r="K188" s="31">
        <v>950</v>
      </c>
      <c r="L188" s="31">
        <v>932</v>
      </c>
      <c r="M188" s="31">
        <v>2.11653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7737.85</v>
      </c>
      <c r="D189" s="36">
        <v>7849.7833333333328</v>
      </c>
      <c r="E189" s="36">
        <v>7579.2166666666653</v>
      </c>
      <c r="F189" s="36">
        <v>7420.5833333333321</v>
      </c>
      <c r="G189" s="36">
        <v>7150.0166666666646</v>
      </c>
      <c r="H189" s="36">
        <v>8008.4166666666661</v>
      </c>
      <c r="I189" s="36">
        <v>8278.9833333333336</v>
      </c>
      <c r="J189" s="36">
        <v>8437.6166666666668</v>
      </c>
      <c r="K189" s="31">
        <v>8120.35</v>
      </c>
      <c r="L189" s="31">
        <v>7691.15</v>
      </c>
      <c r="M189" s="31">
        <v>2.8750499999999999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1459.4</v>
      </c>
      <c r="D190" s="36">
        <v>1463.4166666666667</v>
      </c>
      <c r="E190" s="36">
        <v>1445.1333333333334</v>
      </c>
      <c r="F190" s="36">
        <v>1430.8666666666668</v>
      </c>
      <c r="G190" s="36">
        <v>1412.5833333333335</v>
      </c>
      <c r="H190" s="36">
        <v>1477.6833333333334</v>
      </c>
      <c r="I190" s="36">
        <v>1495.9666666666667</v>
      </c>
      <c r="J190" s="36">
        <v>1510.2333333333333</v>
      </c>
      <c r="K190" s="31">
        <v>1481.7</v>
      </c>
      <c r="L190" s="31">
        <v>1449.15</v>
      </c>
      <c r="M190" s="31">
        <v>13.731249999999999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1227.3</v>
      </c>
      <c r="D191" s="36">
        <v>1227.0833333333333</v>
      </c>
      <c r="E191" s="36">
        <v>1216.2166666666665</v>
      </c>
      <c r="F191" s="36">
        <v>1205.1333333333332</v>
      </c>
      <c r="G191" s="36">
        <v>1194.2666666666664</v>
      </c>
      <c r="H191" s="36">
        <v>1238.1666666666665</v>
      </c>
      <c r="I191" s="36">
        <v>1249.0333333333333</v>
      </c>
      <c r="J191" s="36">
        <v>1260.1166666666666</v>
      </c>
      <c r="K191" s="31">
        <v>1237.95</v>
      </c>
      <c r="L191" s="31">
        <v>1216</v>
      </c>
      <c r="M191" s="31">
        <v>1.1226799999999999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2856.2</v>
      </c>
      <c r="D192" s="36">
        <v>2850.4</v>
      </c>
      <c r="E192" s="36">
        <v>2835.8</v>
      </c>
      <c r="F192" s="36">
        <v>2815.4</v>
      </c>
      <c r="G192" s="36">
        <v>2800.8</v>
      </c>
      <c r="H192" s="36">
        <v>2870.8</v>
      </c>
      <c r="I192" s="36">
        <v>2885.3999999999996</v>
      </c>
      <c r="J192" s="36">
        <v>2905.8</v>
      </c>
      <c r="K192" s="31">
        <v>2865</v>
      </c>
      <c r="L192" s="31">
        <v>2830</v>
      </c>
      <c r="M192" s="31">
        <v>2.3037100000000001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544.20000000000005</v>
      </c>
      <c r="D193" s="36">
        <v>547.2166666666667</v>
      </c>
      <c r="E193" s="36">
        <v>538.68333333333339</v>
      </c>
      <c r="F193" s="36">
        <v>533.16666666666674</v>
      </c>
      <c r="G193" s="36">
        <v>524.63333333333344</v>
      </c>
      <c r="H193" s="36">
        <v>552.73333333333335</v>
      </c>
      <c r="I193" s="36">
        <v>561.26666666666665</v>
      </c>
      <c r="J193" s="36">
        <v>566.7833333333333</v>
      </c>
      <c r="K193" s="31">
        <v>555.75</v>
      </c>
      <c r="L193" s="31">
        <v>541.70000000000005</v>
      </c>
      <c r="M193" s="31">
        <v>31.285440000000001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536.4</v>
      </c>
      <c r="D194" s="36">
        <v>537.2833333333333</v>
      </c>
      <c r="E194" s="36">
        <v>531.76666666666665</v>
      </c>
      <c r="F194" s="36">
        <v>527.13333333333333</v>
      </c>
      <c r="G194" s="36">
        <v>521.61666666666667</v>
      </c>
      <c r="H194" s="36">
        <v>541.91666666666663</v>
      </c>
      <c r="I194" s="36">
        <v>547.43333333333328</v>
      </c>
      <c r="J194" s="36">
        <v>552.06666666666661</v>
      </c>
      <c r="K194" s="31">
        <v>542.79999999999995</v>
      </c>
      <c r="L194" s="31">
        <v>532.65</v>
      </c>
      <c r="M194" s="31">
        <v>6.5080099999999996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2754.85</v>
      </c>
      <c r="D195" s="36">
        <v>2754.0499999999997</v>
      </c>
      <c r="E195" s="36">
        <v>2730.7999999999993</v>
      </c>
      <c r="F195" s="36">
        <v>2706.7499999999995</v>
      </c>
      <c r="G195" s="36">
        <v>2683.4999999999991</v>
      </c>
      <c r="H195" s="36">
        <v>2778.0999999999995</v>
      </c>
      <c r="I195" s="36">
        <v>2801.3500000000004</v>
      </c>
      <c r="J195" s="36">
        <v>2825.3999999999996</v>
      </c>
      <c r="K195" s="31">
        <v>2777.3</v>
      </c>
      <c r="L195" s="31">
        <v>2730</v>
      </c>
      <c r="M195" s="31">
        <v>2.53234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1255.05</v>
      </c>
      <c r="D196" s="36">
        <v>1259.3500000000001</v>
      </c>
      <c r="E196" s="36">
        <v>1239.7000000000003</v>
      </c>
      <c r="F196" s="36">
        <v>1224.3500000000001</v>
      </c>
      <c r="G196" s="36">
        <v>1204.7000000000003</v>
      </c>
      <c r="H196" s="36">
        <v>1274.7000000000003</v>
      </c>
      <c r="I196" s="36">
        <v>1294.3500000000004</v>
      </c>
      <c r="J196" s="36">
        <v>1309.7000000000003</v>
      </c>
      <c r="K196" s="31">
        <v>1279</v>
      </c>
      <c r="L196" s="31">
        <v>1244</v>
      </c>
      <c r="M196" s="31">
        <v>4.1632699999999998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2397.6999999999998</v>
      </c>
      <c r="D197" s="36">
        <v>2413.1166666666668</v>
      </c>
      <c r="E197" s="36">
        <v>2371.5833333333335</v>
      </c>
      <c r="F197" s="36">
        <v>2345.4666666666667</v>
      </c>
      <c r="G197" s="36">
        <v>2303.9333333333334</v>
      </c>
      <c r="H197" s="36">
        <v>2439.2333333333336</v>
      </c>
      <c r="I197" s="36">
        <v>2480.7666666666664</v>
      </c>
      <c r="J197" s="36">
        <v>2506.8833333333337</v>
      </c>
      <c r="K197" s="31">
        <v>2454.65</v>
      </c>
      <c r="L197" s="31">
        <v>2387</v>
      </c>
      <c r="M197" s="31">
        <v>0.29460999999999998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134.02000000000001</v>
      </c>
      <c r="D198" s="36">
        <v>135.15666666666667</v>
      </c>
      <c r="E198" s="36">
        <v>131.87333333333333</v>
      </c>
      <c r="F198" s="36">
        <v>129.72666666666666</v>
      </c>
      <c r="G198" s="36">
        <v>126.44333333333333</v>
      </c>
      <c r="H198" s="36">
        <v>137.30333333333334</v>
      </c>
      <c r="I198" s="36">
        <v>140.5866666666667</v>
      </c>
      <c r="J198" s="36">
        <v>142.73333333333335</v>
      </c>
      <c r="K198" s="31">
        <v>138.44</v>
      </c>
      <c r="L198" s="31">
        <v>133.01</v>
      </c>
      <c r="M198" s="31">
        <v>16.69792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4404.5</v>
      </c>
      <c r="D199" s="36">
        <v>4421.666666666667</v>
      </c>
      <c r="E199" s="36">
        <v>4332.8333333333339</v>
      </c>
      <c r="F199" s="36">
        <v>4261.166666666667</v>
      </c>
      <c r="G199" s="36">
        <v>4172.3333333333339</v>
      </c>
      <c r="H199" s="36">
        <v>4493.3333333333339</v>
      </c>
      <c r="I199" s="36">
        <v>4582.1666666666679</v>
      </c>
      <c r="J199" s="36">
        <v>4653.8333333333339</v>
      </c>
      <c r="K199" s="31">
        <v>4510.5</v>
      </c>
      <c r="L199" s="31">
        <v>4350</v>
      </c>
      <c r="M199" s="31">
        <v>1.9208099999999999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623.95000000000005</v>
      </c>
      <c r="D200" s="36">
        <v>628.9666666666667</v>
      </c>
      <c r="E200" s="36">
        <v>616.48333333333335</v>
      </c>
      <c r="F200" s="36">
        <v>609.01666666666665</v>
      </c>
      <c r="G200" s="36">
        <v>596.5333333333333</v>
      </c>
      <c r="H200" s="36">
        <v>636.43333333333339</v>
      </c>
      <c r="I200" s="36">
        <v>648.91666666666674</v>
      </c>
      <c r="J200" s="36">
        <v>656.38333333333344</v>
      </c>
      <c r="K200" s="31">
        <v>641.45000000000005</v>
      </c>
      <c r="L200" s="31">
        <v>621.5</v>
      </c>
      <c r="M200" s="31">
        <v>12.968209999999999</v>
      </c>
      <c r="N200" s="1"/>
      <c r="O200" s="1"/>
    </row>
    <row r="201" spans="1:15" ht="12.75" customHeight="1">
      <c r="A201" s="33">
        <v>191</v>
      </c>
      <c r="B201" s="53" t="s">
        <v>848</v>
      </c>
      <c r="C201" s="31">
        <v>375.75</v>
      </c>
      <c r="D201" s="36">
        <v>374.7833333333333</v>
      </c>
      <c r="E201" s="36">
        <v>372.21666666666658</v>
      </c>
      <c r="F201" s="36">
        <v>368.68333333333328</v>
      </c>
      <c r="G201" s="36">
        <v>366.11666666666656</v>
      </c>
      <c r="H201" s="36">
        <v>378.31666666666661</v>
      </c>
      <c r="I201" s="36">
        <v>380.88333333333333</v>
      </c>
      <c r="J201" s="36">
        <v>384.41666666666663</v>
      </c>
      <c r="K201" s="31">
        <v>377.35</v>
      </c>
      <c r="L201" s="31">
        <v>371.25</v>
      </c>
      <c r="M201" s="31">
        <v>6.6329399999999996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652.6</v>
      </c>
      <c r="D202" s="36">
        <v>653</v>
      </c>
      <c r="E202" s="36">
        <v>649.9</v>
      </c>
      <c r="F202" s="36">
        <v>647.19999999999993</v>
      </c>
      <c r="G202" s="36">
        <v>644.09999999999991</v>
      </c>
      <c r="H202" s="36">
        <v>655.7</v>
      </c>
      <c r="I202" s="36">
        <v>658.8</v>
      </c>
      <c r="J202" s="36">
        <v>661.50000000000011</v>
      </c>
      <c r="K202" s="31">
        <v>656.1</v>
      </c>
      <c r="L202" s="31">
        <v>650.29999999999995</v>
      </c>
      <c r="M202" s="31">
        <v>3.78146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226.12</v>
      </c>
      <c r="D203" s="36">
        <v>226.88</v>
      </c>
      <c r="E203" s="36">
        <v>224.44</v>
      </c>
      <c r="F203" s="36">
        <v>222.76</v>
      </c>
      <c r="G203" s="36">
        <v>220.32</v>
      </c>
      <c r="H203" s="36">
        <v>228.56</v>
      </c>
      <c r="I203" s="36">
        <v>231</v>
      </c>
      <c r="J203" s="36">
        <v>232.68</v>
      </c>
      <c r="K203" s="31">
        <v>229.32</v>
      </c>
      <c r="L203" s="31">
        <v>225.2</v>
      </c>
      <c r="M203" s="31">
        <v>9.1285100000000003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225.03</v>
      </c>
      <c r="D204" s="36">
        <v>223.80666666666664</v>
      </c>
      <c r="E204" s="36">
        <v>222.2233333333333</v>
      </c>
      <c r="F204" s="36">
        <v>219.41666666666666</v>
      </c>
      <c r="G204" s="36">
        <v>217.83333333333331</v>
      </c>
      <c r="H204" s="36">
        <v>226.61333333333329</v>
      </c>
      <c r="I204" s="36">
        <v>228.1966666666666</v>
      </c>
      <c r="J204" s="36">
        <v>231.00333333333327</v>
      </c>
      <c r="K204" s="31">
        <v>225.39</v>
      </c>
      <c r="L204" s="31">
        <v>221</v>
      </c>
      <c r="M204" s="31">
        <v>13.286809999999999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406.15</v>
      </c>
      <c r="D205" s="36">
        <v>408.3</v>
      </c>
      <c r="E205" s="36">
        <v>398.45000000000005</v>
      </c>
      <c r="F205" s="36">
        <v>390.75000000000006</v>
      </c>
      <c r="G205" s="36">
        <v>380.90000000000009</v>
      </c>
      <c r="H205" s="36">
        <v>416</v>
      </c>
      <c r="I205" s="36">
        <v>425.85</v>
      </c>
      <c r="J205" s="36">
        <v>433.54999999999995</v>
      </c>
      <c r="K205" s="31">
        <v>418.15</v>
      </c>
      <c r="L205" s="31">
        <v>400.6</v>
      </c>
      <c r="M205" s="31">
        <v>38.189590000000003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2108.4499999999998</v>
      </c>
      <c r="D206" s="36">
        <v>2112.85</v>
      </c>
      <c r="E206" s="36">
        <v>2085.6999999999998</v>
      </c>
      <c r="F206" s="36">
        <v>2062.9499999999998</v>
      </c>
      <c r="G206" s="36">
        <v>2035.7999999999997</v>
      </c>
      <c r="H206" s="36">
        <v>2135.6</v>
      </c>
      <c r="I206" s="36">
        <v>2162.7500000000005</v>
      </c>
      <c r="J206" s="36">
        <v>2185.5</v>
      </c>
      <c r="K206" s="31">
        <v>2140</v>
      </c>
      <c r="L206" s="31">
        <v>2090.1</v>
      </c>
      <c r="M206" s="31">
        <v>1.2219199999999999</v>
      </c>
      <c r="N206" s="1"/>
      <c r="O206" s="1"/>
    </row>
    <row r="207" spans="1:15" ht="12.75" customHeight="1">
      <c r="A207" s="33">
        <v>197</v>
      </c>
      <c r="B207" s="53" t="s">
        <v>849</v>
      </c>
      <c r="C207" s="31">
        <v>628.79999999999995</v>
      </c>
      <c r="D207" s="36">
        <v>633.51666666666665</v>
      </c>
      <c r="E207" s="36">
        <v>620.33333333333326</v>
      </c>
      <c r="F207" s="36">
        <v>611.86666666666656</v>
      </c>
      <c r="G207" s="36">
        <v>598.68333333333317</v>
      </c>
      <c r="H207" s="36">
        <v>641.98333333333335</v>
      </c>
      <c r="I207" s="36">
        <v>655.16666666666674</v>
      </c>
      <c r="J207" s="36">
        <v>663.63333333333344</v>
      </c>
      <c r="K207" s="31">
        <v>646.70000000000005</v>
      </c>
      <c r="L207" s="31">
        <v>625.04999999999995</v>
      </c>
      <c r="M207" s="31">
        <v>12.094469999999999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1813.75</v>
      </c>
      <c r="D208" s="36">
        <v>1816.3166666666666</v>
      </c>
      <c r="E208" s="36">
        <v>1804.6333333333332</v>
      </c>
      <c r="F208" s="36">
        <v>1795.5166666666667</v>
      </c>
      <c r="G208" s="36">
        <v>1783.8333333333333</v>
      </c>
      <c r="H208" s="36">
        <v>1825.4333333333332</v>
      </c>
      <c r="I208" s="36">
        <v>1837.1166666666666</v>
      </c>
      <c r="J208" s="36">
        <v>1846.2333333333331</v>
      </c>
      <c r="K208" s="31">
        <v>1828</v>
      </c>
      <c r="L208" s="31">
        <v>1807.2</v>
      </c>
      <c r="M208" s="31">
        <v>8.3031699999999997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4421.8999999999996</v>
      </c>
      <c r="D209" s="36">
        <v>4425.2333333333336</v>
      </c>
      <c r="E209" s="36">
        <v>4396.666666666667</v>
      </c>
      <c r="F209" s="36">
        <v>4371.4333333333334</v>
      </c>
      <c r="G209" s="36">
        <v>4342.8666666666668</v>
      </c>
      <c r="H209" s="36">
        <v>4450.4666666666672</v>
      </c>
      <c r="I209" s="36">
        <v>4479.0333333333328</v>
      </c>
      <c r="J209" s="36">
        <v>4504.2666666666673</v>
      </c>
      <c r="K209" s="31">
        <v>4453.8</v>
      </c>
      <c r="L209" s="31">
        <v>4400</v>
      </c>
      <c r="M209" s="31">
        <v>2.7857799999999999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1668.8</v>
      </c>
      <c r="D210" s="36">
        <v>1670.3166666666668</v>
      </c>
      <c r="E210" s="36">
        <v>1662.6333333333337</v>
      </c>
      <c r="F210" s="36">
        <v>1656.4666666666669</v>
      </c>
      <c r="G210" s="36">
        <v>1648.7833333333338</v>
      </c>
      <c r="H210" s="36">
        <v>1676.4833333333336</v>
      </c>
      <c r="I210" s="36">
        <v>1684.1666666666665</v>
      </c>
      <c r="J210" s="36">
        <v>1690.3333333333335</v>
      </c>
      <c r="K210" s="31">
        <v>1678</v>
      </c>
      <c r="L210" s="31">
        <v>1664.15</v>
      </c>
      <c r="M210" s="31">
        <v>100.63561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698.9</v>
      </c>
      <c r="D211" s="36">
        <v>697.7833333333333</v>
      </c>
      <c r="E211" s="36">
        <v>692.66666666666663</v>
      </c>
      <c r="F211" s="36">
        <v>686.43333333333328</v>
      </c>
      <c r="G211" s="36">
        <v>681.31666666666661</v>
      </c>
      <c r="H211" s="36">
        <v>704.01666666666665</v>
      </c>
      <c r="I211" s="36">
        <v>709.13333333333344</v>
      </c>
      <c r="J211" s="36">
        <v>715.36666666666667</v>
      </c>
      <c r="K211" s="31">
        <v>702.9</v>
      </c>
      <c r="L211" s="31">
        <v>691.55</v>
      </c>
      <c r="M211" s="31">
        <v>29.85585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153.63</v>
      </c>
      <c r="D212" s="36">
        <v>152.63333333333333</v>
      </c>
      <c r="E212" s="36">
        <v>149.94666666666666</v>
      </c>
      <c r="F212" s="36">
        <v>146.26333333333332</v>
      </c>
      <c r="G212" s="36">
        <v>143.57666666666665</v>
      </c>
      <c r="H212" s="36">
        <v>156.31666666666666</v>
      </c>
      <c r="I212" s="36">
        <v>159.00333333333333</v>
      </c>
      <c r="J212" s="36">
        <v>162.68666666666667</v>
      </c>
      <c r="K212" s="31">
        <v>155.32</v>
      </c>
      <c r="L212" s="31">
        <v>148.94999999999999</v>
      </c>
      <c r="M212" s="31">
        <v>390.43901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803.25</v>
      </c>
      <c r="D213" s="36">
        <v>803.83333333333337</v>
      </c>
      <c r="E213" s="36">
        <v>800.66666666666674</v>
      </c>
      <c r="F213" s="36">
        <v>798.08333333333337</v>
      </c>
      <c r="G213" s="36">
        <v>794.91666666666674</v>
      </c>
      <c r="H213" s="36">
        <v>806.41666666666674</v>
      </c>
      <c r="I213" s="36">
        <v>809.58333333333348</v>
      </c>
      <c r="J213" s="36">
        <v>812.16666666666674</v>
      </c>
      <c r="K213" s="31">
        <v>807</v>
      </c>
      <c r="L213" s="31">
        <v>801.25</v>
      </c>
      <c r="M213" s="31">
        <v>2.6712699999999998</v>
      </c>
      <c r="N213" s="1"/>
      <c r="O213" s="1"/>
    </row>
    <row r="214" spans="1:15" ht="12.75" customHeight="1">
      <c r="A214" s="33">
        <v>204</v>
      </c>
      <c r="B214" s="53" t="s">
        <v>850</v>
      </c>
      <c r="C214" s="31">
        <v>1213.8</v>
      </c>
      <c r="D214" s="36">
        <v>1211.2833333333335</v>
      </c>
      <c r="E214" s="36">
        <v>1192.5666666666671</v>
      </c>
      <c r="F214" s="36">
        <v>1171.3333333333335</v>
      </c>
      <c r="G214" s="36">
        <v>1152.616666666667</v>
      </c>
      <c r="H214" s="36">
        <v>1232.5166666666671</v>
      </c>
      <c r="I214" s="36">
        <v>1251.2333333333338</v>
      </c>
      <c r="J214" s="36">
        <v>1272.4666666666672</v>
      </c>
      <c r="K214" s="31">
        <v>1230</v>
      </c>
      <c r="L214" s="31">
        <v>1190.05</v>
      </c>
      <c r="M214" s="31">
        <v>0.15489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2006.55</v>
      </c>
      <c r="D215" s="36">
        <v>1996.5</v>
      </c>
      <c r="E215" s="36">
        <v>1983.05</v>
      </c>
      <c r="F215" s="36">
        <v>1959.55</v>
      </c>
      <c r="G215" s="36">
        <v>1946.1</v>
      </c>
      <c r="H215" s="36">
        <v>2020</v>
      </c>
      <c r="I215" s="36">
        <v>2033.4499999999998</v>
      </c>
      <c r="J215" s="36">
        <v>2056.9499999999998</v>
      </c>
      <c r="K215" s="31">
        <v>2009.95</v>
      </c>
      <c r="L215" s="31">
        <v>1973</v>
      </c>
      <c r="M215" s="31">
        <v>5.9647500000000004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5961.2</v>
      </c>
      <c r="D216" s="36">
        <v>5903.25</v>
      </c>
      <c r="E216" s="36">
        <v>5821.55</v>
      </c>
      <c r="F216" s="36">
        <v>5681.9000000000005</v>
      </c>
      <c r="G216" s="36">
        <v>5600.2000000000007</v>
      </c>
      <c r="H216" s="36">
        <v>6042.9</v>
      </c>
      <c r="I216" s="36">
        <v>6124.6</v>
      </c>
      <c r="J216" s="36">
        <v>6264.2499999999991</v>
      </c>
      <c r="K216" s="31">
        <v>5984.95</v>
      </c>
      <c r="L216" s="31">
        <v>5763.6</v>
      </c>
      <c r="M216" s="31">
        <v>12.50736</v>
      </c>
      <c r="N216" s="1"/>
      <c r="O216" s="1"/>
    </row>
    <row r="217" spans="1:15" ht="12.75" customHeight="1">
      <c r="A217" s="33">
        <v>207</v>
      </c>
      <c r="B217" s="53" t="s">
        <v>851</v>
      </c>
      <c r="C217" s="31">
        <v>640.65</v>
      </c>
      <c r="D217" s="36">
        <v>627.48333333333335</v>
      </c>
      <c r="E217" s="36">
        <v>603.2166666666667</v>
      </c>
      <c r="F217" s="36">
        <v>565.7833333333333</v>
      </c>
      <c r="G217" s="36">
        <v>541.51666666666665</v>
      </c>
      <c r="H217" s="36">
        <v>664.91666666666674</v>
      </c>
      <c r="I217" s="36">
        <v>689.18333333333339</v>
      </c>
      <c r="J217" s="36">
        <v>726.61666666666679</v>
      </c>
      <c r="K217" s="31">
        <v>651.75</v>
      </c>
      <c r="L217" s="31">
        <v>590.04999999999995</v>
      </c>
      <c r="M217" s="31">
        <v>93.425319999999999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683</v>
      </c>
      <c r="D218" s="36">
        <v>685.36666666666667</v>
      </c>
      <c r="E218" s="36">
        <v>678.73333333333335</v>
      </c>
      <c r="F218" s="36">
        <v>674.4666666666667</v>
      </c>
      <c r="G218" s="36">
        <v>667.83333333333337</v>
      </c>
      <c r="H218" s="36">
        <v>689.63333333333333</v>
      </c>
      <c r="I218" s="36">
        <v>696.26666666666677</v>
      </c>
      <c r="J218" s="36">
        <v>700.5333333333333</v>
      </c>
      <c r="K218" s="31">
        <v>692</v>
      </c>
      <c r="L218" s="31">
        <v>681.1</v>
      </c>
      <c r="M218" s="31">
        <v>33.954700000000003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4458.5</v>
      </c>
      <c r="D219" s="36">
        <v>4494.9833333333336</v>
      </c>
      <c r="E219" s="36">
        <v>4390.0666666666675</v>
      </c>
      <c r="F219" s="36">
        <v>4321.6333333333341</v>
      </c>
      <c r="G219" s="36">
        <v>4216.7166666666681</v>
      </c>
      <c r="H219" s="36">
        <v>4563.416666666667</v>
      </c>
      <c r="I219" s="36">
        <v>4668.333333333333</v>
      </c>
      <c r="J219" s="36">
        <v>4736.7666666666664</v>
      </c>
      <c r="K219" s="31">
        <v>4599.8999999999996</v>
      </c>
      <c r="L219" s="31">
        <v>4426.55</v>
      </c>
      <c r="M219" s="31">
        <v>24.130980000000001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318.39999999999998</v>
      </c>
      <c r="D220" s="36">
        <v>320.23333333333329</v>
      </c>
      <c r="E220" s="36">
        <v>315.56666666666661</v>
      </c>
      <c r="F220" s="36">
        <v>312.73333333333329</v>
      </c>
      <c r="G220" s="36">
        <v>308.06666666666661</v>
      </c>
      <c r="H220" s="36">
        <v>323.06666666666661</v>
      </c>
      <c r="I220" s="36">
        <v>327.73333333333323</v>
      </c>
      <c r="J220" s="36">
        <v>330.56666666666661</v>
      </c>
      <c r="K220" s="31">
        <v>324.89999999999998</v>
      </c>
      <c r="L220" s="31">
        <v>317.39999999999998</v>
      </c>
      <c r="M220" s="31">
        <v>27.09883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408.7</v>
      </c>
      <c r="D221" s="36">
        <v>409.08333333333331</v>
      </c>
      <c r="E221" s="36">
        <v>405.66666666666663</v>
      </c>
      <c r="F221" s="36">
        <v>402.63333333333333</v>
      </c>
      <c r="G221" s="36">
        <v>399.21666666666664</v>
      </c>
      <c r="H221" s="36">
        <v>412.11666666666662</v>
      </c>
      <c r="I221" s="36">
        <v>415.53333333333325</v>
      </c>
      <c r="J221" s="36">
        <v>418.56666666666661</v>
      </c>
      <c r="K221" s="31">
        <v>412.5</v>
      </c>
      <c r="L221" s="31">
        <v>406.05</v>
      </c>
      <c r="M221" s="31">
        <v>32.965679999999999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2873.5</v>
      </c>
      <c r="D222" s="36">
        <v>2882.5</v>
      </c>
      <c r="E222" s="36">
        <v>2851.1</v>
      </c>
      <c r="F222" s="36">
        <v>2828.7</v>
      </c>
      <c r="G222" s="36">
        <v>2797.2999999999997</v>
      </c>
      <c r="H222" s="36">
        <v>2904.9</v>
      </c>
      <c r="I222" s="36">
        <v>2936.2999999999997</v>
      </c>
      <c r="J222" s="36">
        <v>2958.7000000000003</v>
      </c>
      <c r="K222" s="31">
        <v>2913.9</v>
      </c>
      <c r="L222" s="31">
        <v>2860.1</v>
      </c>
      <c r="M222" s="31">
        <v>10.986610000000001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490.9</v>
      </c>
      <c r="D223" s="36">
        <v>493.11666666666662</v>
      </c>
      <c r="E223" s="36">
        <v>487.28333333333325</v>
      </c>
      <c r="F223" s="36">
        <v>483.66666666666663</v>
      </c>
      <c r="G223" s="36">
        <v>477.83333333333326</v>
      </c>
      <c r="H223" s="36">
        <v>496.73333333333323</v>
      </c>
      <c r="I223" s="36">
        <v>502.56666666666661</v>
      </c>
      <c r="J223" s="36">
        <v>506.18333333333322</v>
      </c>
      <c r="K223" s="31">
        <v>498.95</v>
      </c>
      <c r="L223" s="31">
        <v>489.5</v>
      </c>
      <c r="M223" s="31">
        <v>10.086729999999999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13139.4</v>
      </c>
      <c r="D224" s="36">
        <v>13157.516666666668</v>
      </c>
      <c r="E224" s="36">
        <v>12781.883333333337</v>
      </c>
      <c r="F224" s="36">
        <v>12424.366666666669</v>
      </c>
      <c r="G224" s="36">
        <v>12048.733333333337</v>
      </c>
      <c r="H224" s="36">
        <v>13515.033333333336</v>
      </c>
      <c r="I224" s="36">
        <v>13890.666666666668</v>
      </c>
      <c r="J224" s="36">
        <v>14248.183333333336</v>
      </c>
      <c r="K224" s="31">
        <v>13533.15</v>
      </c>
      <c r="L224" s="31">
        <v>12800</v>
      </c>
      <c r="M224" s="31">
        <v>0.44035999999999997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1175</v>
      </c>
      <c r="D225" s="36">
        <v>1167.45</v>
      </c>
      <c r="E225" s="36">
        <v>1145.1000000000001</v>
      </c>
      <c r="F225" s="36">
        <v>1115.2</v>
      </c>
      <c r="G225" s="36">
        <v>1092.8500000000001</v>
      </c>
      <c r="H225" s="36">
        <v>1197.3500000000001</v>
      </c>
      <c r="I225" s="36">
        <v>1219.7</v>
      </c>
      <c r="J225" s="36">
        <v>1249.6000000000001</v>
      </c>
      <c r="K225" s="31">
        <v>1189.8</v>
      </c>
      <c r="L225" s="31">
        <v>1137.55</v>
      </c>
      <c r="M225" s="31">
        <v>7.5652600000000003</v>
      </c>
      <c r="N225" s="1"/>
      <c r="O225" s="1"/>
    </row>
    <row r="226" spans="1:15" ht="12.75" customHeight="1">
      <c r="A226" s="33">
        <v>216</v>
      </c>
      <c r="B226" s="53" t="s">
        <v>852</v>
      </c>
      <c r="C226" s="31">
        <v>479.7</v>
      </c>
      <c r="D226" s="36">
        <v>474.98333333333329</v>
      </c>
      <c r="E226" s="36">
        <v>468.06666666666661</v>
      </c>
      <c r="F226" s="36">
        <v>456.43333333333334</v>
      </c>
      <c r="G226" s="36">
        <v>449.51666666666665</v>
      </c>
      <c r="H226" s="36">
        <v>486.61666666666656</v>
      </c>
      <c r="I226" s="36">
        <v>493.53333333333319</v>
      </c>
      <c r="J226" s="36">
        <v>505.16666666666652</v>
      </c>
      <c r="K226" s="31">
        <v>481.9</v>
      </c>
      <c r="L226" s="31">
        <v>463.35</v>
      </c>
      <c r="M226" s="31">
        <v>25.506959999999999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49962.3</v>
      </c>
      <c r="D227" s="36">
        <v>49887.416666666664</v>
      </c>
      <c r="E227" s="36">
        <v>49574.883333333331</v>
      </c>
      <c r="F227" s="36">
        <v>49187.466666666667</v>
      </c>
      <c r="G227" s="36">
        <v>48874.933333333334</v>
      </c>
      <c r="H227" s="36">
        <v>50274.833333333328</v>
      </c>
      <c r="I227" s="36">
        <v>50587.366666666669</v>
      </c>
      <c r="J227" s="36">
        <v>50974.783333333326</v>
      </c>
      <c r="K227" s="31">
        <v>50199.95</v>
      </c>
      <c r="L227" s="31">
        <v>49500</v>
      </c>
      <c r="M227" s="31">
        <v>4.6170000000000003E-2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245.1</v>
      </c>
      <c r="D228" s="36">
        <v>246.63333333333335</v>
      </c>
      <c r="E228" s="36">
        <v>241.01666666666671</v>
      </c>
      <c r="F228" s="36">
        <v>236.93333333333337</v>
      </c>
      <c r="G228" s="36">
        <v>231.31666666666672</v>
      </c>
      <c r="H228" s="36">
        <v>250.7166666666667</v>
      </c>
      <c r="I228" s="36">
        <v>256.33333333333331</v>
      </c>
      <c r="J228" s="36">
        <v>260.41666666666669</v>
      </c>
      <c r="K228" s="31">
        <v>252.25</v>
      </c>
      <c r="L228" s="31">
        <v>242.55</v>
      </c>
      <c r="M228" s="31">
        <v>83.232370000000003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1268.0999999999999</v>
      </c>
      <c r="D229" s="36">
        <v>1266.25</v>
      </c>
      <c r="E229" s="36">
        <v>1260.25</v>
      </c>
      <c r="F229" s="36">
        <v>1252.4000000000001</v>
      </c>
      <c r="G229" s="36">
        <v>1246.4000000000001</v>
      </c>
      <c r="H229" s="36">
        <v>1274.0999999999999</v>
      </c>
      <c r="I229" s="36">
        <v>1280.0999999999999</v>
      </c>
      <c r="J229" s="36">
        <v>1287.9499999999998</v>
      </c>
      <c r="K229" s="31">
        <v>1272.25</v>
      </c>
      <c r="L229" s="31">
        <v>1258.4000000000001</v>
      </c>
      <c r="M229" s="31">
        <v>115.13121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2103</v>
      </c>
      <c r="D230" s="36">
        <v>2097.6</v>
      </c>
      <c r="E230" s="36">
        <v>2081.8999999999996</v>
      </c>
      <c r="F230" s="36">
        <v>2060.7999999999997</v>
      </c>
      <c r="G230" s="36">
        <v>2045.0999999999995</v>
      </c>
      <c r="H230" s="36">
        <v>2118.6999999999998</v>
      </c>
      <c r="I230" s="36">
        <v>2134.3999999999996</v>
      </c>
      <c r="J230" s="36">
        <v>2155.5</v>
      </c>
      <c r="K230" s="31">
        <v>2113.3000000000002</v>
      </c>
      <c r="L230" s="31">
        <v>2076.5</v>
      </c>
      <c r="M230" s="31">
        <v>5.4267599999999998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750</v>
      </c>
      <c r="D231" s="36">
        <v>748.61666666666667</v>
      </c>
      <c r="E231" s="36">
        <v>744.23333333333335</v>
      </c>
      <c r="F231" s="36">
        <v>738.4666666666667</v>
      </c>
      <c r="G231" s="36">
        <v>734.08333333333337</v>
      </c>
      <c r="H231" s="36">
        <v>754.38333333333333</v>
      </c>
      <c r="I231" s="36">
        <v>758.76666666666677</v>
      </c>
      <c r="J231" s="36">
        <v>764.5333333333333</v>
      </c>
      <c r="K231" s="31">
        <v>753</v>
      </c>
      <c r="L231" s="31">
        <v>742.85</v>
      </c>
      <c r="M231" s="31">
        <v>10.12567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856.15</v>
      </c>
      <c r="D232" s="36">
        <v>857.16666666666663</v>
      </c>
      <c r="E232" s="36">
        <v>849.93333333333328</v>
      </c>
      <c r="F232" s="36">
        <v>843.7166666666667</v>
      </c>
      <c r="G232" s="36">
        <v>836.48333333333335</v>
      </c>
      <c r="H232" s="36">
        <v>863.38333333333321</v>
      </c>
      <c r="I232" s="36">
        <v>870.61666666666656</v>
      </c>
      <c r="J232" s="36">
        <v>876.83333333333314</v>
      </c>
      <c r="K232" s="31">
        <v>864.4</v>
      </c>
      <c r="L232" s="31">
        <v>850.95</v>
      </c>
      <c r="M232" s="31">
        <v>1.58405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91.38</v>
      </c>
      <c r="D233" s="36">
        <v>91.946666666666673</v>
      </c>
      <c r="E233" s="36">
        <v>90.283333333333346</v>
      </c>
      <c r="F233" s="36">
        <v>89.186666666666667</v>
      </c>
      <c r="G233" s="36">
        <v>87.523333333333341</v>
      </c>
      <c r="H233" s="36">
        <v>93.043333333333351</v>
      </c>
      <c r="I233" s="36">
        <v>94.706666666666678</v>
      </c>
      <c r="J233" s="36">
        <v>95.803333333333356</v>
      </c>
      <c r="K233" s="31">
        <v>93.61</v>
      </c>
      <c r="L233" s="31">
        <v>90.85</v>
      </c>
      <c r="M233" s="31">
        <v>91.790570000000002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73.28</v>
      </c>
      <c r="D234" s="36">
        <v>73.38</v>
      </c>
      <c r="E234" s="36">
        <v>72.91</v>
      </c>
      <c r="F234" s="36">
        <v>72.540000000000006</v>
      </c>
      <c r="G234" s="36">
        <v>72.070000000000007</v>
      </c>
      <c r="H234" s="36">
        <v>73.749999999999986</v>
      </c>
      <c r="I234" s="36">
        <v>74.219999999999985</v>
      </c>
      <c r="J234" s="36">
        <v>74.589999999999975</v>
      </c>
      <c r="K234" s="31">
        <v>73.849999999999994</v>
      </c>
      <c r="L234" s="31">
        <v>73.010000000000005</v>
      </c>
      <c r="M234" s="31">
        <v>142.95707999999999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110.45</v>
      </c>
      <c r="D235" s="36">
        <v>110.83333333333333</v>
      </c>
      <c r="E235" s="36">
        <v>109.76666666666665</v>
      </c>
      <c r="F235" s="36">
        <v>109.08333333333333</v>
      </c>
      <c r="G235" s="36">
        <v>108.01666666666665</v>
      </c>
      <c r="H235" s="36">
        <v>111.51666666666665</v>
      </c>
      <c r="I235" s="36">
        <v>112.58333333333334</v>
      </c>
      <c r="J235" s="36">
        <v>113.26666666666665</v>
      </c>
      <c r="K235" s="31">
        <v>111.9</v>
      </c>
      <c r="L235" s="31">
        <v>110.15</v>
      </c>
      <c r="M235" s="31">
        <v>43.640770000000003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515.70000000000005</v>
      </c>
      <c r="D236" s="36">
        <v>510.66666666666669</v>
      </c>
      <c r="E236" s="36">
        <v>500.88333333333333</v>
      </c>
      <c r="F236" s="36">
        <v>486.06666666666666</v>
      </c>
      <c r="G236" s="36">
        <v>476.2833333333333</v>
      </c>
      <c r="H236" s="36">
        <v>525.48333333333335</v>
      </c>
      <c r="I236" s="36">
        <v>535.26666666666677</v>
      </c>
      <c r="J236" s="36">
        <v>550.08333333333337</v>
      </c>
      <c r="K236" s="31">
        <v>520.45000000000005</v>
      </c>
      <c r="L236" s="31">
        <v>495.85</v>
      </c>
      <c r="M236" s="31">
        <v>63.469180000000001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60.51</v>
      </c>
      <c r="D237" s="36">
        <v>60.423333333333325</v>
      </c>
      <c r="E237" s="36">
        <v>59.936666666666653</v>
      </c>
      <c r="F237" s="36">
        <v>59.36333333333333</v>
      </c>
      <c r="G237" s="36">
        <v>58.876666666666658</v>
      </c>
      <c r="H237" s="36">
        <v>60.996666666666648</v>
      </c>
      <c r="I237" s="36">
        <v>61.483333333333313</v>
      </c>
      <c r="J237" s="36">
        <v>62.056666666666644</v>
      </c>
      <c r="K237" s="31">
        <v>60.91</v>
      </c>
      <c r="L237" s="31">
        <v>59.85</v>
      </c>
      <c r="M237" s="31">
        <v>231.9896</v>
      </c>
      <c r="N237" s="1"/>
      <c r="O237" s="1"/>
    </row>
    <row r="238" spans="1:15" ht="12.75" customHeight="1">
      <c r="A238" s="33">
        <v>228</v>
      </c>
      <c r="B238" s="53" t="s">
        <v>775</v>
      </c>
      <c r="C238" s="31">
        <v>231.75</v>
      </c>
      <c r="D238" s="36">
        <v>234.45000000000002</v>
      </c>
      <c r="E238" s="36">
        <v>228.30000000000004</v>
      </c>
      <c r="F238" s="36">
        <v>224.85000000000002</v>
      </c>
      <c r="G238" s="36">
        <v>218.70000000000005</v>
      </c>
      <c r="H238" s="36">
        <v>237.90000000000003</v>
      </c>
      <c r="I238" s="36">
        <v>244.05</v>
      </c>
      <c r="J238" s="36">
        <v>247.50000000000003</v>
      </c>
      <c r="K238" s="31">
        <v>240.6</v>
      </c>
      <c r="L238" s="31">
        <v>231</v>
      </c>
      <c r="M238" s="31">
        <v>46.507779999999997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507.75</v>
      </c>
      <c r="D239" s="36">
        <v>509.18333333333334</v>
      </c>
      <c r="E239" s="36">
        <v>504.81666666666672</v>
      </c>
      <c r="F239" s="36">
        <v>501.88333333333338</v>
      </c>
      <c r="G239" s="36">
        <v>497.51666666666677</v>
      </c>
      <c r="H239" s="36">
        <v>512.11666666666667</v>
      </c>
      <c r="I239" s="36">
        <v>516.48333333333335</v>
      </c>
      <c r="J239" s="36">
        <v>519.41666666666663</v>
      </c>
      <c r="K239" s="31">
        <v>513.54999999999995</v>
      </c>
      <c r="L239" s="31">
        <v>506.25</v>
      </c>
      <c r="M239" s="31">
        <v>104.86015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287.45</v>
      </c>
      <c r="D240" s="36">
        <v>287.75</v>
      </c>
      <c r="E240" s="36">
        <v>285.7</v>
      </c>
      <c r="F240" s="36">
        <v>283.95</v>
      </c>
      <c r="G240" s="36">
        <v>281.89999999999998</v>
      </c>
      <c r="H240" s="36">
        <v>289.5</v>
      </c>
      <c r="I240" s="36">
        <v>291.54999999999995</v>
      </c>
      <c r="J240" s="36">
        <v>293.3</v>
      </c>
      <c r="K240" s="31">
        <v>289.8</v>
      </c>
      <c r="L240" s="31">
        <v>286</v>
      </c>
      <c r="M240" s="31">
        <v>1.9871099999999999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368.75</v>
      </c>
      <c r="D241" s="36">
        <v>369.9666666666667</v>
      </c>
      <c r="E241" s="36">
        <v>364.93333333333339</v>
      </c>
      <c r="F241" s="36">
        <v>361.11666666666667</v>
      </c>
      <c r="G241" s="36">
        <v>356.08333333333337</v>
      </c>
      <c r="H241" s="36">
        <v>373.78333333333342</v>
      </c>
      <c r="I241" s="36">
        <v>378.81666666666672</v>
      </c>
      <c r="J241" s="36">
        <v>382.63333333333344</v>
      </c>
      <c r="K241" s="31">
        <v>375</v>
      </c>
      <c r="L241" s="31">
        <v>366.15</v>
      </c>
      <c r="M241" s="31">
        <v>12.325850000000001</v>
      </c>
      <c r="N241" s="1"/>
      <c r="O241" s="1"/>
    </row>
    <row r="242" spans="1:15" ht="12.75" customHeight="1">
      <c r="A242" s="33">
        <v>232</v>
      </c>
      <c r="B242" s="53" t="s">
        <v>886</v>
      </c>
      <c r="C242" s="31">
        <v>164.29</v>
      </c>
      <c r="D242" s="36">
        <v>164.39000000000001</v>
      </c>
      <c r="E242" s="36">
        <v>162.46000000000004</v>
      </c>
      <c r="F242" s="36">
        <v>160.63000000000002</v>
      </c>
      <c r="G242" s="36">
        <v>158.70000000000005</v>
      </c>
      <c r="H242" s="36">
        <v>166.22000000000003</v>
      </c>
      <c r="I242" s="36">
        <v>168.15000000000003</v>
      </c>
      <c r="J242" s="36">
        <v>169.98000000000002</v>
      </c>
      <c r="K242" s="31">
        <v>166.32</v>
      </c>
      <c r="L242" s="31">
        <v>162.56</v>
      </c>
      <c r="M242" s="31">
        <v>62.468449999999997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3044.8</v>
      </c>
      <c r="D243" s="36">
        <v>3062.75</v>
      </c>
      <c r="E243" s="36">
        <v>3004.1</v>
      </c>
      <c r="F243" s="36">
        <v>2963.4</v>
      </c>
      <c r="G243" s="36">
        <v>2904.75</v>
      </c>
      <c r="H243" s="36">
        <v>3103.45</v>
      </c>
      <c r="I243" s="36">
        <v>3162.0999999999995</v>
      </c>
      <c r="J243" s="36">
        <v>3202.7999999999997</v>
      </c>
      <c r="K243" s="31">
        <v>3121.4</v>
      </c>
      <c r="L243" s="31">
        <v>3022.05</v>
      </c>
      <c r="M243" s="31">
        <v>1.4518500000000001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519.75</v>
      </c>
      <c r="D244" s="36">
        <v>518.56666666666661</v>
      </c>
      <c r="E244" s="36">
        <v>515.53333333333319</v>
      </c>
      <c r="F244" s="36">
        <v>511.31666666666661</v>
      </c>
      <c r="G244" s="36">
        <v>508.28333333333319</v>
      </c>
      <c r="H244" s="36">
        <v>522.78333333333319</v>
      </c>
      <c r="I244" s="36">
        <v>525.81666666666649</v>
      </c>
      <c r="J244" s="36">
        <v>530.03333333333319</v>
      </c>
      <c r="K244" s="31">
        <v>521.6</v>
      </c>
      <c r="L244" s="31">
        <v>514.35</v>
      </c>
      <c r="M244" s="31">
        <v>5.5682900000000002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221.9</v>
      </c>
      <c r="D245" s="36">
        <v>222.59333333333333</v>
      </c>
      <c r="E245" s="36">
        <v>218.90666666666667</v>
      </c>
      <c r="F245" s="36">
        <v>215.91333333333333</v>
      </c>
      <c r="G245" s="36">
        <v>212.22666666666666</v>
      </c>
      <c r="H245" s="36">
        <v>225.58666666666667</v>
      </c>
      <c r="I245" s="36">
        <v>229.27333333333334</v>
      </c>
      <c r="J245" s="36">
        <v>232.26666666666668</v>
      </c>
      <c r="K245" s="31">
        <v>226.28</v>
      </c>
      <c r="L245" s="31">
        <v>219.6</v>
      </c>
      <c r="M245" s="31">
        <v>167.58313999999999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692.25</v>
      </c>
      <c r="D246" s="36">
        <v>690.91666666666663</v>
      </c>
      <c r="E246" s="36">
        <v>686.33333333333326</v>
      </c>
      <c r="F246" s="36">
        <v>680.41666666666663</v>
      </c>
      <c r="G246" s="36">
        <v>675.83333333333326</v>
      </c>
      <c r="H246" s="36">
        <v>696.83333333333326</v>
      </c>
      <c r="I246" s="36">
        <v>701.41666666666652</v>
      </c>
      <c r="J246" s="36">
        <v>707.33333333333326</v>
      </c>
      <c r="K246" s="31">
        <v>695.5</v>
      </c>
      <c r="L246" s="31">
        <v>685</v>
      </c>
      <c r="M246" s="31">
        <v>8.1884999999999994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170.51</v>
      </c>
      <c r="D247" s="36">
        <v>170.83666666666667</v>
      </c>
      <c r="E247" s="36">
        <v>169.72333333333336</v>
      </c>
      <c r="F247" s="36">
        <v>168.9366666666667</v>
      </c>
      <c r="G247" s="36">
        <v>167.82333333333338</v>
      </c>
      <c r="H247" s="36">
        <v>171.62333333333333</v>
      </c>
      <c r="I247" s="36">
        <v>172.73666666666662</v>
      </c>
      <c r="J247" s="36">
        <v>173.52333333333331</v>
      </c>
      <c r="K247" s="31">
        <v>171.95</v>
      </c>
      <c r="L247" s="31">
        <v>170.05</v>
      </c>
      <c r="M247" s="31">
        <v>64.179460000000006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58.21</v>
      </c>
      <c r="D248" s="36">
        <v>58.586666666666666</v>
      </c>
      <c r="E248" s="36">
        <v>57.673333333333332</v>
      </c>
      <c r="F248" s="36">
        <v>57.136666666666663</v>
      </c>
      <c r="G248" s="36">
        <v>56.223333333333329</v>
      </c>
      <c r="H248" s="36">
        <v>59.123333333333335</v>
      </c>
      <c r="I248" s="36">
        <v>60.036666666666676</v>
      </c>
      <c r="J248" s="36">
        <v>60.573333333333338</v>
      </c>
      <c r="K248" s="31">
        <v>59.5</v>
      </c>
      <c r="L248" s="31">
        <v>58.05</v>
      </c>
      <c r="M248" s="31">
        <v>43.745010000000001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933.1</v>
      </c>
      <c r="D249" s="36">
        <v>933.7166666666667</v>
      </c>
      <c r="E249" s="36">
        <v>927.88333333333344</v>
      </c>
      <c r="F249" s="36">
        <v>922.66666666666674</v>
      </c>
      <c r="G249" s="36">
        <v>916.83333333333348</v>
      </c>
      <c r="H249" s="36">
        <v>938.93333333333339</v>
      </c>
      <c r="I249" s="36">
        <v>944.76666666666665</v>
      </c>
      <c r="J249" s="36">
        <v>949.98333333333335</v>
      </c>
      <c r="K249" s="31">
        <v>939.55</v>
      </c>
      <c r="L249" s="31">
        <v>928.5</v>
      </c>
      <c r="M249" s="31">
        <v>8.2856900000000007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160.6</v>
      </c>
      <c r="D250" s="36">
        <v>161.70666666666665</v>
      </c>
      <c r="E250" s="36">
        <v>159.09333333333331</v>
      </c>
      <c r="F250" s="36">
        <v>157.58666666666664</v>
      </c>
      <c r="G250" s="36">
        <v>154.9733333333333</v>
      </c>
      <c r="H250" s="36">
        <v>163.21333333333331</v>
      </c>
      <c r="I250" s="36">
        <v>165.82666666666665</v>
      </c>
      <c r="J250" s="36">
        <v>167.33333333333331</v>
      </c>
      <c r="K250" s="31">
        <v>164.32</v>
      </c>
      <c r="L250" s="31">
        <v>160.19999999999999</v>
      </c>
      <c r="M250" s="31">
        <v>205.64052000000001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1499.55</v>
      </c>
      <c r="D251" s="36">
        <v>1502.8833333333332</v>
      </c>
      <c r="E251" s="36">
        <v>1486.8666666666663</v>
      </c>
      <c r="F251" s="36">
        <v>1474.1833333333332</v>
      </c>
      <c r="G251" s="36">
        <v>1458.1666666666663</v>
      </c>
      <c r="H251" s="36">
        <v>1515.5666666666664</v>
      </c>
      <c r="I251" s="36">
        <v>1531.5833333333333</v>
      </c>
      <c r="J251" s="36">
        <v>1544.2666666666664</v>
      </c>
      <c r="K251" s="31">
        <v>1518.9</v>
      </c>
      <c r="L251" s="31">
        <v>1490.2</v>
      </c>
      <c r="M251" s="31">
        <v>1.9019699999999999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548.1</v>
      </c>
      <c r="D252" s="36">
        <v>552.13333333333333</v>
      </c>
      <c r="E252" s="36">
        <v>541.51666666666665</v>
      </c>
      <c r="F252" s="36">
        <v>534.93333333333328</v>
      </c>
      <c r="G252" s="36">
        <v>524.31666666666661</v>
      </c>
      <c r="H252" s="36">
        <v>558.7166666666667</v>
      </c>
      <c r="I252" s="36">
        <v>569.33333333333326</v>
      </c>
      <c r="J252" s="36">
        <v>575.91666666666674</v>
      </c>
      <c r="K252" s="31">
        <v>562.75</v>
      </c>
      <c r="L252" s="31">
        <v>545.54999999999995</v>
      </c>
      <c r="M252" s="31">
        <v>166.18937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430.45</v>
      </c>
      <c r="D253" s="36">
        <v>430.18333333333334</v>
      </c>
      <c r="E253" s="36">
        <v>426.76666666666665</v>
      </c>
      <c r="F253" s="36">
        <v>423.08333333333331</v>
      </c>
      <c r="G253" s="36">
        <v>419.66666666666663</v>
      </c>
      <c r="H253" s="36">
        <v>433.86666666666667</v>
      </c>
      <c r="I253" s="36">
        <v>437.2833333333333</v>
      </c>
      <c r="J253" s="36">
        <v>440.9666666666667</v>
      </c>
      <c r="K253" s="31">
        <v>433.6</v>
      </c>
      <c r="L253" s="31">
        <v>426.5</v>
      </c>
      <c r="M253" s="31">
        <v>24.220649999999999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1466.35</v>
      </c>
      <c r="D254" s="36">
        <v>1470.7</v>
      </c>
      <c r="E254" s="36">
        <v>1457.9</v>
      </c>
      <c r="F254" s="36">
        <v>1449.45</v>
      </c>
      <c r="G254" s="36">
        <v>1436.65</v>
      </c>
      <c r="H254" s="36">
        <v>1479.15</v>
      </c>
      <c r="I254" s="36">
        <v>1491.9499999999998</v>
      </c>
      <c r="J254" s="36">
        <v>1500.4</v>
      </c>
      <c r="K254" s="31">
        <v>1483.5</v>
      </c>
      <c r="L254" s="31">
        <v>1462.25</v>
      </c>
      <c r="M254" s="31">
        <v>18.667020000000001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7805.25</v>
      </c>
      <c r="D255" s="36">
        <v>7845</v>
      </c>
      <c r="E255" s="36">
        <v>7725.25</v>
      </c>
      <c r="F255" s="36">
        <v>7645.25</v>
      </c>
      <c r="G255" s="36">
        <v>7525.5</v>
      </c>
      <c r="H255" s="36">
        <v>7925</v>
      </c>
      <c r="I255" s="36">
        <v>8044.75</v>
      </c>
      <c r="J255" s="36">
        <v>8124.75</v>
      </c>
      <c r="K255" s="31">
        <v>7964.75</v>
      </c>
      <c r="L255" s="31">
        <v>7765</v>
      </c>
      <c r="M255" s="31">
        <v>1.2702500000000001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1952.55</v>
      </c>
      <c r="D256" s="36">
        <v>1951.05</v>
      </c>
      <c r="E256" s="36">
        <v>1943.6499999999999</v>
      </c>
      <c r="F256" s="36">
        <v>1934.75</v>
      </c>
      <c r="G256" s="36">
        <v>1927.35</v>
      </c>
      <c r="H256" s="36">
        <v>1959.9499999999998</v>
      </c>
      <c r="I256" s="36">
        <v>1967.35</v>
      </c>
      <c r="J256" s="36">
        <v>1976.2499999999998</v>
      </c>
      <c r="K256" s="31">
        <v>1958.45</v>
      </c>
      <c r="L256" s="31">
        <v>1942.15</v>
      </c>
      <c r="M256" s="31">
        <v>27.931270000000001</v>
      </c>
      <c r="N256" s="1"/>
      <c r="O256" s="1"/>
    </row>
    <row r="257" spans="1:15" ht="12.75" customHeight="1">
      <c r="A257" s="33">
        <v>247</v>
      </c>
      <c r="B257" s="53" t="s">
        <v>853</v>
      </c>
      <c r="C257" s="31">
        <v>244.64</v>
      </c>
      <c r="D257" s="36">
        <v>242.96333333333334</v>
      </c>
      <c r="E257" s="36">
        <v>239.92666666666668</v>
      </c>
      <c r="F257" s="36">
        <v>235.21333333333334</v>
      </c>
      <c r="G257" s="36">
        <v>232.17666666666668</v>
      </c>
      <c r="H257" s="36">
        <v>247.67666666666668</v>
      </c>
      <c r="I257" s="36">
        <v>250.71333333333337</v>
      </c>
      <c r="J257" s="36">
        <v>255.42666666666668</v>
      </c>
      <c r="K257" s="31">
        <v>246</v>
      </c>
      <c r="L257" s="31">
        <v>238.25</v>
      </c>
      <c r="M257" s="31">
        <v>81.43329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991.3</v>
      </c>
      <c r="D258" s="36">
        <v>990.76666666666677</v>
      </c>
      <c r="E258" s="36">
        <v>980.53333333333353</v>
      </c>
      <c r="F258" s="36">
        <v>969.76666666666677</v>
      </c>
      <c r="G258" s="36">
        <v>959.53333333333353</v>
      </c>
      <c r="H258" s="36">
        <v>1001.5333333333335</v>
      </c>
      <c r="I258" s="36">
        <v>1011.7666666666669</v>
      </c>
      <c r="J258" s="36">
        <v>1022.5333333333335</v>
      </c>
      <c r="K258" s="31">
        <v>1001</v>
      </c>
      <c r="L258" s="31">
        <v>980</v>
      </c>
      <c r="M258" s="31">
        <v>0.92095000000000005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4933.75</v>
      </c>
      <c r="D259" s="36">
        <v>4937.75</v>
      </c>
      <c r="E259" s="36">
        <v>4906.2</v>
      </c>
      <c r="F259" s="36">
        <v>4878.6499999999996</v>
      </c>
      <c r="G259" s="36">
        <v>4847.0999999999995</v>
      </c>
      <c r="H259" s="36">
        <v>4965.3</v>
      </c>
      <c r="I259" s="36">
        <v>4996.8499999999995</v>
      </c>
      <c r="J259" s="36">
        <v>5024.4000000000005</v>
      </c>
      <c r="K259" s="31">
        <v>4969.3</v>
      </c>
      <c r="L259" s="31">
        <v>4910.2</v>
      </c>
      <c r="M259" s="31">
        <v>5.8735400000000002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1456.9</v>
      </c>
      <c r="D260" s="36">
        <v>1459.2333333333333</v>
      </c>
      <c r="E260" s="36">
        <v>1450.3666666666668</v>
      </c>
      <c r="F260" s="36">
        <v>1443.8333333333335</v>
      </c>
      <c r="G260" s="36">
        <v>1434.9666666666669</v>
      </c>
      <c r="H260" s="36">
        <v>1465.7666666666667</v>
      </c>
      <c r="I260" s="36">
        <v>1474.633333333333</v>
      </c>
      <c r="J260" s="36">
        <v>1481.1666666666665</v>
      </c>
      <c r="K260" s="31">
        <v>1468.1</v>
      </c>
      <c r="L260" s="31">
        <v>1452.7</v>
      </c>
      <c r="M260" s="31">
        <v>1.04559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1875.6</v>
      </c>
      <c r="D261" s="36">
        <v>1885.1666666666667</v>
      </c>
      <c r="E261" s="36">
        <v>1857.0333333333335</v>
      </c>
      <c r="F261" s="36">
        <v>1838.4666666666667</v>
      </c>
      <c r="G261" s="36">
        <v>1810.3333333333335</v>
      </c>
      <c r="H261" s="36">
        <v>1903.7333333333336</v>
      </c>
      <c r="I261" s="36">
        <v>1931.8666666666668</v>
      </c>
      <c r="J261" s="36">
        <v>1950.4333333333336</v>
      </c>
      <c r="K261" s="31">
        <v>1913.3</v>
      </c>
      <c r="L261" s="31">
        <v>1866.6</v>
      </c>
      <c r="M261" s="31">
        <v>0.56010000000000004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4778.45</v>
      </c>
      <c r="D262" s="36">
        <v>4791.1000000000004</v>
      </c>
      <c r="E262" s="36">
        <v>4747.2000000000007</v>
      </c>
      <c r="F262" s="36">
        <v>4715.9500000000007</v>
      </c>
      <c r="G262" s="36">
        <v>4672.0500000000011</v>
      </c>
      <c r="H262" s="36">
        <v>4822.3500000000004</v>
      </c>
      <c r="I262" s="36">
        <v>4866.25</v>
      </c>
      <c r="J262" s="36">
        <v>4897.5</v>
      </c>
      <c r="K262" s="31">
        <v>4835</v>
      </c>
      <c r="L262" s="31">
        <v>4759.8500000000004</v>
      </c>
      <c r="M262" s="31">
        <v>0.61107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1982.4</v>
      </c>
      <c r="D263" s="36">
        <v>2008.45</v>
      </c>
      <c r="E263" s="36">
        <v>1951.9</v>
      </c>
      <c r="F263" s="36">
        <v>1921.4</v>
      </c>
      <c r="G263" s="36">
        <v>1864.8500000000001</v>
      </c>
      <c r="H263" s="36">
        <v>2038.95</v>
      </c>
      <c r="I263" s="36">
        <v>2095.5</v>
      </c>
      <c r="J263" s="36">
        <v>2126</v>
      </c>
      <c r="K263" s="31">
        <v>2065</v>
      </c>
      <c r="L263" s="31">
        <v>1977.95</v>
      </c>
      <c r="M263" s="31">
        <v>3.5489099999999998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782.3</v>
      </c>
      <c r="D264" s="36">
        <v>784.13333333333321</v>
      </c>
      <c r="E264" s="36">
        <v>775.86666666666645</v>
      </c>
      <c r="F264" s="36">
        <v>769.43333333333328</v>
      </c>
      <c r="G264" s="36">
        <v>761.16666666666652</v>
      </c>
      <c r="H264" s="36">
        <v>790.56666666666638</v>
      </c>
      <c r="I264" s="36">
        <v>798.83333333333326</v>
      </c>
      <c r="J264" s="36">
        <v>805.26666666666631</v>
      </c>
      <c r="K264" s="31">
        <v>792.4</v>
      </c>
      <c r="L264" s="31">
        <v>777.7</v>
      </c>
      <c r="M264" s="31">
        <v>1.3386899999999999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464.85</v>
      </c>
      <c r="D265" s="36">
        <v>466.0333333333333</v>
      </c>
      <c r="E265" s="36">
        <v>458.06666666666661</v>
      </c>
      <c r="F265" s="36">
        <v>451.2833333333333</v>
      </c>
      <c r="G265" s="36">
        <v>443.31666666666661</v>
      </c>
      <c r="H265" s="36">
        <v>472.81666666666661</v>
      </c>
      <c r="I265" s="36">
        <v>480.7833333333333</v>
      </c>
      <c r="J265" s="36">
        <v>487.56666666666661</v>
      </c>
      <c r="K265" s="31">
        <v>474</v>
      </c>
      <c r="L265" s="31">
        <v>459.25</v>
      </c>
      <c r="M265" s="31">
        <v>7.7219199999999999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131.58000000000001</v>
      </c>
      <c r="D266" s="36">
        <v>132.64333333333335</v>
      </c>
      <c r="E266" s="36">
        <v>128.78666666666669</v>
      </c>
      <c r="F266" s="36">
        <v>125.99333333333334</v>
      </c>
      <c r="G266" s="36">
        <v>122.13666666666668</v>
      </c>
      <c r="H266" s="36">
        <v>135.4366666666667</v>
      </c>
      <c r="I266" s="36">
        <v>139.29333333333332</v>
      </c>
      <c r="J266" s="36">
        <v>142.0866666666667</v>
      </c>
      <c r="K266" s="31">
        <v>136.5</v>
      </c>
      <c r="L266" s="31">
        <v>129.85</v>
      </c>
      <c r="M266" s="31">
        <v>139.97492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748.55</v>
      </c>
      <c r="D267" s="36">
        <v>757.15</v>
      </c>
      <c r="E267" s="36">
        <v>736.5</v>
      </c>
      <c r="F267" s="36">
        <v>724.45</v>
      </c>
      <c r="G267" s="36">
        <v>703.80000000000007</v>
      </c>
      <c r="H267" s="36">
        <v>769.19999999999993</v>
      </c>
      <c r="I267" s="36">
        <v>789.8499999999998</v>
      </c>
      <c r="J267" s="36">
        <v>801.89999999999986</v>
      </c>
      <c r="K267" s="31">
        <v>777.8</v>
      </c>
      <c r="L267" s="31">
        <v>745.1</v>
      </c>
      <c r="M267" s="31">
        <v>40.98556</v>
      </c>
      <c r="N267" s="1"/>
      <c r="O267" s="1"/>
    </row>
    <row r="268" spans="1:15" ht="12.75" customHeight="1">
      <c r="A268" s="33">
        <v>258</v>
      </c>
      <c r="B268" s="53" t="s">
        <v>854</v>
      </c>
      <c r="C268" s="31">
        <v>335.9</v>
      </c>
      <c r="D268" s="36">
        <v>335.26666666666665</v>
      </c>
      <c r="E268" s="36">
        <v>328.63333333333333</v>
      </c>
      <c r="F268" s="36">
        <v>321.36666666666667</v>
      </c>
      <c r="G268" s="36">
        <v>314.73333333333335</v>
      </c>
      <c r="H268" s="36">
        <v>342.5333333333333</v>
      </c>
      <c r="I268" s="36">
        <v>349.16666666666663</v>
      </c>
      <c r="J268" s="36">
        <v>356.43333333333328</v>
      </c>
      <c r="K268" s="31">
        <v>341.9</v>
      </c>
      <c r="L268" s="31">
        <v>328</v>
      </c>
      <c r="M268" s="31">
        <v>59.759599999999999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964.25</v>
      </c>
      <c r="D269" s="36">
        <v>966.83333333333337</v>
      </c>
      <c r="E269" s="36">
        <v>959.11666666666679</v>
      </c>
      <c r="F269" s="36">
        <v>953.98333333333346</v>
      </c>
      <c r="G269" s="36">
        <v>946.26666666666688</v>
      </c>
      <c r="H269" s="36">
        <v>971.9666666666667</v>
      </c>
      <c r="I269" s="36">
        <v>979.68333333333317</v>
      </c>
      <c r="J269" s="36">
        <v>984.81666666666661</v>
      </c>
      <c r="K269" s="31">
        <v>974.55</v>
      </c>
      <c r="L269" s="31">
        <v>961.7</v>
      </c>
      <c r="M269" s="31">
        <v>5.4305500000000002</v>
      </c>
      <c r="N269" s="1"/>
      <c r="O269" s="1"/>
    </row>
    <row r="270" spans="1:15" ht="12.75" customHeight="1">
      <c r="A270" s="33">
        <v>260</v>
      </c>
      <c r="B270" s="53" t="s">
        <v>855</v>
      </c>
      <c r="C270" s="31">
        <v>1128.3499999999999</v>
      </c>
      <c r="D270" s="36">
        <v>1123.3166666666666</v>
      </c>
      <c r="E270" s="36">
        <v>1106.0833333333333</v>
      </c>
      <c r="F270" s="36">
        <v>1083.8166666666666</v>
      </c>
      <c r="G270" s="36">
        <v>1066.5833333333333</v>
      </c>
      <c r="H270" s="36">
        <v>1145.5833333333333</v>
      </c>
      <c r="I270" s="36">
        <v>1162.8166666666668</v>
      </c>
      <c r="J270" s="36">
        <v>1185.0833333333333</v>
      </c>
      <c r="K270" s="31">
        <v>1140.55</v>
      </c>
      <c r="L270" s="31">
        <v>1101.05</v>
      </c>
      <c r="M270" s="31">
        <v>3.3119800000000001</v>
      </c>
      <c r="N270" s="1"/>
      <c r="O270" s="1"/>
    </row>
    <row r="271" spans="1:15" ht="12.75" customHeight="1">
      <c r="A271" s="33">
        <v>261</v>
      </c>
      <c r="B271" s="53" t="s">
        <v>856</v>
      </c>
      <c r="C271" s="31">
        <v>103.74</v>
      </c>
      <c r="D271" s="36">
        <v>104.62333333333333</v>
      </c>
      <c r="E271" s="36">
        <v>102.56666666666666</v>
      </c>
      <c r="F271" s="36">
        <v>101.39333333333333</v>
      </c>
      <c r="G271" s="36">
        <v>99.336666666666659</v>
      </c>
      <c r="H271" s="36">
        <v>105.79666666666667</v>
      </c>
      <c r="I271" s="36">
        <v>107.85333333333334</v>
      </c>
      <c r="J271" s="36">
        <v>109.02666666666667</v>
      </c>
      <c r="K271" s="31">
        <v>106.68</v>
      </c>
      <c r="L271" s="31">
        <v>103.45</v>
      </c>
      <c r="M271" s="31">
        <v>27.286529999999999</v>
      </c>
      <c r="N271" s="1"/>
      <c r="O271" s="1"/>
    </row>
    <row r="272" spans="1:15" ht="12.75" customHeight="1">
      <c r="A272" s="33">
        <v>262</v>
      </c>
      <c r="B272" s="53" t="s">
        <v>822</v>
      </c>
      <c r="C272" s="31">
        <v>712.5</v>
      </c>
      <c r="D272" s="36">
        <v>716.05000000000007</v>
      </c>
      <c r="E272" s="36">
        <v>706.45000000000016</v>
      </c>
      <c r="F272" s="36">
        <v>700.40000000000009</v>
      </c>
      <c r="G272" s="36">
        <v>690.80000000000018</v>
      </c>
      <c r="H272" s="36">
        <v>722.10000000000014</v>
      </c>
      <c r="I272" s="36">
        <v>731.7</v>
      </c>
      <c r="J272" s="36">
        <v>737.75000000000011</v>
      </c>
      <c r="K272" s="31">
        <v>725.65</v>
      </c>
      <c r="L272" s="31">
        <v>710</v>
      </c>
      <c r="M272" s="31">
        <v>4.1234700000000002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756.4</v>
      </c>
      <c r="D273" s="36">
        <v>756.51666666666677</v>
      </c>
      <c r="E273" s="36">
        <v>751.03333333333353</v>
      </c>
      <c r="F273" s="36">
        <v>745.66666666666674</v>
      </c>
      <c r="G273" s="36">
        <v>740.18333333333351</v>
      </c>
      <c r="H273" s="36">
        <v>761.88333333333355</v>
      </c>
      <c r="I273" s="36">
        <v>767.3666666666669</v>
      </c>
      <c r="J273" s="36">
        <v>772.73333333333358</v>
      </c>
      <c r="K273" s="31">
        <v>762</v>
      </c>
      <c r="L273" s="31">
        <v>751.15</v>
      </c>
      <c r="M273" s="31">
        <v>4.8862500000000004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1052.75</v>
      </c>
      <c r="D274" s="36">
        <v>1053.1666666666667</v>
      </c>
      <c r="E274" s="36">
        <v>1032.6333333333334</v>
      </c>
      <c r="F274" s="36">
        <v>1012.5166666666667</v>
      </c>
      <c r="G274" s="36">
        <v>991.98333333333335</v>
      </c>
      <c r="H274" s="36">
        <v>1073.2833333333335</v>
      </c>
      <c r="I274" s="36">
        <v>1093.8166666666668</v>
      </c>
      <c r="J274" s="36">
        <v>1113.9333333333336</v>
      </c>
      <c r="K274" s="31">
        <v>1073.7</v>
      </c>
      <c r="L274" s="31">
        <v>1033.05</v>
      </c>
      <c r="M274" s="31">
        <v>22.172599999999999</v>
      </c>
      <c r="N274" s="1"/>
      <c r="O274" s="1"/>
    </row>
    <row r="275" spans="1:15" ht="12.75" customHeight="1">
      <c r="A275" s="33">
        <v>265</v>
      </c>
      <c r="B275" s="53" t="s">
        <v>857</v>
      </c>
      <c r="C275" s="31">
        <v>351.65</v>
      </c>
      <c r="D275" s="36">
        <v>350.38333333333338</v>
      </c>
      <c r="E275" s="36">
        <v>345.26666666666677</v>
      </c>
      <c r="F275" s="36">
        <v>338.88333333333338</v>
      </c>
      <c r="G275" s="36">
        <v>333.76666666666677</v>
      </c>
      <c r="H275" s="36">
        <v>356.76666666666677</v>
      </c>
      <c r="I275" s="36">
        <v>361.88333333333344</v>
      </c>
      <c r="J275" s="36">
        <v>368.26666666666677</v>
      </c>
      <c r="K275" s="31">
        <v>355.5</v>
      </c>
      <c r="L275" s="31">
        <v>344</v>
      </c>
      <c r="M275" s="31">
        <v>149.31440000000001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675.45</v>
      </c>
      <c r="D276" s="36">
        <v>673.30000000000007</v>
      </c>
      <c r="E276" s="36">
        <v>664.90000000000009</v>
      </c>
      <c r="F276" s="36">
        <v>654.35</v>
      </c>
      <c r="G276" s="36">
        <v>645.95000000000005</v>
      </c>
      <c r="H276" s="36">
        <v>683.85000000000014</v>
      </c>
      <c r="I276" s="36">
        <v>692.25</v>
      </c>
      <c r="J276" s="36">
        <v>702.80000000000018</v>
      </c>
      <c r="K276" s="31">
        <v>681.7</v>
      </c>
      <c r="L276" s="31">
        <v>662.75</v>
      </c>
      <c r="M276" s="31">
        <v>21.731829999999999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769.45</v>
      </c>
      <c r="D277" s="36">
        <v>768.7166666666667</v>
      </c>
      <c r="E277" s="36">
        <v>760.48333333333335</v>
      </c>
      <c r="F277" s="36">
        <v>751.51666666666665</v>
      </c>
      <c r="G277" s="36">
        <v>743.2833333333333</v>
      </c>
      <c r="H277" s="36">
        <v>777.68333333333339</v>
      </c>
      <c r="I277" s="36">
        <v>785.91666666666674</v>
      </c>
      <c r="J277" s="36">
        <v>794.88333333333344</v>
      </c>
      <c r="K277" s="31">
        <v>776.95</v>
      </c>
      <c r="L277" s="31">
        <v>759.75</v>
      </c>
      <c r="M277" s="31">
        <v>8.6577099999999998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1219.5999999999999</v>
      </c>
      <c r="D278" s="36">
        <v>1215.75</v>
      </c>
      <c r="E278" s="36">
        <v>1194.9000000000001</v>
      </c>
      <c r="F278" s="36">
        <v>1170.2</v>
      </c>
      <c r="G278" s="36">
        <v>1149.3500000000001</v>
      </c>
      <c r="H278" s="36">
        <v>1240.45</v>
      </c>
      <c r="I278" s="36">
        <v>1261.3</v>
      </c>
      <c r="J278" s="36">
        <v>1286</v>
      </c>
      <c r="K278" s="31">
        <v>1236.5999999999999</v>
      </c>
      <c r="L278" s="31">
        <v>1191.05</v>
      </c>
      <c r="M278" s="31">
        <v>6.1630399999999996</v>
      </c>
      <c r="N278" s="1"/>
      <c r="O278" s="1"/>
    </row>
    <row r="279" spans="1:15" ht="12.75" customHeight="1">
      <c r="A279" s="33">
        <v>269</v>
      </c>
      <c r="B279" s="53" t="s">
        <v>858</v>
      </c>
      <c r="C279" s="31">
        <v>532.45000000000005</v>
      </c>
      <c r="D279" s="36">
        <v>535.80000000000007</v>
      </c>
      <c r="E279" s="36">
        <v>518.10000000000014</v>
      </c>
      <c r="F279" s="36">
        <v>503.75000000000011</v>
      </c>
      <c r="G279" s="36">
        <v>486.05000000000018</v>
      </c>
      <c r="H279" s="36">
        <v>550.15000000000009</v>
      </c>
      <c r="I279" s="36">
        <v>567.85000000000014</v>
      </c>
      <c r="J279" s="36">
        <v>582.20000000000005</v>
      </c>
      <c r="K279" s="31">
        <v>553.5</v>
      </c>
      <c r="L279" s="31">
        <v>521.45000000000005</v>
      </c>
      <c r="M279" s="31">
        <v>18.21621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1176</v>
      </c>
      <c r="D280" s="36">
        <v>1171.4666666666667</v>
      </c>
      <c r="E280" s="36">
        <v>1150.5333333333333</v>
      </c>
      <c r="F280" s="36">
        <v>1125.0666666666666</v>
      </c>
      <c r="G280" s="36">
        <v>1104.1333333333332</v>
      </c>
      <c r="H280" s="36">
        <v>1196.9333333333334</v>
      </c>
      <c r="I280" s="36">
        <v>1217.8666666666668</v>
      </c>
      <c r="J280" s="36">
        <v>1243.3333333333335</v>
      </c>
      <c r="K280" s="31">
        <v>1192.4000000000001</v>
      </c>
      <c r="L280" s="31">
        <v>1146</v>
      </c>
      <c r="M280" s="31">
        <v>5.5284599999999999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541.75</v>
      </c>
      <c r="D281" s="36">
        <v>544.44999999999993</v>
      </c>
      <c r="E281" s="36">
        <v>533.89999999999986</v>
      </c>
      <c r="F281" s="36">
        <v>526.04999999999995</v>
      </c>
      <c r="G281" s="36">
        <v>515.49999999999989</v>
      </c>
      <c r="H281" s="36">
        <v>552.29999999999984</v>
      </c>
      <c r="I281" s="36">
        <v>562.8499999999998</v>
      </c>
      <c r="J281" s="36">
        <v>570.69999999999982</v>
      </c>
      <c r="K281" s="31">
        <v>555</v>
      </c>
      <c r="L281" s="31">
        <v>536.6</v>
      </c>
      <c r="M281" s="31">
        <v>3.2205499999999998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860.6</v>
      </c>
      <c r="D282" s="36">
        <v>860.44999999999993</v>
      </c>
      <c r="E282" s="36">
        <v>846.89999999999986</v>
      </c>
      <c r="F282" s="36">
        <v>833.19999999999993</v>
      </c>
      <c r="G282" s="36">
        <v>819.64999999999986</v>
      </c>
      <c r="H282" s="36">
        <v>874.14999999999986</v>
      </c>
      <c r="I282" s="36">
        <v>887.69999999999982</v>
      </c>
      <c r="J282" s="36">
        <v>901.39999999999986</v>
      </c>
      <c r="K282" s="31">
        <v>874</v>
      </c>
      <c r="L282" s="31">
        <v>846.75</v>
      </c>
      <c r="M282" s="31">
        <v>1.15961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4425.1000000000004</v>
      </c>
      <c r="D283" s="36">
        <v>4429.0333333333328</v>
      </c>
      <c r="E283" s="36">
        <v>4383.6166666666659</v>
      </c>
      <c r="F283" s="36">
        <v>4342.1333333333332</v>
      </c>
      <c r="G283" s="36">
        <v>4296.7166666666662</v>
      </c>
      <c r="H283" s="36">
        <v>4470.5166666666655</v>
      </c>
      <c r="I283" s="36">
        <v>4515.9333333333334</v>
      </c>
      <c r="J283" s="36">
        <v>4557.4166666666652</v>
      </c>
      <c r="K283" s="31">
        <v>4474.45</v>
      </c>
      <c r="L283" s="31">
        <v>4387.55</v>
      </c>
      <c r="M283" s="31">
        <v>2.2063799999999998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336.35</v>
      </c>
      <c r="D284" s="36">
        <v>338.65</v>
      </c>
      <c r="E284" s="36">
        <v>333.09999999999997</v>
      </c>
      <c r="F284" s="36">
        <v>329.84999999999997</v>
      </c>
      <c r="G284" s="36">
        <v>324.29999999999995</v>
      </c>
      <c r="H284" s="36">
        <v>341.9</v>
      </c>
      <c r="I284" s="36">
        <v>347.44999999999993</v>
      </c>
      <c r="J284" s="36">
        <v>350.7</v>
      </c>
      <c r="K284" s="31">
        <v>344.2</v>
      </c>
      <c r="L284" s="31">
        <v>335.4</v>
      </c>
      <c r="M284" s="31">
        <v>7.1501000000000001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1741.15</v>
      </c>
      <c r="D285" s="36">
        <v>1746.8833333333334</v>
      </c>
      <c r="E285" s="36">
        <v>1725.3166666666668</v>
      </c>
      <c r="F285" s="36">
        <v>1709.4833333333333</v>
      </c>
      <c r="G285" s="36">
        <v>1687.9166666666667</v>
      </c>
      <c r="H285" s="36">
        <v>1762.7166666666669</v>
      </c>
      <c r="I285" s="36">
        <v>1784.2833333333335</v>
      </c>
      <c r="J285" s="36">
        <v>1800.116666666667</v>
      </c>
      <c r="K285" s="31">
        <v>1768.45</v>
      </c>
      <c r="L285" s="31">
        <v>1731.05</v>
      </c>
      <c r="M285" s="31">
        <v>6.13375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313.5</v>
      </c>
      <c r="D286" s="36">
        <v>316.68333333333334</v>
      </c>
      <c r="E286" s="36">
        <v>308.56666666666666</v>
      </c>
      <c r="F286" s="36">
        <v>303.63333333333333</v>
      </c>
      <c r="G286" s="36">
        <v>295.51666666666665</v>
      </c>
      <c r="H286" s="36">
        <v>321.61666666666667</v>
      </c>
      <c r="I286" s="36">
        <v>329.73333333333335</v>
      </c>
      <c r="J286" s="36">
        <v>334.66666666666669</v>
      </c>
      <c r="K286" s="31">
        <v>324.8</v>
      </c>
      <c r="L286" s="31">
        <v>311.75</v>
      </c>
      <c r="M286" s="31">
        <v>17.456199999999999</v>
      </c>
      <c r="N286" s="1"/>
      <c r="O286" s="1"/>
    </row>
    <row r="287" spans="1:15" ht="12.75" customHeight="1">
      <c r="A287" s="33">
        <v>277</v>
      </c>
      <c r="B287" s="53" t="s">
        <v>794</v>
      </c>
      <c r="C287" s="31">
        <v>904</v>
      </c>
      <c r="D287" s="36">
        <v>899</v>
      </c>
      <c r="E287" s="36">
        <v>883</v>
      </c>
      <c r="F287" s="36">
        <v>862</v>
      </c>
      <c r="G287" s="36">
        <v>846</v>
      </c>
      <c r="H287" s="36">
        <v>920</v>
      </c>
      <c r="I287" s="36">
        <v>936</v>
      </c>
      <c r="J287" s="36">
        <v>957</v>
      </c>
      <c r="K287" s="31">
        <v>915</v>
      </c>
      <c r="L287" s="31">
        <v>878</v>
      </c>
      <c r="M287" s="31">
        <v>1.6660999999999999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1479.2</v>
      </c>
      <c r="D288" s="36">
        <v>1476.1166666666668</v>
      </c>
      <c r="E288" s="36">
        <v>1465.1333333333337</v>
      </c>
      <c r="F288" s="36">
        <v>1451.0666666666668</v>
      </c>
      <c r="G288" s="36">
        <v>1440.0833333333337</v>
      </c>
      <c r="H288" s="36">
        <v>1490.1833333333336</v>
      </c>
      <c r="I288" s="36">
        <v>1501.1666666666667</v>
      </c>
      <c r="J288" s="36">
        <v>1515.2333333333336</v>
      </c>
      <c r="K288" s="31">
        <v>1487.1</v>
      </c>
      <c r="L288" s="31">
        <v>1462.05</v>
      </c>
      <c r="M288" s="31">
        <v>3.3485299999999998</v>
      </c>
      <c r="N288" s="1"/>
      <c r="O288" s="1"/>
    </row>
    <row r="289" spans="1:15" ht="12.75" customHeight="1">
      <c r="A289" s="33">
        <v>279</v>
      </c>
      <c r="B289" s="53" t="s">
        <v>782</v>
      </c>
      <c r="C289" s="31">
        <v>1398.95</v>
      </c>
      <c r="D289" s="36">
        <v>1392.7666666666664</v>
      </c>
      <c r="E289" s="36">
        <v>1377.5333333333328</v>
      </c>
      <c r="F289" s="36">
        <v>1356.1166666666663</v>
      </c>
      <c r="G289" s="36">
        <v>1340.8833333333328</v>
      </c>
      <c r="H289" s="36">
        <v>1414.1833333333329</v>
      </c>
      <c r="I289" s="36">
        <v>1429.4166666666665</v>
      </c>
      <c r="J289" s="36">
        <v>1450.833333333333</v>
      </c>
      <c r="K289" s="31">
        <v>1408</v>
      </c>
      <c r="L289" s="31">
        <v>1371.35</v>
      </c>
      <c r="M289" s="31">
        <v>1.1245400000000001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712.85</v>
      </c>
      <c r="D290" s="36">
        <v>708.86666666666667</v>
      </c>
      <c r="E290" s="36">
        <v>698.73333333333335</v>
      </c>
      <c r="F290" s="36">
        <v>684.61666666666667</v>
      </c>
      <c r="G290" s="36">
        <v>674.48333333333335</v>
      </c>
      <c r="H290" s="36">
        <v>722.98333333333335</v>
      </c>
      <c r="I290" s="36">
        <v>733.11666666666679</v>
      </c>
      <c r="J290" s="36">
        <v>747.23333333333335</v>
      </c>
      <c r="K290" s="31">
        <v>719</v>
      </c>
      <c r="L290" s="31">
        <v>694.75</v>
      </c>
      <c r="M290" s="31">
        <v>85.980670000000003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309.05</v>
      </c>
      <c r="D291" s="36">
        <v>309.33333333333331</v>
      </c>
      <c r="E291" s="36">
        <v>305.21666666666664</v>
      </c>
      <c r="F291" s="36">
        <v>301.38333333333333</v>
      </c>
      <c r="G291" s="36">
        <v>297.26666666666665</v>
      </c>
      <c r="H291" s="36">
        <v>313.16666666666663</v>
      </c>
      <c r="I291" s="36">
        <v>317.2833333333333</v>
      </c>
      <c r="J291" s="36">
        <v>321.11666666666662</v>
      </c>
      <c r="K291" s="31">
        <v>313.45</v>
      </c>
      <c r="L291" s="31">
        <v>305.5</v>
      </c>
      <c r="M291" s="31">
        <v>4.9852999999999996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214.94</v>
      </c>
      <c r="D292" s="36">
        <v>215.80333333333331</v>
      </c>
      <c r="E292" s="36">
        <v>212.38666666666663</v>
      </c>
      <c r="F292" s="36">
        <v>209.83333333333331</v>
      </c>
      <c r="G292" s="36">
        <v>206.41666666666663</v>
      </c>
      <c r="H292" s="36">
        <v>218.35666666666663</v>
      </c>
      <c r="I292" s="36">
        <v>221.77333333333331</v>
      </c>
      <c r="J292" s="36">
        <v>224.32666666666663</v>
      </c>
      <c r="K292" s="31">
        <v>219.22</v>
      </c>
      <c r="L292" s="31">
        <v>213.25</v>
      </c>
      <c r="M292" s="31">
        <v>10.222720000000001</v>
      </c>
      <c r="N292" s="1"/>
      <c r="O292" s="1"/>
    </row>
    <row r="293" spans="1:15" ht="12.75" customHeight="1">
      <c r="A293" s="33">
        <v>283</v>
      </c>
      <c r="B293" s="53" t="s">
        <v>823</v>
      </c>
      <c r="C293" s="31">
        <v>5559.25</v>
      </c>
      <c r="D293" s="36">
        <v>5478.1166666666659</v>
      </c>
      <c r="E293" s="36">
        <v>5342.2833333333319</v>
      </c>
      <c r="F293" s="36">
        <v>5125.3166666666657</v>
      </c>
      <c r="G293" s="36">
        <v>4989.4833333333318</v>
      </c>
      <c r="H293" s="36">
        <v>5695.0833333333321</v>
      </c>
      <c r="I293" s="36">
        <v>5830.9166666666661</v>
      </c>
      <c r="J293" s="36">
        <v>6047.8833333333323</v>
      </c>
      <c r="K293" s="31">
        <v>5613.95</v>
      </c>
      <c r="L293" s="31">
        <v>5261.15</v>
      </c>
      <c r="M293" s="31">
        <v>9.4549099999999999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984.6</v>
      </c>
      <c r="D294" s="36">
        <v>978.48333333333346</v>
      </c>
      <c r="E294" s="36">
        <v>969.26666666666688</v>
      </c>
      <c r="F294" s="36">
        <v>953.93333333333339</v>
      </c>
      <c r="G294" s="36">
        <v>944.71666666666681</v>
      </c>
      <c r="H294" s="36">
        <v>993.81666666666695</v>
      </c>
      <c r="I294" s="36">
        <v>1003.0333333333334</v>
      </c>
      <c r="J294" s="36">
        <v>1018.366666666667</v>
      </c>
      <c r="K294" s="31">
        <v>987.7</v>
      </c>
      <c r="L294" s="31">
        <v>963.15</v>
      </c>
      <c r="M294" s="31">
        <v>3.50997</v>
      </c>
      <c r="N294" s="1"/>
      <c r="O294" s="1"/>
    </row>
    <row r="295" spans="1:15" ht="12.75" customHeight="1">
      <c r="A295" s="33">
        <v>285</v>
      </c>
      <c r="B295" s="53" t="s">
        <v>793</v>
      </c>
      <c r="C295" s="31">
        <v>1019.5</v>
      </c>
      <c r="D295" s="36">
        <v>1023.4833333333332</v>
      </c>
      <c r="E295" s="36">
        <v>1007.6166666666666</v>
      </c>
      <c r="F295" s="36">
        <v>995.73333333333335</v>
      </c>
      <c r="G295" s="36">
        <v>979.86666666666667</v>
      </c>
      <c r="H295" s="36">
        <v>1035.3666666666663</v>
      </c>
      <c r="I295" s="36">
        <v>1051.2333333333331</v>
      </c>
      <c r="J295" s="36">
        <v>1063.1166666666663</v>
      </c>
      <c r="K295" s="31">
        <v>1039.3499999999999</v>
      </c>
      <c r="L295" s="31">
        <v>1011.6</v>
      </c>
      <c r="M295" s="31">
        <v>4.5160999999999998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1846.65</v>
      </c>
      <c r="D296" s="36">
        <v>1843.5666666666668</v>
      </c>
      <c r="E296" s="36">
        <v>1833.7333333333336</v>
      </c>
      <c r="F296" s="36">
        <v>1820.8166666666668</v>
      </c>
      <c r="G296" s="36">
        <v>1810.9833333333336</v>
      </c>
      <c r="H296" s="36">
        <v>1856.4833333333336</v>
      </c>
      <c r="I296" s="36">
        <v>1866.3166666666671</v>
      </c>
      <c r="J296" s="36">
        <v>1879.2333333333336</v>
      </c>
      <c r="K296" s="31">
        <v>1853.4</v>
      </c>
      <c r="L296" s="31">
        <v>1830.65</v>
      </c>
      <c r="M296" s="31">
        <v>36.748620000000003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562.04999999999995</v>
      </c>
      <c r="D297" s="36">
        <v>563.6</v>
      </c>
      <c r="E297" s="36">
        <v>556.45000000000005</v>
      </c>
      <c r="F297" s="36">
        <v>550.85</v>
      </c>
      <c r="G297" s="36">
        <v>543.70000000000005</v>
      </c>
      <c r="H297" s="36">
        <v>569.20000000000005</v>
      </c>
      <c r="I297" s="36">
        <v>576.34999999999991</v>
      </c>
      <c r="J297" s="36">
        <v>581.95000000000005</v>
      </c>
      <c r="K297" s="31">
        <v>570.75</v>
      </c>
      <c r="L297" s="31">
        <v>558</v>
      </c>
      <c r="M297" s="31">
        <v>6.0897300000000003</v>
      </c>
      <c r="N297" s="1"/>
      <c r="O297" s="1"/>
    </row>
    <row r="298" spans="1:15" ht="12.75" customHeight="1">
      <c r="A298" s="33">
        <v>288</v>
      </c>
      <c r="B298" s="53" t="s">
        <v>833</v>
      </c>
      <c r="C298" s="31">
        <v>175.85</v>
      </c>
      <c r="D298" s="36">
        <v>175.85666666666665</v>
      </c>
      <c r="E298" s="36">
        <v>174.49333333333331</v>
      </c>
      <c r="F298" s="36">
        <v>173.13666666666666</v>
      </c>
      <c r="G298" s="36">
        <v>171.77333333333331</v>
      </c>
      <c r="H298" s="36">
        <v>177.21333333333331</v>
      </c>
      <c r="I298" s="36">
        <v>178.57666666666665</v>
      </c>
      <c r="J298" s="36">
        <v>179.93333333333331</v>
      </c>
      <c r="K298" s="31">
        <v>177.22</v>
      </c>
      <c r="L298" s="31">
        <v>174.5</v>
      </c>
      <c r="M298" s="31">
        <v>35.621180000000003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5663.4</v>
      </c>
      <c r="D299" s="36">
        <v>5689.95</v>
      </c>
      <c r="E299" s="36">
        <v>5621.7999999999993</v>
      </c>
      <c r="F299" s="36">
        <v>5580.2</v>
      </c>
      <c r="G299" s="36">
        <v>5512.0499999999993</v>
      </c>
      <c r="H299" s="36">
        <v>5731.5499999999993</v>
      </c>
      <c r="I299" s="36">
        <v>5799.6999999999989</v>
      </c>
      <c r="J299" s="36">
        <v>5841.2999999999993</v>
      </c>
      <c r="K299" s="31">
        <v>5758.1</v>
      </c>
      <c r="L299" s="31">
        <v>5648.35</v>
      </c>
      <c r="M299" s="31">
        <v>1.1341300000000001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674.9</v>
      </c>
      <c r="D300" s="36">
        <v>676.58333333333337</v>
      </c>
      <c r="E300" s="36">
        <v>668.31666666666672</v>
      </c>
      <c r="F300" s="36">
        <v>661.73333333333335</v>
      </c>
      <c r="G300" s="36">
        <v>653.4666666666667</v>
      </c>
      <c r="H300" s="36">
        <v>683.16666666666674</v>
      </c>
      <c r="I300" s="36">
        <v>691.43333333333339</v>
      </c>
      <c r="J300" s="36">
        <v>698.01666666666677</v>
      </c>
      <c r="K300" s="31">
        <v>684.85</v>
      </c>
      <c r="L300" s="31">
        <v>670</v>
      </c>
      <c r="M300" s="31">
        <v>44.110190000000003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6455.75</v>
      </c>
      <c r="D301" s="36">
        <v>6455.583333333333</v>
      </c>
      <c r="E301" s="36">
        <v>6396.7166666666662</v>
      </c>
      <c r="F301" s="36">
        <v>6337.6833333333334</v>
      </c>
      <c r="G301" s="36">
        <v>6278.8166666666666</v>
      </c>
      <c r="H301" s="36">
        <v>6514.6166666666659</v>
      </c>
      <c r="I301" s="36">
        <v>6573.4833333333327</v>
      </c>
      <c r="J301" s="36">
        <v>6632.5166666666655</v>
      </c>
      <c r="K301" s="31">
        <v>6514.45</v>
      </c>
      <c r="L301" s="31">
        <v>6396.55</v>
      </c>
      <c r="M301" s="31">
        <v>3.6766299999999998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3695.2</v>
      </c>
      <c r="D302" s="36">
        <v>3686.6333333333332</v>
      </c>
      <c r="E302" s="36">
        <v>3668.2666666666664</v>
      </c>
      <c r="F302" s="36">
        <v>3641.333333333333</v>
      </c>
      <c r="G302" s="36">
        <v>3622.9666666666662</v>
      </c>
      <c r="H302" s="36">
        <v>3713.5666666666666</v>
      </c>
      <c r="I302" s="36">
        <v>3731.9333333333334</v>
      </c>
      <c r="J302" s="36">
        <v>3758.8666666666668</v>
      </c>
      <c r="K302" s="31">
        <v>3705</v>
      </c>
      <c r="L302" s="31">
        <v>3659.7</v>
      </c>
      <c r="M302" s="31">
        <v>12.890599999999999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492.1</v>
      </c>
      <c r="D303" s="36">
        <v>488.5333333333333</v>
      </c>
      <c r="E303" s="36">
        <v>482.06666666666661</v>
      </c>
      <c r="F303" s="36">
        <v>472.0333333333333</v>
      </c>
      <c r="G303" s="36">
        <v>465.56666666666661</v>
      </c>
      <c r="H303" s="36">
        <v>498.56666666666661</v>
      </c>
      <c r="I303" s="36">
        <v>505.0333333333333</v>
      </c>
      <c r="J303" s="36">
        <v>515.06666666666661</v>
      </c>
      <c r="K303" s="31">
        <v>495</v>
      </c>
      <c r="L303" s="31">
        <v>478.5</v>
      </c>
      <c r="M303" s="31">
        <v>4.8186400000000003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501.35</v>
      </c>
      <c r="D304" s="36">
        <v>502</v>
      </c>
      <c r="E304" s="36">
        <v>497.6</v>
      </c>
      <c r="F304" s="36">
        <v>493.85</v>
      </c>
      <c r="G304" s="36">
        <v>489.45000000000005</v>
      </c>
      <c r="H304" s="36">
        <v>505.75</v>
      </c>
      <c r="I304" s="36">
        <v>510.15</v>
      </c>
      <c r="J304" s="36">
        <v>513.9</v>
      </c>
      <c r="K304" s="31">
        <v>506.4</v>
      </c>
      <c r="L304" s="31">
        <v>498.25</v>
      </c>
      <c r="M304" s="31">
        <v>10.105740000000001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301.60000000000002</v>
      </c>
      <c r="D305" s="36">
        <v>304.2166666666667</v>
      </c>
      <c r="E305" s="36">
        <v>297.93333333333339</v>
      </c>
      <c r="F305" s="36">
        <v>294.26666666666671</v>
      </c>
      <c r="G305" s="36">
        <v>287.98333333333341</v>
      </c>
      <c r="H305" s="36">
        <v>307.88333333333338</v>
      </c>
      <c r="I305" s="36">
        <v>314.16666666666669</v>
      </c>
      <c r="J305" s="36">
        <v>317.83333333333337</v>
      </c>
      <c r="K305" s="31">
        <v>310.5</v>
      </c>
      <c r="L305" s="31">
        <v>300.55</v>
      </c>
      <c r="M305" s="31">
        <v>14.674659999999999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130.88</v>
      </c>
      <c r="D306" s="36">
        <v>131.4</v>
      </c>
      <c r="E306" s="36">
        <v>129.99</v>
      </c>
      <c r="F306" s="36">
        <v>129.1</v>
      </c>
      <c r="G306" s="36">
        <v>127.69</v>
      </c>
      <c r="H306" s="36">
        <v>132.29000000000002</v>
      </c>
      <c r="I306" s="36">
        <v>133.70000000000005</v>
      </c>
      <c r="J306" s="36">
        <v>134.59000000000003</v>
      </c>
      <c r="K306" s="31">
        <v>132.81</v>
      </c>
      <c r="L306" s="31">
        <v>130.51</v>
      </c>
      <c r="M306" s="31">
        <v>13.812989999999999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1021.2</v>
      </c>
      <c r="D307" s="36">
        <v>1023.7166666666667</v>
      </c>
      <c r="E307" s="36">
        <v>1017.4833333333333</v>
      </c>
      <c r="F307" s="36">
        <v>1013.7666666666667</v>
      </c>
      <c r="G307" s="36">
        <v>1007.5333333333333</v>
      </c>
      <c r="H307" s="36">
        <v>1027.4333333333334</v>
      </c>
      <c r="I307" s="36">
        <v>1033.666666666667</v>
      </c>
      <c r="J307" s="36">
        <v>1037.3833333333334</v>
      </c>
      <c r="K307" s="31">
        <v>1029.95</v>
      </c>
      <c r="L307" s="31">
        <v>1020</v>
      </c>
      <c r="M307" s="31">
        <v>5.0281000000000002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8081.6</v>
      </c>
      <c r="D308" s="36">
        <v>8143.2666666666673</v>
      </c>
      <c r="E308" s="36">
        <v>7998.3333333333339</v>
      </c>
      <c r="F308" s="36">
        <v>7915.0666666666666</v>
      </c>
      <c r="G308" s="36">
        <v>7770.1333333333332</v>
      </c>
      <c r="H308" s="36">
        <v>8226.5333333333347</v>
      </c>
      <c r="I308" s="36">
        <v>8371.4666666666672</v>
      </c>
      <c r="J308" s="36">
        <v>8454.7333333333354</v>
      </c>
      <c r="K308" s="31">
        <v>8288.2000000000007</v>
      </c>
      <c r="L308" s="31">
        <v>8060</v>
      </c>
      <c r="M308" s="31">
        <v>0.83716000000000002</v>
      </c>
      <c r="N308" s="1"/>
      <c r="O308" s="1"/>
    </row>
    <row r="309" spans="1:15" ht="12.75" customHeight="1">
      <c r="A309" s="33">
        <v>299</v>
      </c>
      <c r="B309" s="53" t="s">
        <v>859</v>
      </c>
      <c r="C309" s="31">
        <v>820.85</v>
      </c>
      <c r="D309" s="36">
        <v>811.91666666666663</v>
      </c>
      <c r="E309" s="36">
        <v>798.93333333333328</v>
      </c>
      <c r="F309" s="36">
        <v>777.01666666666665</v>
      </c>
      <c r="G309" s="36">
        <v>764.0333333333333</v>
      </c>
      <c r="H309" s="36">
        <v>833.83333333333326</v>
      </c>
      <c r="I309" s="36">
        <v>846.81666666666661</v>
      </c>
      <c r="J309" s="36">
        <v>868.73333333333323</v>
      </c>
      <c r="K309" s="31">
        <v>824.9</v>
      </c>
      <c r="L309" s="31">
        <v>790</v>
      </c>
      <c r="M309" s="31">
        <v>13.14386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2270.4</v>
      </c>
      <c r="D310" s="36">
        <v>2269.15</v>
      </c>
      <c r="E310" s="36">
        <v>2252.3000000000002</v>
      </c>
      <c r="F310" s="36">
        <v>2234.2000000000003</v>
      </c>
      <c r="G310" s="36">
        <v>2217.3500000000004</v>
      </c>
      <c r="H310" s="36">
        <v>2287.25</v>
      </c>
      <c r="I310" s="36">
        <v>2304.0999999999995</v>
      </c>
      <c r="J310" s="36">
        <v>2322.1999999999998</v>
      </c>
      <c r="K310" s="31">
        <v>2286</v>
      </c>
      <c r="L310" s="31">
        <v>2251.0500000000002</v>
      </c>
      <c r="M310" s="31">
        <v>9.4780800000000003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94.07</v>
      </c>
      <c r="D311" s="36">
        <v>94.71</v>
      </c>
      <c r="E311" s="36">
        <v>93.259999999999991</v>
      </c>
      <c r="F311" s="36">
        <v>92.45</v>
      </c>
      <c r="G311" s="36">
        <v>91</v>
      </c>
      <c r="H311" s="36">
        <v>95.519999999999982</v>
      </c>
      <c r="I311" s="36">
        <v>96.97</v>
      </c>
      <c r="J311" s="36">
        <v>97.779999999999973</v>
      </c>
      <c r="K311" s="31">
        <v>96.16</v>
      </c>
      <c r="L311" s="31">
        <v>93.9</v>
      </c>
      <c r="M311" s="31">
        <v>17.501809999999999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135219.20000000001</v>
      </c>
      <c r="D312" s="36">
        <v>135845.50000000003</v>
      </c>
      <c r="E312" s="36">
        <v>134426.65000000005</v>
      </c>
      <c r="F312" s="36">
        <v>133634.10000000003</v>
      </c>
      <c r="G312" s="36">
        <v>132215.25000000006</v>
      </c>
      <c r="H312" s="36">
        <v>136638.05000000005</v>
      </c>
      <c r="I312" s="36">
        <v>138056.90000000002</v>
      </c>
      <c r="J312" s="36">
        <v>138849.45000000004</v>
      </c>
      <c r="K312" s="31">
        <v>137264.35</v>
      </c>
      <c r="L312" s="31">
        <v>135052.95000000001</v>
      </c>
      <c r="M312" s="31">
        <v>2.9149999999999999E-2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1763.4</v>
      </c>
      <c r="D313" s="36">
        <v>1763.4666666666665</v>
      </c>
      <c r="E313" s="36">
        <v>1749.9333333333329</v>
      </c>
      <c r="F313" s="36">
        <v>1736.4666666666665</v>
      </c>
      <c r="G313" s="36">
        <v>1722.9333333333329</v>
      </c>
      <c r="H313" s="36">
        <v>1776.9333333333329</v>
      </c>
      <c r="I313" s="36">
        <v>1790.4666666666662</v>
      </c>
      <c r="J313" s="36">
        <v>1803.9333333333329</v>
      </c>
      <c r="K313" s="31">
        <v>1777</v>
      </c>
      <c r="L313" s="31">
        <v>1750</v>
      </c>
      <c r="M313" s="31">
        <v>0.77119000000000004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1283.4000000000001</v>
      </c>
      <c r="D314" s="36">
        <v>1270.5833333333333</v>
      </c>
      <c r="E314" s="36">
        <v>1251.1666666666665</v>
      </c>
      <c r="F314" s="36">
        <v>1218.9333333333332</v>
      </c>
      <c r="G314" s="36">
        <v>1199.5166666666664</v>
      </c>
      <c r="H314" s="36">
        <v>1302.8166666666666</v>
      </c>
      <c r="I314" s="36">
        <v>1322.2333333333331</v>
      </c>
      <c r="J314" s="36">
        <v>1354.4666666666667</v>
      </c>
      <c r="K314" s="31">
        <v>1290</v>
      </c>
      <c r="L314" s="31">
        <v>1238.3499999999999</v>
      </c>
      <c r="M314" s="31">
        <v>7.8686999999999996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1909.95</v>
      </c>
      <c r="D315" s="36">
        <v>1903.5833333333333</v>
      </c>
      <c r="E315" s="36">
        <v>1864.1666666666665</v>
      </c>
      <c r="F315" s="36">
        <v>1818.3833333333332</v>
      </c>
      <c r="G315" s="36">
        <v>1778.9666666666665</v>
      </c>
      <c r="H315" s="36">
        <v>1949.3666666666666</v>
      </c>
      <c r="I315" s="36">
        <v>1988.7833333333331</v>
      </c>
      <c r="J315" s="36">
        <v>2034.5666666666666</v>
      </c>
      <c r="K315" s="31">
        <v>1943</v>
      </c>
      <c r="L315" s="31">
        <v>1857.8</v>
      </c>
      <c r="M315" s="31">
        <v>48.581310000000002</v>
      </c>
      <c r="N315" s="1"/>
      <c r="O315" s="1"/>
    </row>
    <row r="316" spans="1:15" ht="12.75" customHeight="1">
      <c r="A316" s="33">
        <v>306</v>
      </c>
      <c r="B316" s="53" t="s">
        <v>860</v>
      </c>
      <c r="C316" s="31">
        <v>671.2</v>
      </c>
      <c r="D316" s="36">
        <v>673.26666666666677</v>
      </c>
      <c r="E316" s="36">
        <v>666.58333333333348</v>
      </c>
      <c r="F316" s="36">
        <v>661.9666666666667</v>
      </c>
      <c r="G316" s="36">
        <v>655.28333333333342</v>
      </c>
      <c r="H316" s="36">
        <v>677.88333333333355</v>
      </c>
      <c r="I316" s="36">
        <v>684.56666666666672</v>
      </c>
      <c r="J316" s="36">
        <v>689.18333333333362</v>
      </c>
      <c r="K316" s="31">
        <v>679.95</v>
      </c>
      <c r="L316" s="31">
        <v>668.65</v>
      </c>
      <c r="M316" s="31">
        <v>1.07938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327.60000000000002</v>
      </c>
      <c r="D317" s="36">
        <v>329.40000000000003</v>
      </c>
      <c r="E317" s="36">
        <v>324.95000000000005</v>
      </c>
      <c r="F317" s="36">
        <v>322.3</v>
      </c>
      <c r="G317" s="36">
        <v>317.85000000000002</v>
      </c>
      <c r="H317" s="36">
        <v>332.05000000000007</v>
      </c>
      <c r="I317" s="36">
        <v>336.5</v>
      </c>
      <c r="J317" s="36">
        <v>339.15000000000009</v>
      </c>
      <c r="K317" s="31">
        <v>333.85</v>
      </c>
      <c r="L317" s="31">
        <v>326.75</v>
      </c>
      <c r="M317" s="31">
        <v>17.964670000000002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2787.65</v>
      </c>
      <c r="D318" s="36">
        <v>2775.4833333333336</v>
      </c>
      <c r="E318" s="36">
        <v>2757.4666666666672</v>
      </c>
      <c r="F318" s="36">
        <v>2727.2833333333338</v>
      </c>
      <c r="G318" s="36">
        <v>2709.2666666666673</v>
      </c>
      <c r="H318" s="36">
        <v>2805.666666666667</v>
      </c>
      <c r="I318" s="36">
        <v>2823.6833333333334</v>
      </c>
      <c r="J318" s="36">
        <v>2853.8666666666668</v>
      </c>
      <c r="K318" s="31">
        <v>2793.5</v>
      </c>
      <c r="L318" s="31">
        <v>2745.3</v>
      </c>
      <c r="M318" s="31">
        <v>13.87175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415.05</v>
      </c>
      <c r="D319" s="36">
        <v>416.48333333333335</v>
      </c>
      <c r="E319" s="36">
        <v>411.76666666666671</v>
      </c>
      <c r="F319" s="36">
        <v>408.48333333333335</v>
      </c>
      <c r="G319" s="36">
        <v>403.76666666666671</v>
      </c>
      <c r="H319" s="36">
        <v>419.76666666666671</v>
      </c>
      <c r="I319" s="36">
        <v>424.48333333333341</v>
      </c>
      <c r="J319" s="36">
        <v>427.76666666666671</v>
      </c>
      <c r="K319" s="31">
        <v>421.2</v>
      </c>
      <c r="L319" s="31">
        <v>413.2</v>
      </c>
      <c r="M319" s="31">
        <v>1.8110999999999999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538.54999999999995</v>
      </c>
      <c r="D320" s="36">
        <v>542.48333333333335</v>
      </c>
      <c r="E320" s="36">
        <v>532.51666666666665</v>
      </c>
      <c r="F320" s="36">
        <v>526.48333333333335</v>
      </c>
      <c r="G320" s="36">
        <v>516.51666666666665</v>
      </c>
      <c r="H320" s="36">
        <v>548.51666666666665</v>
      </c>
      <c r="I320" s="36">
        <v>558.48333333333335</v>
      </c>
      <c r="J320" s="36">
        <v>564.51666666666665</v>
      </c>
      <c r="K320" s="31">
        <v>552.45000000000005</v>
      </c>
      <c r="L320" s="31">
        <v>536.45000000000005</v>
      </c>
      <c r="M320" s="31">
        <v>2.1257999999999999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210.84</v>
      </c>
      <c r="D321" s="36">
        <v>211.49666666666667</v>
      </c>
      <c r="E321" s="36">
        <v>209.07333333333335</v>
      </c>
      <c r="F321" s="36">
        <v>207.30666666666667</v>
      </c>
      <c r="G321" s="36">
        <v>204.88333333333335</v>
      </c>
      <c r="H321" s="36">
        <v>213.26333333333335</v>
      </c>
      <c r="I321" s="36">
        <v>215.68666666666664</v>
      </c>
      <c r="J321" s="36">
        <v>217.45333333333335</v>
      </c>
      <c r="K321" s="31">
        <v>213.92</v>
      </c>
      <c r="L321" s="31">
        <v>209.73</v>
      </c>
      <c r="M321" s="31">
        <v>45.518839999999997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186.89</v>
      </c>
      <c r="D322" s="36">
        <v>188.16333333333333</v>
      </c>
      <c r="E322" s="36">
        <v>185.12666666666667</v>
      </c>
      <c r="F322" s="36">
        <v>183.36333333333334</v>
      </c>
      <c r="G322" s="36">
        <v>180.32666666666668</v>
      </c>
      <c r="H322" s="36">
        <v>189.92666666666665</v>
      </c>
      <c r="I322" s="36">
        <v>192.96333333333334</v>
      </c>
      <c r="J322" s="36">
        <v>194.72666666666663</v>
      </c>
      <c r="K322" s="31">
        <v>191.2</v>
      </c>
      <c r="L322" s="31">
        <v>186.4</v>
      </c>
      <c r="M322" s="31">
        <v>8.9788300000000003</v>
      </c>
      <c r="N322" s="1"/>
      <c r="O322" s="1"/>
    </row>
    <row r="323" spans="1:15" ht="12.75" customHeight="1">
      <c r="A323" s="33">
        <v>313</v>
      </c>
      <c r="B323" s="53" t="s">
        <v>799</v>
      </c>
      <c r="C323" s="31">
        <v>2455.4499999999998</v>
      </c>
      <c r="D323" s="36">
        <v>2470.4833333333331</v>
      </c>
      <c r="E323" s="36">
        <v>2428.9666666666662</v>
      </c>
      <c r="F323" s="36">
        <v>2402.4833333333331</v>
      </c>
      <c r="G323" s="36">
        <v>2360.9666666666662</v>
      </c>
      <c r="H323" s="36">
        <v>2496.9666666666662</v>
      </c>
      <c r="I323" s="36">
        <v>2538.4833333333336</v>
      </c>
      <c r="J323" s="36">
        <v>2564.9666666666662</v>
      </c>
      <c r="K323" s="31">
        <v>2512</v>
      </c>
      <c r="L323" s="31">
        <v>2444</v>
      </c>
      <c r="M323" s="31">
        <v>3.3334199999999998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692</v>
      </c>
      <c r="D324" s="36">
        <v>695.43333333333339</v>
      </c>
      <c r="E324" s="36">
        <v>685.86666666666679</v>
      </c>
      <c r="F324" s="36">
        <v>679.73333333333335</v>
      </c>
      <c r="G324" s="36">
        <v>670.16666666666674</v>
      </c>
      <c r="H324" s="36">
        <v>701.56666666666683</v>
      </c>
      <c r="I324" s="36">
        <v>711.13333333333344</v>
      </c>
      <c r="J324" s="36">
        <v>717.26666666666688</v>
      </c>
      <c r="K324" s="31">
        <v>705</v>
      </c>
      <c r="L324" s="31">
        <v>689.3</v>
      </c>
      <c r="M324" s="31">
        <v>17.387170000000001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12245.75</v>
      </c>
      <c r="D325" s="36">
        <v>12227.466666666667</v>
      </c>
      <c r="E325" s="36">
        <v>12169.933333333334</v>
      </c>
      <c r="F325" s="36">
        <v>12094.116666666667</v>
      </c>
      <c r="G325" s="36">
        <v>12036.583333333334</v>
      </c>
      <c r="H325" s="36">
        <v>12303.283333333335</v>
      </c>
      <c r="I325" s="36">
        <v>12360.816666666668</v>
      </c>
      <c r="J325" s="36">
        <v>12436.633333333335</v>
      </c>
      <c r="K325" s="31">
        <v>12285</v>
      </c>
      <c r="L325" s="31">
        <v>12151.65</v>
      </c>
      <c r="M325" s="31">
        <v>5.68161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2735.6</v>
      </c>
      <c r="D326" s="36">
        <v>2734.6</v>
      </c>
      <c r="E326" s="36">
        <v>2679.5</v>
      </c>
      <c r="F326" s="36">
        <v>2623.4</v>
      </c>
      <c r="G326" s="36">
        <v>2568.3000000000002</v>
      </c>
      <c r="H326" s="36">
        <v>2790.7</v>
      </c>
      <c r="I326" s="36">
        <v>2845.7999999999993</v>
      </c>
      <c r="J326" s="36">
        <v>2901.8999999999996</v>
      </c>
      <c r="K326" s="31">
        <v>2789.7</v>
      </c>
      <c r="L326" s="31">
        <v>2678.5</v>
      </c>
      <c r="M326" s="31">
        <v>3.0850200000000001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1150.1500000000001</v>
      </c>
      <c r="D327" s="36">
        <v>1144.5</v>
      </c>
      <c r="E327" s="36">
        <v>1136.6500000000001</v>
      </c>
      <c r="F327" s="36">
        <v>1123.1500000000001</v>
      </c>
      <c r="G327" s="36">
        <v>1115.3000000000002</v>
      </c>
      <c r="H327" s="36">
        <v>1158</v>
      </c>
      <c r="I327" s="36">
        <v>1165.8499999999999</v>
      </c>
      <c r="J327" s="36">
        <v>1179.3499999999999</v>
      </c>
      <c r="K327" s="31">
        <v>1152.3499999999999</v>
      </c>
      <c r="L327" s="31">
        <v>1131</v>
      </c>
      <c r="M327" s="31">
        <v>5.4820799999999998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964.7</v>
      </c>
      <c r="D328" s="36">
        <v>955.93333333333339</v>
      </c>
      <c r="E328" s="36">
        <v>934.86666666666679</v>
      </c>
      <c r="F328" s="36">
        <v>905.03333333333342</v>
      </c>
      <c r="G328" s="36">
        <v>883.96666666666681</v>
      </c>
      <c r="H328" s="36">
        <v>985.76666666666677</v>
      </c>
      <c r="I328" s="36">
        <v>1006.8333333333334</v>
      </c>
      <c r="J328" s="36">
        <v>1036.6666666666667</v>
      </c>
      <c r="K328" s="31">
        <v>977</v>
      </c>
      <c r="L328" s="31">
        <v>926.1</v>
      </c>
      <c r="M328" s="31">
        <v>32.148180000000004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4193.3</v>
      </c>
      <c r="D329" s="36">
        <v>4226.4000000000005</v>
      </c>
      <c r="E329" s="36">
        <v>4146.9000000000015</v>
      </c>
      <c r="F329" s="36">
        <v>4100.5000000000009</v>
      </c>
      <c r="G329" s="36">
        <v>4021.0000000000018</v>
      </c>
      <c r="H329" s="36">
        <v>4272.8000000000011</v>
      </c>
      <c r="I329" s="36">
        <v>4352.2999999999993</v>
      </c>
      <c r="J329" s="36">
        <v>4398.7000000000007</v>
      </c>
      <c r="K329" s="31">
        <v>4305.8999999999996</v>
      </c>
      <c r="L329" s="31">
        <v>4180</v>
      </c>
      <c r="M329" s="31">
        <v>9.1507400000000008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680</v>
      </c>
      <c r="D330" s="36">
        <v>683.2166666666667</v>
      </c>
      <c r="E330" s="36">
        <v>673.73333333333335</v>
      </c>
      <c r="F330" s="36">
        <v>667.4666666666667</v>
      </c>
      <c r="G330" s="36">
        <v>657.98333333333335</v>
      </c>
      <c r="H330" s="36">
        <v>689.48333333333335</v>
      </c>
      <c r="I330" s="36">
        <v>698.9666666666667</v>
      </c>
      <c r="J330" s="36">
        <v>705.23333333333335</v>
      </c>
      <c r="K330" s="31">
        <v>692.7</v>
      </c>
      <c r="L330" s="31">
        <v>676.95</v>
      </c>
      <c r="M330" s="31">
        <v>1.52135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1257.55</v>
      </c>
      <c r="D331" s="36">
        <v>1258.2833333333335</v>
      </c>
      <c r="E331" s="36">
        <v>1246.5666666666671</v>
      </c>
      <c r="F331" s="36">
        <v>1235.5833333333335</v>
      </c>
      <c r="G331" s="36">
        <v>1223.866666666667</v>
      </c>
      <c r="H331" s="36">
        <v>1269.2666666666671</v>
      </c>
      <c r="I331" s="36">
        <v>1280.9833333333338</v>
      </c>
      <c r="J331" s="36">
        <v>1291.9666666666672</v>
      </c>
      <c r="K331" s="31">
        <v>1270</v>
      </c>
      <c r="L331" s="31">
        <v>1247.3</v>
      </c>
      <c r="M331" s="31">
        <v>0.63192000000000004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2182.1</v>
      </c>
      <c r="D332" s="36">
        <v>2172.25</v>
      </c>
      <c r="E332" s="36">
        <v>2153.1</v>
      </c>
      <c r="F332" s="36">
        <v>2124.1</v>
      </c>
      <c r="G332" s="36">
        <v>2104.9499999999998</v>
      </c>
      <c r="H332" s="36">
        <v>2201.25</v>
      </c>
      <c r="I332" s="36">
        <v>2220.3999999999996</v>
      </c>
      <c r="J332" s="36">
        <v>2249.4</v>
      </c>
      <c r="K332" s="31">
        <v>2191.4</v>
      </c>
      <c r="L332" s="31">
        <v>2143.25</v>
      </c>
      <c r="M332" s="31">
        <v>1.3810100000000001</v>
      </c>
      <c r="N332" s="1"/>
      <c r="O332" s="1"/>
    </row>
    <row r="333" spans="1:15" ht="12.75" customHeight="1">
      <c r="A333" s="33">
        <v>323</v>
      </c>
      <c r="B333" s="53" t="s">
        <v>798</v>
      </c>
      <c r="C333" s="31">
        <v>555.29999999999995</v>
      </c>
      <c r="D333" s="36">
        <v>554.93333333333328</v>
      </c>
      <c r="E333" s="36">
        <v>547.86666666666656</v>
      </c>
      <c r="F333" s="36">
        <v>540.43333333333328</v>
      </c>
      <c r="G333" s="36">
        <v>533.36666666666656</v>
      </c>
      <c r="H333" s="36">
        <v>562.36666666666656</v>
      </c>
      <c r="I333" s="36">
        <v>569.43333333333339</v>
      </c>
      <c r="J333" s="36">
        <v>576.86666666666656</v>
      </c>
      <c r="K333" s="31">
        <v>562</v>
      </c>
      <c r="L333" s="31">
        <v>547.5</v>
      </c>
      <c r="M333" s="31">
        <v>4.8823100000000004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69.69</v>
      </c>
      <c r="D334" s="36">
        <v>69.86666666666666</v>
      </c>
      <c r="E334" s="36">
        <v>69.423333333333318</v>
      </c>
      <c r="F334" s="36">
        <v>69.156666666666652</v>
      </c>
      <c r="G334" s="36">
        <v>68.71333333333331</v>
      </c>
      <c r="H334" s="36">
        <v>70.133333333333326</v>
      </c>
      <c r="I334" s="36">
        <v>70.576666666666682</v>
      </c>
      <c r="J334" s="36">
        <v>70.843333333333334</v>
      </c>
      <c r="K334" s="31">
        <v>70.31</v>
      </c>
      <c r="L334" s="31">
        <v>69.599999999999994</v>
      </c>
      <c r="M334" s="31">
        <v>32.890329999999999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770.85</v>
      </c>
      <c r="D335" s="36">
        <v>767.05000000000007</v>
      </c>
      <c r="E335" s="36">
        <v>759.90000000000009</v>
      </c>
      <c r="F335" s="36">
        <v>748.95</v>
      </c>
      <c r="G335" s="36">
        <v>741.80000000000007</v>
      </c>
      <c r="H335" s="36">
        <v>778.00000000000011</v>
      </c>
      <c r="I335" s="36">
        <v>785.15</v>
      </c>
      <c r="J335" s="36">
        <v>796.10000000000014</v>
      </c>
      <c r="K335" s="31">
        <v>774.2</v>
      </c>
      <c r="L335" s="31">
        <v>756.1</v>
      </c>
      <c r="M335" s="31">
        <v>7.7126999999999999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3177.8</v>
      </c>
      <c r="D336" s="36">
        <v>3159.65</v>
      </c>
      <c r="E336" s="36">
        <v>3131.5</v>
      </c>
      <c r="F336" s="36">
        <v>3085.2</v>
      </c>
      <c r="G336" s="36">
        <v>3057.0499999999997</v>
      </c>
      <c r="H336" s="36">
        <v>3205.9500000000003</v>
      </c>
      <c r="I336" s="36">
        <v>3234.1000000000008</v>
      </c>
      <c r="J336" s="36">
        <v>3280.4000000000005</v>
      </c>
      <c r="K336" s="31">
        <v>3187.8</v>
      </c>
      <c r="L336" s="31">
        <v>3113.35</v>
      </c>
      <c r="M336" s="31">
        <v>3.3138999999999998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5653.35</v>
      </c>
      <c r="D337" s="36">
        <v>5634.0166666666664</v>
      </c>
      <c r="E337" s="36">
        <v>5560.333333333333</v>
      </c>
      <c r="F337" s="36">
        <v>5467.3166666666666</v>
      </c>
      <c r="G337" s="36">
        <v>5393.6333333333332</v>
      </c>
      <c r="H337" s="36">
        <v>5727.0333333333328</v>
      </c>
      <c r="I337" s="36">
        <v>5800.7166666666672</v>
      </c>
      <c r="J337" s="36">
        <v>5893.7333333333327</v>
      </c>
      <c r="K337" s="31">
        <v>5707.7</v>
      </c>
      <c r="L337" s="31">
        <v>5541</v>
      </c>
      <c r="M337" s="31">
        <v>6.9198000000000004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2023.85</v>
      </c>
      <c r="D338" s="36">
        <v>2018.3999999999999</v>
      </c>
      <c r="E338" s="36">
        <v>1996.8999999999996</v>
      </c>
      <c r="F338" s="36">
        <v>1969.9499999999998</v>
      </c>
      <c r="G338" s="36">
        <v>1948.4499999999996</v>
      </c>
      <c r="H338" s="36">
        <v>2045.3499999999997</v>
      </c>
      <c r="I338" s="36">
        <v>2066.8500000000004</v>
      </c>
      <c r="J338" s="36">
        <v>2093.7999999999997</v>
      </c>
      <c r="K338" s="31">
        <v>2039.9</v>
      </c>
      <c r="L338" s="31">
        <v>1991.45</v>
      </c>
      <c r="M338" s="31">
        <v>6.8018299999999998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1561.7</v>
      </c>
      <c r="D339" s="36">
        <v>1567.6500000000003</v>
      </c>
      <c r="E339" s="36">
        <v>1552.2000000000007</v>
      </c>
      <c r="F339" s="36">
        <v>1542.7000000000005</v>
      </c>
      <c r="G339" s="36">
        <v>1527.2500000000009</v>
      </c>
      <c r="H339" s="36">
        <v>1577.1500000000005</v>
      </c>
      <c r="I339" s="36">
        <v>1592.6</v>
      </c>
      <c r="J339" s="36">
        <v>1602.1000000000004</v>
      </c>
      <c r="K339" s="31">
        <v>1583.1</v>
      </c>
      <c r="L339" s="31">
        <v>1558.15</v>
      </c>
      <c r="M339" s="31">
        <v>3.30375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178.17</v>
      </c>
      <c r="D340" s="36">
        <v>177.24</v>
      </c>
      <c r="E340" s="36">
        <v>174.58</v>
      </c>
      <c r="F340" s="36">
        <v>170.99</v>
      </c>
      <c r="G340" s="36">
        <v>168.33</v>
      </c>
      <c r="H340" s="36">
        <v>180.83</v>
      </c>
      <c r="I340" s="36">
        <v>183.48999999999998</v>
      </c>
      <c r="J340" s="36">
        <v>187.08</v>
      </c>
      <c r="K340" s="31">
        <v>179.9</v>
      </c>
      <c r="L340" s="31">
        <v>173.65</v>
      </c>
      <c r="M340" s="31">
        <v>103.49538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315.25</v>
      </c>
      <c r="D341" s="36">
        <v>313.48333333333335</v>
      </c>
      <c r="E341" s="36">
        <v>310.9666666666667</v>
      </c>
      <c r="F341" s="36">
        <v>306.68333333333334</v>
      </c>
      <c r="G341" s="36">
        <v>304.16666666666669</v>
      </c>
      <c r="H341" s="36">
        <v>317.76666666666671</v>
      </c>
      <c r="I341" s="36">
        <v>320.28333333333336</v>
      </c>
      <c r="J341" s="36">
        <v>324.56666666666672</v>
      </c>
      <c r="K341" s="31">
        <v>316</v>
      </c>
      <c r="L341" s="31">
        <v>309.2</v>
      </c>
      <c r="M341" s="31">
        <v>24.895849999999999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95.5</v>
      </c>
      <c r="D342" s="36">
        <v>95.69</v>
      </c>
      <c r="E342" s="36">
        <v>94.97999999999999</v>
      </c>
      <c r="F342" s="36">
        <v>94.46</v>
      </c>
      <c r="G342" s="36">
        <v>93.749999999999986</v>
      </c>
      <c r="H342" s="36">
        <v>96.21</v>
      </c>
      <c r="I342" s="36">
        <v>96.92</v>
      </c>
      <c r="J342" s="36">
        <v>97.44</v>
      </c>
      <c r="K342" s="31">
        <v>96.4</v>
      </c>
      <c r="L342" s="31">
        <v>95.17</v>
      </c>
      <c r="M342" s="31">
        <v>103.17825000000001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271.85000000000002</v>
      </c>
      <c r="D343" s="36">
        <v>271.98333333333329</v>
      </c>
      <c r="E343" s="36">
        <v>268.26666666666659</v>
      </c>
      <c r="F343" s="36">
        <v>264.68333333333328</v>
      </c>
      <c r="G343" s="36">
        <v>260.96666666666658</v>
      </c>
      <c r="H343" s="36">
        <v>275.56666666666661</v>
      </c>
      <c r="I343" s="36">
        <v>279.2833333333333</v>
      </c>
      <c r="J343" s="36">
        <v>282.86666666666662</v>
      </c>
      <c r="K343" s="31">
        <v>275.7</v>
      </c>
      <c r="L343" s="31">
        <v>268.39999999999998</v>
      </c>
      <c r="M343" s="31">
        <v>33.08173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214.66</v>
      </c>
      <c r="D344" s="36">
        <v>215.91</v>
      </c>
      <c r="E344" s="36">
        <v>212.39</v>
      </c>
      <c r="F344" s="36">
        <v>210.11999999999998</v>
      </c>
      <c r="G344" s="36">
        <v>206.59999999999997</v>
      </c>
      <c r="H344" s="36">
        <v>218.18</v>
      </c>
      <c r="I344" s="36">
        <v>221.70000000000005</v>
      </c>
      <c r="J344" s="36">
        <v>223.97000000000003</v>
      </c>
      <c r="K344" s="31">
        <v>219.43</v>
      </c>
      <c r="L344" s="31">
        <v>213.64</v>
      </c>
      <c r="M344" s="31">
        <v>47.81521</v>
      </c>
      <c r="N344" s="1"/>
      <c r="O344" s="1"/>
    </row>
    <row r="345" spans="1:15" ht="12.75" customHeight="1">
      <c r="A345" s="33">
        <v>335</v>
      </c>
      <c r="B345" s="53" t="s">
        <v>796</v>
      </c>
      <c r="C345" s="31">
        <v>52.41</v>
      </c>
      <c r="D345" s="36">
        <v>52.699999999999996</v>
      </c>
      <c r="E345" s="36">
        <v>51.959999999999994</v>
      </c>
      <c r="F345" s="36">
        <v>51.51</v>
      </c>
      <c r="G345" s="36">
        <v>50.769999999999996</v>
      </c>
      <c r="H345" s="36">
        <v>53.149999999999991</v>
      </c>
      <c r="I345" s="36">
        <v>53.889999999999986</v>
      </c>
      <c r="J345" s="36">
        <v>54.339999999999989</v>
      </c>
      <c r="K345" s="31">
        <v>53.44</v>
      </c>
      <c r="L345" s="31">
        <v>52.25</v>
      </c>
      <c r="M345" s="31">
        <v>27.452220000000001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416.3</v>
      </c>
      <c r="D346" s="36">
        <v>414.68333333333339</v>
      </c>
      <c r="E346" s="36">
        <v>411.71666666666681</v>
      </c>
      <c r="F346" s="36">
        <v>407.13333333333344</v>
      </c>
      <c r="G346" s="36">
        <v>404.16666666666686</v>
      </c>
      <c r="H346" s="36">
        <v>419.26666666666677</v>
      </c>
      <c r="I346" s="36">
        <v>422.23333333333335</v>
      </c>
      <c r="J346" s="36">
        <v>426.81666666666672</v>
      </c>
      <c r="K346" s="31">
        <v>417.65</v>
      </c>
      <c r="L346" s="31">
        <v>410.1</v>
      </c>
      <c r="M346" s="31">
        <v>144.32500999999999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1283.8499999999999</v>
      </c>
      <c r="D347" s="36">
        <v>1285.95</v>
      </c>
      <c r="E347" s="36">
        <v>1272.9000000000001</v>
      </c>
      <c r="F347" s="36">
        <v>1261.95</v>
      </c>
      <c r="G347" s="36">
        <v>1248.9000000000001</v>
      </c>
      <c r="H347" s="36">
        <v>1296.9000000000001</v>
      </c>
      <c r="I347" s="36">
        <v>1309.9499999999998</v>
      </c>
      <c r="J347" s="36">
        <v>1320.9</v>
      </c>
      <c r="K347" s="31">
        <v>1299</v>
      </c>
      <c r="L347" s="31">
        <v>1275</v>
      </c>
      <c r="M347" s="31">
        <v>1.8873200000000001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186.77</v>
      </c>
      <c r="D348" s="36">
        <v>188.13666666666666</v>
      </c>
      <c r="E348" s="36">
        <v>184.7833333333333</v>
      </c>
      <c r="F348" s="36">
        <v>182.79666666666665</v>
      </c>
      <c r="G348" s="36">
        <v>179.4433333333333</v>
      </c>
      <c r="H348" s="36">
        <v>190.12333333333331</v>
      </c>
      <c r="I348" s="36">
        <v>193.47666666666666</v>
      </c>
      <c r="J348" s="36">
        <v>195.46333333333331</v>
      </c>
      <c r="K348" s="31">
        <v>191.49</v>
      </c>
      <c r="L348" s="31">
        <v>186.15</v>
      </c>
      <c r="M348" s="31">
        <v>102.33517000000001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3259.65</v>
      </c>
      <c r="D349" s="36">
        <v>3267.2999999999997</v>
      </c>
      <c r="E349" s="36">
        <v>3239.5999999999995</v>
      </c>
      <c r="F349" s="36">
        <v>3219.5499999999997</v>
      </c>
      <c r="G349" s="36">
        <v>3191.8499999999995</v>
      </c>
      <c r="H349" s="36">
        <v>3287.3499999999995</v>
      </c>
      <c r="I349" s="36">
        <v>3315.0499999999993</v>
      </c>
      <c r="J349" s="36">
        <v>3335.0999999999995</v>
      </c>
      <c r="K349" s="31">
        <v>3295</v>
      </c>
      <c r="L349" s="31">
        <v>3247.25</v>
      </c>
      <c r="M349" s="31">
        <v>1.5958600000000001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2546.85</v>
      </c>
      <c r="D350" s="36">
        <v>2556.9499999999998</v>
      </c>
      <c r="E350" s="36">
        <v>2528.5999999999995</v>
      </c>
      <c r="F350" s="36">
        <v>2510.3499999999995</v>
      </c>
      <c r="G350" s="36">
        <v>2481.9999999999991</v>
      </c>
      <c r="H350" s="36">
        <v>2575.1999999999998</v>
      </c>
      <c r="I350" s="36">
        <v>2603.5500000000002</v>
      </c>
      <c r="J350" s="36">
        <v>2621.8</v>
      </c>
      <c r="K350" s="31">
        <v>2585.3000000000002</v>
      </c>
      <c r="L350" s="31">
        <v>2538.6999999999998</v>
      </c>
      <c r="M350" s="31">
        <v>6.9518700000000004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90.11</v>
      </c>
      <c r="D351" s="36">
        <v>90.46</v>
      </c>
      <c r="E351" s="36">
        <v>89.249999999999986</v>
      </c>
      <c r="F351" s="36">
        <v>88.389999999999986</v>
      </c>
      <c r="G351" s="36">
        <v>87.179999999999978</v>
      </c>
      <c r="H351" s="36">
        <v>91.32</v>
      </c>
      <c r="I351" s="36">
        <v>92.53</v>
      </c>
      <c r="J351" s="36">
        <v>93.39</v>
      </c>
      <c r="K351" s="31">
        <v>91.67</v>
      </c>
      <c r="L351" s="31">
        <v>89.6</v>
      </c>
      <c r="M351" s="31">
        <v>11.706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658.35</v>
      </c>
      <c r="D352" s="36">
        <v>661.30000000000007</v>
      </c>
      <c r="E352" s="36">
        <v>651.80000000000018</v>
      </c>
      <c r="F352" s="36">
        <v>645.25000000000011</v>
      </c>
      <c r="G352" s="36">
        <v>635.75000000000023</v>
      </c>
      <c r="H352" s="36">
        <v>667.85000000000014</v>
      </c>
      <c r="I352" s="36">
        <v>677.34999999999991</v>
      </c>
      <c r="J352" s="36">
        <v>683.90000000000009</v>
      </c>
      <c r="K352" s="31">
        <v>670.8</v>
      </c>
      <c r="L352" s="31">
        <v>654.75</v>
      </c>
      <c r="M352" s="31">
        <v>3.5936900000000001</v>
      </c>
      <c r="N352" s="1"/>
      <c r="O352" s="1"/>
    </row>
    <row r="353" spans="1:15" ht="12.75" customHeight="1">
      <c r="A353" s="33">
        <v>343</v>
      </c>
      <c r="B353" s="53" t="s">
        <v>861</v>
      </c>
      <c r="C353" s="31">
        <v>6652.25</v>
      </c>
      <c r="D353" s="36">
        <v>6649.7333333333336</v>
      </c>
      <c r="E353" s="36">
        <v>6575.5166666666673</v>
      </c>
      <c r="F353" s="36">
        <v>6498.7833333333338</v>
      </c>
      <c r="G353" s="36">
        <v>6424.5666666666675</v>
      </c>
      <c r="H353" s="36">
        <v>6726.4666666666672</v>
      </c>
      <c r="I353" s="36">
        <v>6800.6833333333343</v>
      </c>
      <c r="J353" s="36">
        <v>6877.416666666667</v>
      </c>
      <c r="K353" s="31">
        <v>6723.95</v>
      </c>
      <c r="L353" s="31">
        <v>6573</v>
      </c>
      <c r="M353" s="31">
        <v>0.45012000000000002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365.35</v>
      </c>
      <c r="D354" s="36">
        <v>367</v>
      </c>
      <c r="E354" s="36">
        <v>354.75</v>
      </c>
      <c r="F354" s="36">
        <v>344.15</v>
      </c>
      <c r="G354" s="36">
        <v>331.9</v>
      </c>
      <c r="H354" s="36">
        <v>377.6</v>
      </c>
      <c r="I354" s="36">
        <v>389.85</v>
      </c>
      <c r="J354" s="36">
        <v>400.45000000000005</v>
      </c>
      <c r="K354" s="31">
        <v>379.25</v>
      </c>
      <c r="L354" s="31">
        <v>356.4</v>
      </c>
      <c r="M354" s="31">
        <v>101.40003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1814.1</v>
      </c>
      <c r="D355" s="36">
        <v>1812.7</v>
      </c>
      <c r="E355" s="36">
        <v>1800.4</v>
      </c>
      <c r="F355" s="36">
        <v>1786.7</v>
      </c>
      <c r="G355" s="36">
        <v>1774.4</v>
      </c>
      <c r="H355" s="36">
        <v>1826.4</v>
      </c>
      <c r="I355" s="36">
        <v>1838.6999999999998</v>
      </c>
      <c r="J355" s="36">
        <v>1852.4</v>
      </c>
      <c r="K355" s="31">
        <v>1825</v>
      </c>
      <c r="L355" s="31">
        <v>1799</v>
      </c>
      <c r="M355" s="31">
        <v>3.6052399999999998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294.64999999999998</v>
      </c>
      <c r="D356" s="36">
        <v>294.46666666666664</v>
      </c>
      <c r="E356" s="36">
        <v>292.33333333333326</v>
      </c>
      <c r="F356" s="36">
        <v>290.01666666666659</v>
      </c>
      <c r="G356" s="36">
        <v>287.88333333333321</v>
      </c>
      <c r="H356" s="36">
        <v>296.7833333333333</v>
      </c>
      <c r="I356" s="36">
        <v>298.91666666666663</v>
      </c>
      <c r="J356" s="36">
        <v>301.23333333333335</v>
      </c>
      <c r="K356" s="31">
        <v>296.60000000000002</v>
      </c>
      <c r="L356" s="31">
        <v>292.14999999999998</v>
      </c>
      <c r="M356" s="31">
        <v>118.73436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615.45000000000005</v>
      </c>
      <c r="D357" s="36">
        <v>613.63333333333333</v>
      </c>
      <c r="E357" s="36">
        <v>599.36666666666667</v>
      </c>
      <c r="F357" s="36">
        <v>583.2833333333333</v>
      </c>
      <c r="G357" s="36">
        <v>569.01666666666665</v>
      </c>
      <c r="H357" s="36">
        <v>629.7166666666667</v>
      </c>
      <c r="I357" s="36">
        <v>643.98333333333335</v>
      </c>
      <c r="J357" s="36">
        <v>660.06666666666672</v>
      </c>
      <c r="K357" s="31">
        <v>627.9</v>
      </c>
      <c r="L357" s="31">
        <v>597.54999999999995</v>
      </c>
      <c r="M357" s="31">
        <v>92.513549999999995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1660.55</v>
      </c>
      <c r="D358" s="36">
        <v>1645.0166666666667</v>
      </c>
      <c r="E358" s="36">
        <v>1600.3333333333333</v>
      </c>
      <c r="F358" s="36">
        <v>1540.1166666666666</v>
      </c>
      <c r="G358" s="36">
        <v>1495.4333333333332</v>
      </c>
      <c r="H358" s="36">
        <v>1705.2333333333333</v>
      </c>
      <c r="I358" s="36">
        <v>1749.9166666666667</v>
      </c>
      <c r="J358" s="36">
        <v>1810.1333333333334</v>
      </c>
      <c r="K358" s="31">
        <v>1689.7</v>
      </c>
      <c r="L358" s="31">
        <v>1584.8</v>
      </c>
      <c r="M358" s="31">
        <v>26.47514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664.4</v>
      </c>
      <c r="D359" s="36">
        <v>668.36666666666667</v>
      </c>
      <c r="E359" s="36">
        <v>653.33333333333337</v>
      </c>
      <c r="F359" s="36">
        <v>642.26666666666665</v>
      </c>
      <c r="G359" s="36">
        <v>627.23333333333335</v>
      </c>
      <c r="H359" s="36">
        <v>679.43333333333339</v>
      </c>
      <c r="I359" s="36">
        <v>694.4666666666667</v>
      </c>
      <c r="J359" s="36">
        <v>705.53333333333342</v>
      </c>
      <c r="K359" s="31">
        <v>683.4</v>
      </c>
      <c r="L359" s="31">
        <v>657.3</v>
      </c>
      <c r="M359" s="31">
        <v>57.78257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12280.45</v>
      </c>
      <c r="D360" s="36">
        <v>12372.9</v>
      </c>
      <c r="E360" s="36">
        <v>12126.8</v>
      </c>
      <c r="F360" s="36">
        <v>11973.15</v>
      </c>
      <c r="G360" s="36">
        <v>11727.05</v>
      </c>
      <c r="H360" s="36">
        <v>12526.55</v>
      </c>
      <c r="I360" s="36">
        <v>12772.650000000001</v>
      </c>
      <c r="J360" s="36">
        <v>12926.3</v>
      </c>
      <c r="K360" s="31">
        <v>12619</v>
      </c>
      <c r="L360" s="31">
        <v>12219.25</v>
      </c>
      <c r="M360" s="31">
        <v>4.50197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1848.5</v>
      </c>
      <c r="D361" s="36">
        <v>1832.1000000000001</v>
      </c>
      <c r="E361" s="36">
        <v>1792.8000000000002</v>
      </c>
      <c r="F361" s="36">
        <v>1737.1000000000001</v>
      </c>
      <c r="G361" s="36">
        <v>1697.8000000000002</v>
      </c>
      <c r="H361" s="36">
        <v>1887.8000000000002</v>
      </c>
      <c r="I361" s="36">
        <v>1927.1</v>
      </c>
      <c r="J361" s="36">
        <v>1982.8000000000002</v>
      </c>
      <c r="K361" s="31">
        <v>1871.4</v>
      </c>
      <c r="L361" s="31">
        <v>1776.4</v>
      </c>
      <c r="M361" s="31">
        <v>16.71977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500.6</v>
      </c>
      <c r="D362" s="36">
        <v>505.65000000000003</v>
      </c>
      <c r="E362" s="36">
        <v>486.40000000000009</v>
      </c>
      <c r="F362" s="36">
        <v>472.20000000000005</v>
      </c>
      <c r="G362" s="36">
        <v>452.9500000000001</v>
      </c>
      <c r="H362" s="36">
        <v>519.85000000000014</v>
      </c>
      <c r="I362" s="36">
        <v>539.09999999999991</v>
      </c>
      <c r="J362" s="36">
        <v>553.30000000000007</v>
      </c>
      <c r="K362" s="31">
        <v>524.9</v>
      </c>
      <c r="L362" s="31">
        <v>491.45</v>
      </c>
      <c r="M362" s="31">
        <v>108.43828000000001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4692.8</v>
      </c>
      <c r="D363" s="36">
        <v>4673.7666666666664</v>
      </c>
      <c r="E363" s="36">
        <v>4630.583333333333</v>
      </c>
      <c r="F363" s="36">
        <v>4568.3666666666668</v>
      </c>
      <c r="G363" s="36">
        <v>4525.1833333333334</v>
      </c>
      <c r="H363" s="36">
        <v>4735.9833333333327</v>
      </c>
      <c r="I363" s="36">
        <v>4779.166666666667</v>
      </c>
      <c r="J363" s="36">
        <v>4841.3833333333323</v>
      </c>
      <c r="K363" s="31">
        <v>4716.95</v>
      </c>
      <c r="L363" s="31">
        <v>4611.55</v>
      </c>
      <c r="M363" s="31">
        <v>1.2742800000000001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1049.95</v>
      </c>
      <c r="D364" s="36">
        <v>1047.7333333333333</v>
      </c>
      <c r="E364" s="36">
        <v>1017.7666666666667</v>
      </c>
      <c r="F364" s="36">
        <v>985.58333333333326</v>
      </c>
      <c r="G364" s="36">
        <v>955.61666666666656</v>
      </c>
      <c r="H364" s="36">
        <v>1079.9166666666667</v>
      </c>
      <c r="I364" s="36">
        <v>1109.8833333333334</v>
      </c>
      <c r="J364" s="36">
        <v>1142.0666666666668</v>
      </c>
      <c r="K364" s="31">
        <v>1077.7</v>
      </c>
      <c r="L364" s="31">
        <v>1015.55</v>
      </c>
      <c r="M364" s="31">
        <v>64.072310000000002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455.7</v>
      </c>
      <c r="D365" s="36">
        <v>453.7833333333333</v>
      </c>
      <c r="E365" s="36">
        <v>449.96666666666658</v>
      </c>
      <c r="F365" s="36">
        <v>444.23333333333329</v>
      </c>
      <c r="G365" s="36">
        <v>440.41666666666657</v>
      </c>
      <c r="H365" s="36">
        <v>459.51666666666659</v>
      </c>
      <c r="I365" s="36">
        <v>463.33333333333331</v>
      </c>
      <c r="J365" s="36">
        <v>469.06666666666661</v>
      </c>
      <c r="K365" s="31">
        <v>457.6</v>
      </c>
      <c r="L365" s="31">
        <v>448.05</v>
      </c>
      <c r="M365" s="31">
        <v>5.6549500000000004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1669.9</v>
      </c>
      <c r="D366" s="36">
        <v>1680</v>
      </c>
      <c r="E366" s="36">
        <v>1652.25</v>
      </c>
      <c r="F366" s="36">
        <v>1634.6</v>
      </c>
      <c r="G366" s="36">
        <v>1606.85</v>
      </c>
      <c r="H366" s="36">
        <v>1697.65</v>
      </c>
      <c r="I366" s="36">
        <v>1725.4</v>
      </c>
      <c r="J366" s="36">
        <v>1743.0500000000002</v>
      </c>
      <c r="K366" s="31">
        <v>1707.75</v>
      </c>
      <c r="L366" s="31">
        <v>1662.35</v>
      </c>
      <c r="M366" s="31">
        <v>5.4095599999999999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43381</v>
      </c>
      <c r="D367" s="36">
        <v>43293.283333333333</v>
      </c>
      <c r="E367" s="36">
        <v>43040.016666666663</v>
      </c>
      <c r="F367" s="36">
        <v>42699.033333333333</v>
      </c>
      <c r="G367" s="36">
        <v>42445.766666666663</v>
      </c>
      <c r="H367" s="36">
        <v>43634.266666666663</v>
      </c>
      <c r="I367" s="36">
        <v>43887.53333333334</v>
      </c>
      <c r="J367" s="36">
        <v>44228.516666666663</v>
      </c>
      <c r="K367" s="31">
        <v>43546.55</v>
      </c>
      <c r="L367" s="31">
        <v>42952.3</v>
      </c>
      <c r="M367" s="31">
        <v>0.12631999999999999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1851.3</v>
      </c>
      <c r="D368" s="36">
        <v>1845.7666666666667</v>
      </c>
      <c r="E368" s="36">
        <v>1832.5333333333333</v>
      </c>
      <c r="F368" s="36">
        <v>1813.7666666666667</v>
      </c>
      <c r="G368" s="36">
        <v>1800.5333333333333</v>
      </c>
      <c r="H368" s="36">
        <v>1864.5333333333333</v>
      </c>
      <c r="I368" s="36">
        <v>1877.7666666666664</v>
      </c>
      <c r="J368" s="36">
        <v>1896.5333333333333</v>
      </c>
      <c r="K368" s="31">
        <v>1859</v>
      </c>
      <c r="L368" s="31">
        <v>1827</v>
      </c>
      <c r="M368" s="31">
        <v>2.6533500000000001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5355.95</v>
      </c>
      <c r="D369" s="36">
        <v>5345.416666666667</v>
      </c>
      <c r="E369" s="36">
        <v>5285.5833333333339</v>
      </c>
      <c r="F369" s="36">
        <v>5215.2166666666672</v>
      </c>
      <c r="G369" s="36">
        <v>5155.3833333333341</v>
      </c>
      <c r="H369" s="36">
        <v>5415.7833333333338</v>
      </c>
      <c r="I369" s="36">
        <v>5475.6166666666677</v>
      </c>
      <c r="J369" s="36">
        <v>5545.9833333333336</v>
      </c>
      <c r="K369" s="31">
        <v>5405.25</v>
      </c>
      <c r="L369" s="31">
        <v>5275.05</v>
      </c>
      <c r="M369" s="31">
        <v>2.6775199999999999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334.15</v>
      </c>
      <c r="D370" s="36">
        <v>334.31666666666666</v>
      </c>
      <c r="E370" s="36">
        <v>330.33333333333331</v>
      </c>
      <c r="F370" s="36">
        <v>326.51666666666665</v>
      </c>
      <c r="G370" s="36">
        <v>322.5333333333333</v>
      </c>
      <c r="H370" s="36">
        <v>338.13333333333333</v>
      </c>
      <c r="I370" s="36">
        <v>342.11666666666667</v>
      </c>
      <c r="J370" s="36">
        <v>345.93333333333334</v>
      </c>
      <c r="K370" s="31">
        <v>338.3</v>
      </c>
      <c r="L370" s="31">
        <v>330.5</v>
      </c>
      <c r="M370" s="31">
        <v>41.73348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3492.7</v>
      </c>
      <c r="D371" s="36">
        <v>3517.1166666666668</v>
      </c>
      <c r="E371" s="36">
        <v>3454.8333333333335</v>
      </c>
      <c r="F371" s="36">
        <v>3416.9666666666667</v>
      </c>
      <c r="G371" s="36">
        <v>3354.6833333333334</v>
      </c>
      <c r="H371" s="36">
        <v>3554.9833333333336</v>
      </c>
      <c r="I371" s="36">
        <v>3617.2666666666664</v>
      </c>
      <c r="J371" s="36">
        <v>3655.1333333333337</v>
      </c>
      <c r="K371" s="31">
        <v>3579.4</v>
      </c>
      <c r="L371" s="31">
        <v>3479.25</v>
      </c>
      <c r="M371" s="31">
        <v>2.5144600000000001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3269.1</v>
      </c>
      <c r="D372" s="36">
        <v>3281.15</v>
      </c>
      <c r="E372" s="36">
        <v>3251.3</v>
      </c>
      <c r="F372" s="36">
        <v>3233.5</v>
      </c>
      <c r="G372" s="36">
        <v>3203.65</v>
      </c>
      <c r="H372" s="36">
        <v>3298.9500000000003</v>
      </c>
      <c r="I372" s="36">
        <v>3328.7999999999997</v>
      </c>
      <c r="J372" s="36">
        <v>3346.6000000000004</v>
      </c>
      <c r="K372" s="31">
        <v>3311</v>
      </c>
      <c r="L372" s="31">
        <v>3263.35</v>
      </c>
      <c r="M372" s="31">
        <v>1.1736500000000001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1090.8499999999999</v>
      </c>
      <c r="D373" s="36">
        <v>1101.0333333333331</v>
      </c>
      <c r="E373" s="36">
        <v>1076.0166666666662</v>
      </c>
      <c r="F373" s="36">
        <v>1061.1833333333332</v>
      </c>
      <c r="G373" s="36">
        <v>1036.1666666666663</v>
      </c>
      <c r="H373" s="36">
        <v>1115.8666666666661</v>
      </c>
      <c r="I373" s="36">
        <v>1140.883333333333</v>
      </c>
      <c r="J373" s="36">
        <v>1155.716666666666</v>
      </c>
      <c r="K373" s="31">
        <v>1126.05</v>
      </c>
      <c r="L373" s="31">
        <v>1086.2</v>
      </c>
      <c r="M373" s="31">
        <v>6.7519099999999996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232.5</v>
      </c>
      <c r="D374" s="36">
        <v>230.53333333333333</v>
      </c>
      <c r="E374" s="36">
        <v>227.36666666666667</v>
      </c>
      <c r="F374" s="36">
        <v>222.23333333333335</v>
      </c>
      <c r="G374" s="36">
        <v>219.06666666666669</v>
      </c>
      <c r="H374" s="36">
        <v>235.66666666666666</v>
      </c>
      <c r="I374" s="36">
        <v>238.83333333333334</v>
      </c>
      <c r="J374" s="36">
        <v>243.96666666666664</v>
      </c>
      <c r="K374" s="31">
        <v>233.7</v>
      </c>
      <c r="L374" s="31">
        <v>225.4</v>
      </c>
      <c r="M374" s="31">
        <v>71.944190000000006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2426.35</v>
      </c>
      <c r="D375" s="36">
        <v>2420.8833333333332</v>
      </c>
      <c r="E375" s="36">
        <v>2388.3666666666663</v>
      </c>
      <c r="F375" s="36">
        <v>2350.3833333333332</v>
      </c>
      <c r="G375" s="36">
        <v>2317.8666666666663</v>
      </c>
      <c r="H375" s="36">
        <v>2458.8666666666663</v>
      </c>
      <c r="I375" s="36">
        <v>2491.3833333333328</v>
      </c>
      <c r="J375" s="36">
        <v>2529.3666666666663</v>
      </c>
      <c r="K375" s="31">
        <v>2453.4</v>
      </c>
      <c r="L375" s="31">
        <v>2382.9</v>
      </c>
      <c r="M375" s="31">
        <v>1.25088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6691.4</v>
      </c>
      <c r="D376" s="36">
        <v>6708.333333333333</v>
      </c>
      <c r="E376" s="36">
        <v>6663.8666666666659</v>
      </c>
      <c r="F376" s="36">
        <v>6636.333333333333</v>
      </c>
      <c r="G376" s="36">
        <v>6591.8666666666659</v>
      </c>
      <c r="H376" s="36">
        <v>6735.8666666666659</v>
      </c>
      <c r="I376" s="36">
        <v>6780.333333333333</v>
      </c>
      <c r="J376" s="36">
        <v>6807.8666666666659</v>
      </c>
      <c r="K376" s="31">
        <v>6752.8</v>
      </c>
      <c r="L376" s="31">
        <v>6680.8</v>
      </c>
      <c r="M376" s="31">
        <v>1.0603199999999999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400.2</v>
      </c>
      <c r="D377" s="36">
        <v>397.91666666666669</v>
      </c>
      <c r="E377" s="36">
        <v>391.88333333333338</v>
      </c>
      <c r="F377" s="36">
        <v>383.56666666666672</v>
      </c>
      <c r="G377" s="36">
        <v>377.53333333333342</v>
      </c>
      <c r="H377" s="36">
        <v>406.23333333333335</v>
      </c>
      <c r="I377" s="36">
        <v>412.26666666666665</v>
      </c>
      <c r="J377" s="36">
        <v>420.58333333333331</v>
      </c>
      <c r="K377" s="31">
        <v>403.95</v>
      </c>
      <c r="L377" s="31">
        <v>389.6</v>
      </c>
      <c r="M377" s="31">
        <v>21.600069999999999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482.45</v>
      </c>
      <c r="D378" s="36">
        <v>483.25</v>
      </c>
      <c r="E378" s="36">
        <v>476.05</v>
      </c>
      <c r="F378" s="36">
        <v>469.65000000000003</v>
      </c>
      <c r="G378" s="36">
        <v>462.45000000000005</v>
      </c>
      <c r="H378" s="36">
        <v>489.65</v>
      </c>
      <c r="I378" s="36">
        <v>496.85</v>
      </c>
      <c r="J378" s="36">
        <v>503.24999999999994</v>
      </c>
      <c r="K378" s="31">
        <v>490.45</v>
      </c>
      <c r="L378" s="31">
        <v>476.85</v>
      </c>
      <c r="M378" s="31">
        <v>143.92518000000001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336.9</v>
      </c>
      <c r="D379" s="36">
        <v>337.13333333333333</v>
      </c>
      <c r="E379" s="36">
        <v>334.26666666666665</v>
      </c>
      <c r="F379" s="36">
        <v>331.63333333333333</v>
      </c>
      <c r="G379" s="36">
        <v>328.76666666666665</v>
      </c>
      <c r="H379" s="36">
        <v>339.76666666666665</v>
      </c>
      <c r="I379" s="36">
        <v>342.63333333333333</v>
      </c>
      <c r="J379" s="36">
        <v>345.26666666666665</v>
      </c>
      <c r="K379" s="31">
        <v>340</v>
      </c>
      <c r="L379" s="31">
        <v>334.5</v>
      </c>
      <c r="M379" s="31">
        <v>114.51846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751</v>
      </c>
      <c r="D380" s="36">
        <v>751.69999999999993</v>
      </c>
      <c r="E380" s="36">
        <v>743.09999999999991</v>
      </c>
      <c r="F380" s="36">
        <v>735.19999999999993</v>
      </c>
      <c r="G380" s="36">
        <v>726.59999999999991</v>
      </c>
      <c r="H380" s="36">
        <v>759.59999999999991</v>
      </c>
      <c r="I380" s="36">
        <v>768.2</v>
      </c>
      <c r="J380" s="36">
        <v>776.09999999999991</v>
      </c>
      <c r="K380" s="31">
        <v>760.3</v>
      </c>
      <c r="L380" s="31">
        <v>743.8</v>
      </c>
      <c r="M380" s="31">
        <v>3.8084699999999998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1917.4</v>
      </c>
      <c r="D381" s="36">
        <v>1896.8500000000001</v>
      </c>
      <c r="E381" s="36">
        <v>1821.7000000000003</v>
      </c>
      <c r="F381" s="36">
        <v>1726.0000000000002</v>
      </c>
      <c r="G381" s="36">
        <v>1650.8500000000004</v>
      </c>
      <c r="H381" s="36">
        <v>1992.5500000000002</v>
      </c>
      <c r="I381" s="36">
        <v>2067.7000000000003</v>
      </c>
      <c r="J381" s="36">
        <v>2163.4</v>
      </c>
      <c r="K381" s="31">
        <v>1972</v>
      </c>
      <c r="L381" s="31">
        <v>1801.15</v>
      </c>
      <c r="M381" s="31">
        <v>38.539769999999997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575.75</v>
      </c>
      <c r="D382" s="36">
        <v>577.91666666666663</v>
      </c>
      <c r="E382" s="36">
        <v>570.98333333333323</v>
      </c>
      <c r="F382" s="36">
        <v>566.21666666666658</v>
      </c>
      <c r="G382" s="36">
        <v>559.28333333333319</v>
      </c>
      <c r="H382" s="36">
        <v>582.68333333333328</v>
      </c>
      <c r="I382" s="36">
        <v>589.61666666666667</v>
      </c>
      <c r="J382" s="36">
        <v>594.38333333333333</v>
      </c>
      <c r="K382" s="31">
        <v>584.85</v>
      </c>
      <c r="L382" s="31">
        <v>573.15</v>
      </c>
      <c r="M382" s="31">
        <v>0.81242000000000003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211.04</v>
      </c>
      <c r="D383" s="36">
        <v>211.48000000000002</v>
      </c>
      <c r="E383" s="36">
        <v>207.06000000000003</v>
      </c>
      <c r="F383" s="36">
        <v>203.08</v>
      </c>
      <c r="G383" s="36">
        <v>198.66000000000003</v>
      </c>
      <c r="H383" s="36">
        <v>215.46000000000004</v>
      </c>
      <c r="I383" s="36">
        <v>219.88</v>
      </c>
      <c r="J383" s="36">
        <v>223.86000000000004</v>
      </c>
      <c r="K383" s="31">
        <v>215.9</v>
      </c>
      <c r="L383" s="31">
        <v>207.5</v>
      </c>
      <c r="M383" s="31">
        <v>25.15258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16631.75</v>
      </c>
      <c r="D384" s="36">
        <v>16604.233333333334</v>
      </c>
      <c r="E384" s="36">
        <v>16567.516666666666</v>
      </c>
      <c r="F384" s="36">
        <v>16503.283333333333</v>
      </c>
      <c r="G384" s="36">
        <v>16466.566666666666</v>
      </c>
      <c r="H384" s="36">
        <v>16668.466666666667</v>
      </c>
      <c r="I384" s="36">
        <v>16705.183333333334</v>
      </c>
      <c r="J384" s="36">
        <v>16769.416666666668</v>
      </c>
      <c r="K384" s="31">
        <v>16640.95</v>
      </c>
      <c r="L384" s="31">
        <v>16540</v>
      </c>
      <c r="M384" s="31">
        <v>2.997E-2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108.03</v>
      </c>
      <c r="D385" s="36">
        <v>108.91666666666667</v>
      </c>
      <c r="E385" s="36">
        <v>106.93333333333334</v>
      </c>
      <c r="F385" s="36">
        <v>105.83666666666666</v>
      </c>
      <c r="G385" s="36">
        <v>103.85333333333332</v>
      </c>
      <c r="H385" s="36">
        <v>110.01333333333335</v>
      </c>
      <c r="I385" s="36">
        <v>111.99666666666667</v>
      </c>
      <c r="J385" s="36">
        <v>113.09333333333336</v>
      </c>
      <c r="K385" s="31">
        <v>110.9</v>
      </c>
      <c r="L385" s="31">
        <v>107.82</v>
      </c>
      <c r="M385" s="31">
        <v>185.48759999999999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816.1</v>
      </c>
      <c r="D386" s="36">
        <v>810.5</v>
      </c>
      <c r="E386" s="36">
        <v>800.6</v>
      </c>
      <c r="F386" s="36">
        <v>785.1</v>
      </c>
      <c r="G386" s="36">
        <v>775.2</v>
      </c>
      <c r="H386" s="36">
        <v>826</v>
      </c>
      <c r="I386" s="36">
        <v>835.90000000000009</v>
      </c>
      <c r="J386" s="36">
        <v>851.4</v>
      </c>
      <c r="K386" s="31">
        <v>820.4</v>
      </c>
      <c r="L386" s="31">
        <v>795</v>
      </c>
      <c r="M386" s="31">
        <v>2.4372600000000002</v>
      </c>
      <c r="N386" s="1"/>
      <c r="O386" s="1"/>
    </row>
    <row r="387" spans="1:15" ht="12.75" customHeight="1">
      <c r="A387" s="33">
        <v>377</v>
      </c>
      <c r="B387" s="53" t="s">
        <v>862</v>
      </c>
      <c r="C387" s="31">
        <v>1668.75</v>
      </c>
      <c r="D387" s="36">
        <v>1664.45</v>
      </c>
      <c r="E387" s="36">
        <v>1648.9</v>
      </c>
      <c r="F387" s="36">
        <v>1629.05</v>
      </c>
      <c r="G387" s="36">
        <v>1613.5</v>
      </c>
      <c r="H387" s="36">
        <v>1684.3000000000002</v>
      </c>
      <c r="I387" s="36">
        <v>1699.85</v>
      </c>
      <c r="J387" s="36">
        <v>1719.7000000000003</v>
      </c>
      <c r="K387" s="31">
        <v>1680</v>
      </c>
      <c r="L387" s="31">
        <v>1644.6</v>
      </c>
      <c r="M387" s="31">
        <v>2.4752100000000001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216.28</v>
      </c>
      <c r="D388" s="36">
        <v>215.52666666666664</v>
      </c>
      <c r="E388" s="36">
        <v>214.26333333333329</v>
      </c>
      <c r="F388" s="36">
        <v>212.24666666666664</v>
      </c>
      <c r="G388" s="36">
        <v>210.98333333333329</v>
      </c>
      <c r="H388" s="36">
        <v>217.54333333333329</v>
      </c>
      <c r="I388" s="36">
        <v>218.80666666666662</v>
      </c>
      <c r="J388" s="36">
        <v>220.8233333333333</v>
      </c>
      <c r="K388" s="31">
        <v>216.79</v>
      </c>
      <c r="L388" s="31">
        <v>213.51</v>
      </c>
      <c r="M388" s="31">
        <v>37.151179999999997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544.85</v>
      </c>
      <c r="D389" s="36">
        <v>550.13333333333333</v>
      </c>
      <c r="E389" s="36">
        <v>537.26666666666665</v>
      </c>
      <c r="F389" s="36">
        <v>529.68333333333328</v>
      </c>
      <c r="G389" s="36">
        <v>516.81666666666661</v>
      </c>
      <c r="H389" s="36">
        <v>557.7166666666667</v>
      </c>
      <c r="I389" s="36">
        <v>570.58333333333326</v>
      </c>
      <c r="J389" s="36">
        <v>578.16666666666674</v>
      </c>
      <c r="K389" s="31">
        <v>563</v>
      </c>
      <c r="L389" s="31">
        <v>542.54999999999995</v>
      </c>
      <c r="M389" s="31">
        <v>112.77058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591.04999999999995</v>
      </c>
      <c r="D390" s="36">
        <v>587</v>
      </c>
      <c r="E390" s="36">
        <v>581.04999999999995</v>
      </c>
      <c r="F390" s="36">
        <v>571.04999999999995</v>
      </c>
      <c r="G390" s="36">
        <v>565.09999999999991</v>
      </c>
      <c r="H390" s="36">
        <v>597</v>
      </c>
      <c r="I390" s="36">
        <v>602.95000000000005</v>
      </c>
      <c r="J390" s="36">
        <v>612.95000000000005</v>
      </c>
      <c r="K390" s="31">
        <v>592.95000000000005</v>
      </c>
      <c r="L390" s="31">
        <v>577</v>
      </c>
      <c r="M390" s="31">
        <v>1.35416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710.85</v>
      </c>
      <c r="D391" s="36">
        <v>710.9</v>
      </c>
      <c r="E391" s="36">
        <v>702.8</v>
      </c>
      <c r="F391" s="36">
        <v>694.75</v>
      </c>
      <c r="G391" s="36">
        <v>686.65</v>
      </c>
      <c r="H391" s="36">
        <v>718.94999999999993</v>
      </c>
      <c r="I391" s="36">
        <v>727.05000000000007</v>
      </c>
      <c r="J391" s="36">
        <v>735.09999999999991</v>
      </c>
      <c r="K391" s="31">
        <v>719</v>
      </c>
      <c r="L391" s="31">
        <v>702.85</v>
      </c>
      <c r="M391" s="31">
        <v>12.606120000000001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2175.3000000000002</v>
      </c>
      <c r="D392" s="36">
        <v>2167.15</v>
      </c>
      <c r="E392" s="36">
        <v>2145.3000000000002</v>
      </c>
      <c r="F392" s="36">
        <v>2115.3000000000002</v>
      </c>
      <c r="G392" s="36">
        <v>2093.4500000000003</v>
      </c>
      <c r="H392" s="36">
        <v>2197.15</v>
      </c>
      <c r="I392" s="36">
        <v>2218.9999999999995</v>
      </c>
      <c r="J392" s="36">
        <v>2249</v>
      </c>
      <c r="K392" s="31">
        <v>2189</v>
      </c>
      <c r="L392" s="31">
        <v>2137.15</v>
      </c>
      <c r="M392" s="31">
        <v>5.6800199999999998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530.54999999999995</v>
      </c>
      <c r="D393" s="36">
        <v>534.44999999999993</v>
      </c>
      <c r="E393" s="36">
        <v>526.09999999999991</v>
      </c>
      <c r="F393" s="36">
        <v>521.65</v>
      </c>
      <c r="G393" s="36">
        <v>513.29999999999995</v>
      </c>
      <c r="H393" s="36">
        <v>538.89999999999986</v>
      </c>
      <c r="I393" s="36">
        <v>547.25</v>
      </c>
      <c r="J393" s="36">
        <v>551.69999999999982</v>
      </c>
      <c r="K393" s="31">
        <v>542.79999999999995</v>
      </c>
      <c r="L393" s="31">
        <v>530</v>
      </c>
      <c r="M393" s="31">
        <v>64.144080000000002</v>
      </c>
      <c r="N393" s="1"/>
      <c r="O393" s="1"/>
    </row>
    <row r="394" spans="1:15" ht="12.75" customHeight="1">
      <c r="A394" s="33">
        <v>384</v>
      </c>
      <c r="B394" s="53" t="s">
        <v>863</v>
      </c>
      <c r="C394" s="31">
        <v>473.5</v>
      </c>
      <c r="D394" s="36">
        <v>473.91666666666669</v>
      </c>
      <c r="E394" s="36">
        <v>464.58333333333337</v>
      </c>
      <c r="F394" s="36">
        <v>455.66666666666669</v>
      </c>
      <c r="G394" s="36">
        <v>446.33333333333337</v>
      </c>
      <c r="H394" s="36">
        <v>482.83333333333337</v>
      </c>
      <c r="I394" s="36">
        <v>492.16666666666674</v>
      </c>
      <c r="J394" s="36">
        <v>501.08333333333337</v>
      </c>
      <c r="K394" s="31">
        <v>483.25</v>
      </c>
      <c r="L394" s="31">
        <v>465</v>
      </c>
      <c r="M394" s="31">
        <v>16.497730000000001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1313.9</v>
      </c>
      <c r="D395" s="36">
        <v>1316.4833333333333</v>
      </c>
      <c r="E395" s="36">
        <v>1303.6666666666667</v>
      </c>
      <c r="F395" s="36">
        <v>1293.4333333333334</v>
      </c>
      <c r="G395" s="36">
        <v>1280.6166666666668</v>
      </c>
      <c r="H395" s="36">
        <v>1326.7166666666667</v>
      </c>
      <c r="I395" s="36">
        <v>1339.5333333333333</v>
      </c>
      <c r="J395" s="36">
        <v>1349.7666666666667</v>
      </c>
      <c r="K395" s="31">
        <v>1329.3</v>
      </c>
      <c r="L395" s="31">
        <v>1306.25</v>
      </c>
      <c r="M395" s="31">
        <v>0.39023000000000002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293.10000000000002</v>
      </c>
      <c r="D396" s="36">
        <v>294.25000000000006</v>
      </c>
      <c r="E396" s="36">
        <v>290.9500000000001</v>
      </c>
      <c r="F396" s="36">
        <v>288.80000000000007</v>
      </c>
      <c r="G396" s="36">
        <v>285.50000000000011</v>
      </c>
      <c r="H396" s="36">
        <v>296.40000000000009</v>
      </c>
      <c r="I396" s="36">
        <v>299.70000000000005</v>
      </c>
      <c r="J396" s="36">
        <v>301.85000000000008</v>
      </c>
      <c r="K396" s="31">
        <v>297.55</v>
      </c>
      <c r="L396" s="31">
        <v>292.10000000000002</v>
      </c>
      <c r="M396" s="31">
        <v>2.05735</v>
      </c>
      <c r="N396" s="1"/>
      <c r="O396" s="1"/>
    </row>
    <row r="397" spans="1:15" ht="12.75" customHeight="1">
      <c r="A397" s="33">
        <v>387</v>
      </c>
      <c r="B397" s="53" t="s">
        <v>800</v>
      </c>
      <c r="C397" s="31">
        <v>989.5</v>
      </c>
      <c r="D397" s="36">
        <v>984.51666666666677</v>
      </c>
      <c r="E397" s="36">
        <v>977.03333333333353</v>
      </c>
      <c r="F397" s="36">
        <v>964.56666666666672</v>
      </c>
      <c r="G397" s="36">
        <v>957.08333333333348</v>
      </c>
      <c r="H397" s="36">
        <v>996.98333333333358</v>
      </c>
      <c r="I397" s="36">
        <v>1004.4666666666669</v>
      </c>
      <c r="J397" s="36">
        <v>1016.9333333333336</v>
      </c>
      <c r="K397" s="31">
        <v>992</v>
      </c>
      <c r="L397" s="31">
        <v>972.05</v>
      </c>
      <c r="M397" s="31">
        <v>3.2133099999999999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186.4</v>
      </c>
      <c r="D398" s="36">
        <v>187.37</v>
      </c>
      <c r="E398" s="36">
        <v>184.44</v>
      </c>
      <c r="F398" s="36">
        <v>182.48</v>
      </c>
      <c r="G398" s="36">
        <v>179.54999999999998</v>
      </c>
      <c r="H398" s="36">
        <v>189.33</v>
      </c>
      <c r="I398" s="36">
        <v>192.26000000000002</v>
      </c>
      <c r="J398" s="36">
        <v>194.22000000000003</v>
      </c>
      <c r="K398" s="31">
        <v>190.3</v>
      </c>
      <c r="L398" s="31">
        <v>185.41</v>
      </c>
      <c r="M398" s="31">
        <v>13.868589999999999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3779</v>
      </c>
      <c r="D399" s="36">
        <v>3783.0666666666671</v>
      </c>
      <c r="E399" s="36">
        <v>3745.9333333333343</v>
      </c>
      <c r="F399" s="36">
        <v>3712.8666666666672</v>
      </c>
      <c r="G399" s="36">
        <v>3675.7333333333345</v>
      </c>
      <c r="H399" s="36">
        <v>3816.1333333333341</v>
      </c>
      <c r="I399" s="36">
        <v>3853.2666666666664</v>
      </c>
      <c r="J399" s="36">
        <v>3886.3333333333339</v>
      </c>
      <c r="K399" s="31">
        <v>3820.2</v>
      </c>
      <c r="L399" s="31">
        <v>3750</v>
      </c>
      <c r="M399" s="31">
        <v>0.25486999999999999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82.84</v>
      </c>
      <c r="D400" s="36">
        <v>82.486666666666665</v>
      </c>
      <c r="E400" s="36">
        <v>81.223333333333329</v>
      </c>
      <c r="F400" s="36">
        <v>79.606666666666669</v>
      </c>
      <c r="G400" s="36">
        <v>78.343333333333334</v>
      </c>
      <c r="H400" s="36">
        <v>84.103333333333325</v>
      </c>
      <c r="I400" s="36">
        <v>85.366666666666674</v>
      </c>
      <c r="J400" s="36">
        <v>86.98333333333332</v>
      </c>
      <c r="K400" s="31">
        <v>83.75</v>
      </c>
      <c r="L400" s="31">
        <v>80.87</v>
      </c>
      <c r="M400" s="31">
        <v>112.70047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1832.9</v>
      </c>
      <c r="D401" s="36">
        <v>1840.2833333333335</v>
      </c>
      <c r="E401" s="36">
        <v>1822.616666666667</v>
      </c>
      <c r="F401" s="36">
        <v>1812.3333333333335</v>
      </c>
      <c r="G401" s="36">
        <v>1794.666666666667</v>
      </c>
      <c r="H401" s="36">
        <v>1850.5666666666671</v>
      </c>
      <c r="I401" s="36">
        <v>1868.2333333333336</v>
      </c>
      <c r="J401" s="36">
        <v>1878.5166666666671</v>
      </c>
      <c r="K401" s="31">
        <v>1857.95</v>
      </c>
      <c r="L401" s="31">
        <v>1830</v>
      </c>
      <c r="M401" s="31">
        <v>1.42814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193.09</v>
      </c>
      <c r="D402" s="36">
        <v>191.29</v>
      </c>
      <c r="E402" s="36">
        <v>187.79999999999998</v>
      </c>
      <c r="F402" s="36">
        <v>182.51</v>
      </c>
      <c r="G402" s="36">
        <v>179.01999999999998</v>
      </c>
      <c r="H402" s="36">
        <v>196.57999999999998</v>
      </c>
      <c r="I402" s="36">
        <v>200.07</v>
      </c>
      <c r="J402" s="36">
        <v>205.35999999999999</v>
      </c>
      <c r="K402" s="31">
        <v>194.78</v>
      </c>
      <c r="L402" s="31">
        <v>186</v>
      </c>
      <c r="M402" s="31">
        <v>16.315560000000001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2944.6</v>
      </c>
      <c r="D403" s="36">
        <v>2944.2666666666664</v>
      </c>
      <c r="E403" s="36">
        <v>2933.583333333333</v>
      </c>
      <c r="F403" s="36">
        <v>2922.5666666666666</v>
      </c>
      <c r="G403" s="36">
        <v>2911.8833333333332</v>
      </c>
      <c r="H403" s="36">
        <v>2955.2833333333328</v>
      </c>
      <c r="I403" s="36">
        <v>2965.9666666666662</v>
      </c>
      <c r="J403" s="36">
        <v>2976.9833333333327</v>
      </c>
      <c r="K403" s="31">
        <v>2954.95</v>
      </c>
      <c r="L403" s="31">
        <v>2933.25</v>
      </c>
      <c r="M403" s="31">
        <v>29.676639999999999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104.06</v>
      </c>
      <c r="D404" s="36">
        <v>104.69666666666667</v>
      </c>
      <c r="E404" s="36">
        <v>102.80333333333334</v>
      </c>
      <c r="F404" s="36">
        <v>101.54666666666667</v>
      </c>
      <c r="G404" s="36">
        <v>99.653333333333336</v>
      </c>
      <c r="H404" s="36">
        <v>105.95333333333335</v>
      </c>
      <c r="I404" s="36">
        <v>107.84666666666669</v>
      </c>
      <c r="J404" s="36">
        <v>109.10333333333335</v>
      </c>
      <c r="K404" s="31">
        <v>106.59</v>
      </c>
      <c r="L404" s="31">
        <v>103.44</v>
      </c>
      <c r="M404" s="31">
        <v>19.36299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1673.35</v>
      </c>
      <c r="D405" s="36">
        <v>1665.3500000000001</v>
      </c>
      <c r="E405" s="36">
        <v>1653.7000000000003</v>
      </c>
      <c r="F405" s="36">
        <v>1634.0500000000002</v>
      </c>
      <c r="G405" s="36">
        <v>1622.4000000000003</v>
      </c>
      <c r="H405" s="36">
        <v>1685.0000000000002</v>
      </c>
      <c r="I405" s="36">
        <v>1696.6500000000003</v>
      </c>
      <c r="J405" s="36">
        <v>1716.3000000000002</v>
      </c>
      <c r="K405" s="31">
        <v>1677</v>
      </c>
      <c r="L405" s="31">
        <v>1645.7</v>
      </c>
      <c r="M405" s="31">
        <v>2.3212999999999999</v>
      </c>
      <c r="N405" s="1"/>
      <c r="O405" s="1"/>
    </row>
    <row r="406" spans="1:15" ht="12.75" customHeight="1">
      <c r="A406" s="33">
        <v>396</v>
      </c>
      <c r="B406" s="53" t="s">
        <v>864</v>
      </c>
      <c r="C406" s="31">
        <v>86.81</v>
      </c>
      <c r="D406" s="36">
        <v>86.69</v>
      </c>
      <c r="E406" s="36">
        <v>85.08</v>
      </c>
      <c r="F406" s="36">
        <v>83.35</v>
      </c>
      <c r="G406" s="36">
        <v>81.739999999999995</v>
      </c>
      <c r="H406" s="36">
        <v>88.42</v>
      </c>
      <c r="I406" s="36">
        <v>90.030000000000015</v>
      </c>
      <c r="J406" s="36">
        <v>91.76</v>
      </c>
      <c r="K406" s="31">
        <v>88.3</v>
      </c>
      <c r="L406" s="31">
        <v>84.96</v>
      </c>
      <c r="M406" s="31">
        <v>40.787439999999997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792.45</v>
      </c>
      <c r="D407" s="36">
        <v>795.35</v>
      </c>
      <c r="E407" s="36">
        <v>786.45</v>
      </c>
      <c r="F407" s="36">
        <v>780.45</v>
      </c>
      <c r="G407" s="36">
        <v>771.55000000000007</v>
      </c>
      <c r="H407" s="36">
        <v>801.35</v>
      </c>
      <c r="I407" s="36">
        <v>810.24999999999989</v>
      </c>
      <c r="J407" s="36">
        <v>816.25</v>
      </c>
      <c r="K407" s="31">
        <v>804.25</v>
      </c>
      <c r="L407" s="31">
        <v>789.35</v>
      </c>
      <c r="M407" s="31">
        <v>11.63166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1819.15</v>
      </c>
      <c r="D408" s="36">
        <v>1823.9666666666665</v>
      </c>
      <c r="E408" s="36">
        <v>1803.633333333333</v>
      </c>
      <c r="F408" s="36">
        <v>1788.1166666666666</v>
      </c>
      <c r="G408" s="36">
        <v>1767.7833333333331</v>
      </c>
      <c r="H408" s="36">
        <v>1839.4833333333329</v>
      </c>
      <c r="I408" s="36">
        <v>1859.8166666666664</v>
      </c>
      <c r="J408" s="36">
        <v>1875.3333333333328</v>
      </c>
      <c r="K408" s="31">
        <v>1844.3</v>
      </c>
      <c r="L408" s="31">
        <v>1808.45</v>
      </c>
      <c r="M408" s="31">
        <v>8.4486600000000003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129.72999999999999</v>
      </c>
      <c r="D409" s="36">
        <v>130.37666666666664</v>
      </c>
      <c r="E409" s="36">
        <v>128.55333333333328</v>
      </c>
      <c r="F409" s="36">
        <v>127.37666666666664</v>
      </c>
      <c r="G409" s="36">
        <v>125.55333333333328</v>
      </c>
      <c r="H409" s="36">
        <v>131.55333333333328</v>
      </c>
      <c r="I409" s="36">
        <v>133.37666666666661</v>
      </c>
      <c r="J409" s="36">
        <v>134.55333333333328</v>
      </c>
      <c r="K409" s="31">
        <v>132.19999999999999</v>
      </c>
      <c r="L409" s="31">
        <v>129.19999999999999</v>
      </c>
      <c r="M409" s="31">
        <v>67.918229999999994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5421.6</v>
      </c>
      <c r="D410" s="36">
        <v>5435.0999999999995</v>
      </c>
      <c r="E410" s="36">
        <v>5399.5499999999993</v>
      </c>
      <c r="F410" s="36">
        <v>5377.5</v>
      </c>
      <c r="G410" s="36">
        <v>5341.95</v>
      </c>
      <c r="H410" s="36">
        <v>5457.1499999999987</v>
      </c>
      <c r="I410" s="36">
        <v>5492.7</v>
      </c>
      <c r="J410" s="36">
        <v>5514.7499999999982</v>
      </c>
      <c r="K410" s="31">
        <v>5470.65</v>
      </c>
      <c r="L410" s="31">
        <v>5413.05</v>
      </c>
      <c r="M410" s="31">
        <v>1.0848100000000001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2431.15</v>
      </c>
      <c r="D411" s="36">
        <v>2430.9666666666667</v>
      </c>
      <c r="E411" s="36">
        <v>2401.2833333333333</v>
      </c>
      <c r="F411" s="36">
        <v>2371.4166666666665</v>
      </c>
      <c r="G411" s="36">
        <v>2341.7333333333331</v>
      </c>
      <c r="H411" s="36">
        <v>2460.8333333333335</v>
      </c>
      <c r="I411" s="36">
        <v>2490.5166666666669</v>
      </c>
      <c r="J411" s="36">
        <v>2520.3833333333337</v>
      </c>
      <c r="K411" s="31">
        <v>2460.65</v>
      </c>
      <c r="L411" s="31">
        <v>2401.1</v>
      </c>
      <c r="M411" s="31">
        <v>9.2726699999999997</v>
      </c>
      <c r="N411" s="1"/>
      <c r="O411" s="1"/>
    </row>
    <row r="412" spans="1:15" ht="12.75" customHeight="1">
      <c r="A412" s="33">
        <v>402</v>
      </c>
      <c r="B412" s="53" t="s">
        <v>824</v>
      </c>
      <c r="C412" s="31">
        <v>2566.6</v>
      </c>
      <c r="D412" s="36">
        <v>2552.1666666666665</v>
      </c>
      <c r="E412" s="36">
        <v>2529.333333333333</v>
      </c>
      <c r="F412" s="36">
        <v>2492.0666666666666</v>
      </c>
      <c r="G412" s="36">
        <v>2469.2333333333331</v>
      </c>
      <c r="H412" s="36">
        <v>2589.4333333333329</v>
      </c>
      <c r="I412" s="36">
        <v>2612.266666666666</v>
      </c>
      <c r="J412" s="36">
        <v>2649.5333333333328</v>
      </c>
      <c r="K412" s="31">
        <v>2575</v>
      </c>
      <c r="L412" s="31">
        <v>2514.9</v>
      </c>
      <c r="M412" s="31">
        <v>0.30856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195.01</v>
      </c>
      <c r="D413" s="36">
        <v>193.87</v>
      </c>
      <c r="E413" s="36">
        <v>190.74</v>
      </c>
      <c r="F413" s="36">
        <v>186.47</v>
      </c>
      <c r="G413" s="36">
        <v>183.34</v>
      </c>
      <c r="H413" s="36">
        <v>198.14000000000001</v>
      </c>
      <c r="I413" s="36">
        <v>201.27</v>
      </c>
      <c r="J413" s="36">
        <v>205.54000000000002</v>
      </c>
      <c r="K413" s="31">
        <v>197</v>
      </c>
      <c r="L413" s="31">
        <v>189.6</v>
      </c>
      <c r="M413" s="31">
        <v>410.45888000000002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7189.6</v>
      </c>
      <c r="D414" s="36">
        <v>7179.2333333333336</v>
      </c>
      <c r="E414" s="36">
        <v>7118.4666666666672</v>
      </c>
      <c r="F414" s="36">
        <v>7047.3333333333339</v>
      </c>
      <c r="G414" s="36">
        <v>6986.5666666666675</v>
      </c>
      <c r="H414" s="36">
        <v>7250.3666666666668</v>
      </c>
      <c r="I414" s="36">
        <v>7311.1333333333332</v>
      </c>
      <c r="J414" s="36">
        <v>7382.2666666666664</v>
      </c>
      <c r="K414" s="31">
        <v>7240</v>
      </c>
      <c r="L414" s="31">
        <v>7108.1</v>
      </c>
      <c r="M414" s="31">
        <v>0.10253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333</v>
      </c>
      <c r="D415" s="36">
        <v>331.41666666666669</v>
      </c>
      <c r="E415" s="36">
        <v>327.88333333333338</v>
      </c>
      <c r="F415" s="36">
        <v>322.76666666666671</v>
      </c>
      <c r="G415" s="36">
        <v>319.23333333333341</v>
      </c>
      <c r="H415" s="36">
        <v>336.53333333333336</v>
      </c>
      <c r="I415" s="36">
        <v>340.06666666666666</v>
      </c>
      <c r="J415" s="36">
        <v>345.18333333333334</v>
      </c>
      <c r="K415" s="31">
        <v>334.95</v>
      </c>
      <c r="L415" s="31">
        <v>326.3</v>
      </c>
      <c r="M415" s="31">
        <v>2.5552199999999998</v>
      </c>
      <c r="N415" s="1"/>
      <c r="O415" s="1"/>
    </row>
    <row r="416" spans="1:15" ht="12.75" customHeight="1">
      <c r="A416" s="33">
        <v>406</v>
      </c>
      <c r="B416" s="53" t="s">
        <v>825</v>
      </c>
      <c r="C416" s="31">
        <v>518.54999999999995</v>
      </c>
      <c r="D416" s="36">
        <v>520.2166666666667</v>
      </c>
      <c r="E416" s="36">
        <v>513.43333333333339</v>
      </c>
      <c r="F416" s="36">
        <v>508.31666666666672</v>
      </c>
      <c r="G416" s="36">
        <v>501.53333333333342</v>
      </c>
      <c r="H416" s="36">
        <v>525.33333333333337</v>
      </c>
      <c r="I416" s="36">
        <v>532.11666666666667</v>
      </c>
      <c r="J416" s="36">
        <v>537.23333333333335</v>
      </c>
      <c r="K416" s="31">
        <v>527</v>
      </c>
      <c r="L416" s="31">
        <v>515.1</v>
      </c>
      <c r="M416" s="31">
        <v>1.5490299999999999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3851.5</v>
      </c>
      <c r="D417" s="36">
        <v>3878.9666666666667</v>
      </c>
      <c r="E417" s="36">
        <v>3808.9333333333334</v>
      </c>
      <c r="F417" s="36">
        <v>3766.3666666666668</v>
      </c>
      <c r="G417" s="36">
        <v>3696.3333333333335</v>
      </c>
      <c r="H417" s="36">
        <v>3921.5333333333333</v>
      </c>
      <c r="I417" s="36">
        <v>3991.5666666666671</v>
      </c>
      <c r="J417" s="36">
        <v>4034.1333333333332</v>
      </c>
      <c r="K417" s="31">
        <v>3949</v>
      </c>
      <c r="L417" s="31">
        <v>3836.4</v>
      </c>
      <c r="M417" s="31">
        <v>0.61004000000000003</v>
      </c>
      <c r="N417" s="1"/>
      <c r="O417" s="1"/>
    </row>
    <row r="418" spans="1:15" ht="12.75" customHeight="1">
      <c r="A418" s="33">
        <v>408</v>
      </c>
      <c r="B418" s="53" t="s">
        <v>865</v>
      </c>
      <c r="C418" s="31">
        <v>776.35</v>
      </c>
      <c r="D418" s="36">
        <v>777.43333333333339</v>
      </c>
      <c r="E418" s="36">
        <v>756.86666666666679</v>
      </c>
      <c r="F418" s="36">
        <v>737.38333333333344</v>
      </c>
      <c r="G418" s="36">
        <v>716.81666666666683</v>
      </c>
      <c r="H418" s="36">
        <v>796.91666666666674</v>
      </c>
      <c r="I418" s="36">
        <v>817.48333333333335</v>
      </c>
      <c r="J418" s="36">
        <v>836.9666666666667</v>
      </c>
      <c r="K418" s="31">
        <v>798</v>
      </c>
      <c r="L418" s="31">
        <v>757.95</v>
      </c>
      <c r="M418" s="31">
        <v>5.0723599999999998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25437.1</v>
      </c>
      <c r="D419" s="36">
        <v>25504.899999999998</v>
      </c>
      <c r="E419" s="36">
        <v>25332.199999999997</v>
      </c>
      <c r="F419" s="36">
        <v>25227.3</v>
      </c>
      <c r="G419" s="36">
        <v>25054.6</v>
      </c>
      <c r="H419" s="36">
        <v>25609.799999999996</v>
      </c>
      <c r="I419" s="36">
        <v>25782.5</v>
      </c>
      <c r="J419" s="36">
        <v>25887.399999999994</v>
      </c>
      <c r="K419" s="31">
        <v>25677.599999999999</v>
      </c>
      <c r="L419" s="31">
        <v>25400</v>
      </c>
      <c r="M419" s="31">
        <v>0.13175000000000001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46.98</v>
      </c>
      <c r="D420" s="36">
        <v>47.306666666666665</v>
      </c>
      <c r="E420" s="36">
        <v>46.573333333333331</v>
      </c>
      <c r="F420" s="36">
        <v>46.166666666666664</v>
      </c>
      <c r="G420" s="36">
        <v>45.43333333333333</v>
      </c>
      <c r="H420" s="36">
        <v>47.713333333333331</v>
      </c>
      <c r="I420" s="36">
        <v>48.446666666666665</v>
      </c>
      <c r="J420" s="36">
        <v>48.853333333333332</v>
      </c>
      <c r="K420" s="31">
        <v>48.04</v>
      </c>
      <c r="L420" s="31">
        <v>46.9</v>
      </c>
      <c r="M420" s="31">
        <v>59.530589999999997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3424.6</v>
      </c>
      <c r="D421" s="36">
        <v>3432.9333333333329</v>
      </c>
      <c r="E421" s="36">
        <v>3399.1166666666659</v>
      </c>
      <c r="F421" s="36">
        <v>3373.6333333333328</v>
      </c>
      <c r="G421" s="36">
        <v>3339.8166666666657</v>
      </c>
      <c r="H421" s="36">
        <v>3458.4166666666661</v>
      </c>
      <c r="I421" s="36">
        <v>3492.2333333333327</v>
      </c>
      <c r="J421" s="36">
        <v>3517.7166666666662</v>
      </c>
      <c r="K421" s="31">
        <v>3466.75</v>
      </c>
      <c r="L421" s="31">
        <v>3407.45</v>
      </c>
      <c r="M421" s="31">
        <v>16.060639999999999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892.1</v>
      </c>
      <c r="D422" s="36">
        <v>892.85</v>
      </c>
      <c r="E422" s="36">
        <v>876.80000000000007</v>
      </c>
      <c r="F422" s="36">
        <v>861.5</v>
      </c>
      <c r="G422" s="36">
        <v>845.45</v>
      </c>
      <c r="H422" s="36">
        <v>908.15000000000009</v>
      </c>
      <c r="I422" s="36">
        <v>924.2</v>
      </c>
      <c r="J422" s="36">
        <v>939.50000000000011</v>
      </c>
      <c r="K422" s="31">
        <v>908.9</v>
      </c>
      <c r="L422" s="31">
        <v>877.55</v>
      </c>
      <c r="M422" s="31">
        <v>8.1938600000000008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6763.9</v>
      </c>
      <c r="D423" s="36">
        <v>6743.7166666666672</v>
      </c>
      <c r="E423" s="36">
        <v>6712.4333333333343</v>
      </c>
      <c r="F423" s="36">
        <v>6660.9666666666672</v>
      </c>
      <c r="G423" s="36">
        <v>6629.6833333333343</v>
      </c>
      <c r="H423" s="36">
        <v>6795.1833333333343</v>
      </c>
      <c r="I423" s="36">
        <v>6826.4666666666672</v>
      </c>
      <c r="J423" s="36">
        <v>6877.9333333333343</v>
      </c>
      <c r="K423" s="31">
        <v>6775</v>
      </c>
      <c r="L423" s="31">
        <v>6692.25</v>
      </c>
      <c r="M423" s="31">
        <v>0.99089000000000005</v>
      </c>
      <c r="N423" s="1"/>
      <c r="O423" s="1"/>
    </row>
    <row r="424" spans="1:15" ht="12.75" customHeight="1">
      <c r="A424" s="33">
        <v>414</v>
      </c>
      <c r="B424" s="53" t="s">
        <v>866</v>
      </c>
      <c r="C424" s="31">
        <v>1486.65</v>
      </c>
      <c r="D424" s="36">
        <v>1485.1666666666667</v>
      </c>
      <c r="E424" s="36">
        <v>1470.4833333333336</v>
      </c>
      <c r="F424" s="36">
        <v>1454.3166666666668</v>
      </c>
      <c r="G424" s="36">
        <v>1439.6333333333337</v>
      </c>
      <c r="H424" s="36">
        <v>1501.3333333333335</v>
      </c>
      <c r="I424" s="36">
        <v>1516.0166666666664</v>
      </c>
      <c r="J424" s="36">
        <v>1532.1833333333334</v>
      </c>
      <c r="K424" s="31">
        <v>1499.85</v>
      </c>
      <c r="L424" s="31">
        <v>1469</v>
      </c>
      <c r="M424" s="31">
        <v>6.0292700000000004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1848.2</v>
      </c>
      <c r="D425" s="36">
        <v>1820.9666666666665</v>
      </c>
      <c r="E425" s="36">
        <v>1772.2333333333329</v>
      </c>
      <c r="F425" s="36">
        <v>1696.2666666666664</v>
      </c>
      <c r="G425" s="36">
        <v>1647.5333333333328</v>
      </c>
      <c r="H425" s="36">
        <v>1896.9333333333329</v>
      </c>
      <c r="I425" s="36">
        <v>1945.6666666666665</v>
      </c>
      <c r="J425" s="36">
        <v>2021.633333333333</v>
      </c>
      <c r="K425" s="31">
        <v>1869.7</v>
      </c>
      <c r="L425" s="31">
        <v>1745</v>
      </c>
      <c r="M425" s="31">
        <v>2.8153100000000002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10792.35</v>
      </c>
      <c r="D426" s="36">
        <v>10808.133333333333</v>
      </c>
      <c r="E426" s="36">
        <v>10701.316666666666</v>
      </c>
      <c r="F426" s="36">
        <v>10610.283333333333</v>
      </c>
      <c r="G426" s="36">
        <v>10503.466666666665</v>
      </c>
      <c r="H426" s="36">
        <v>10899.166666666666</v>
      </c>
      <c r="I426" s="36">
        <v>11005.983333333335</v>
      </c>
      <c r="J426" s="36">
        <v>11097.016666666666</v>
      </c>
      <c r="K426" s="31">
        <v>10914.95</v>
      </c>
      <c r="L426" s="31">
        <v>10717.1</v>
      </c>
      <c r="M426" s="31">
        <v>0.46589000000000003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745.4</v>
      </c>
      <c r="D427" s="36">
        <v>746.66666666666663</v>
      </c>
      <c r="E427" s="36">
        <v>734.68333333333328</v>
      </c>
      <c r="F427" s="36">
        <v>723.9666666666667</v>
      </c>
      <c r="G427" s="36">
        <v>711.98333333333335</v>
      </c>
      <c r="H427" s="36">
        <v>757.38333333333321</v>
      </c>
      <c r="I427" s="36">
        <v>769.36666666666656</v>
      </c>
      <c r="J427" s="36">
        <v>780.08333333333314</v>
      </c>
      <c r="K427" s="31">
        <v>758.65</v>
      </c>
      <c r="L427" s="31">
        <v>735.95</v>
      </c>
      <c r="M427" s="31">
        <v>32.709020000000002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666.15</v>
      </c>
      <c r="D428" s="36">
        <v>671.35</v>
      </c>
      <c r="E428" s="36">
        <v>655.85</v>
      </c>
      <c r="F428" s="36">
        <v>645.54999999999995</v>
      </c>
      <c r="G428" s="36">
        <v>630.04999999999995</v>
      </c>
      <c r="H428" s="36">
        <v>681.65000000000009</v>
      </c>
      <c r="I428" s="36">
        <v>697.15000000000009</v>
      </c>
      <c r="J428" s="36">
        <v>707.45000000000016</v>
      </c>
      <c r="K428" s="31">
        <v>686.85</v>
      </c>
      <c r="L428" s="31">
        <v>661.05</v>
      </c>
      <c r="M428" s="31">
        <v>13.575799999999999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608.5</v>
      </c>
      <c r="D429" s="36">
        <v>613.08333333333337</v>
      </c>
      <c r="E429" s="36">
        <v>600.76666666666677</v>
      </c>
      <c r="F429" s="36">
        <v>593.03333333333342</v>
      </c>
      <c r="G429" s="36">
        <v>580.71666666666681</v>
      </c>
      <c r="H429" s="36">
        <v>620.81666666666672</v>
      </c>
      <c r="I429" s="36">
        <v>633.13333333333333</v>
      </c>
      <c r="J429" s="36">
        <v>640.86666666666667</v>
      </c>
      <c r="K429" s="31">
        <v>625.4</v>
      </c>
      <c r="L429" s="31">
        <v>605.35</v>
      </c>
      <c r="M429" s="31">
        <v>6.0554100000000002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782.9</v>
      </c>
      <c r="D430" s="36">
        <v>783.65</v>
      </c>
      <c r="E430" s="36">
        <v>779.8</v>
      </c>
      <c r="F430" s="36">
        <v>776.69999999999993</v>
      </c>
      <c r="G430" s="36">
        <v>772.84999999999991</v>
      </c>
      <c r="H430" s="36">
        <v>786.75</v>
      </c>
      <c r="I430" s="36">
        <v>790.60000000000014</v>
      </c>
      <c r="J430" s="36">
        <v>793.7</v>
      </c>
      <c r="K430" s="31">
        <v>787.5</v>
      </c>
      <c r="L430" s="31">
        <v>780.55</v>
      </c>
      <c r="M430" s="31">
        <v>106.6563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131.93</v>
      </c>
      <c r="D431" s="36">
        <v>131.81</v>
      </c>
      <c r="E431" s="36">
        <v>130.62</v>
      </c>
      <c r="F431" s="36">
        <v>129.31</v>
      </c>
      <c r="G431" s="36">
        <v>128.12</v>
      </c>
      <c r="H431" s="36">
        <v>133.12</v>
      </c>
      <c r="I431" s="36">
        <v>134.31</v>
      </c>
      <c r="J431" s="36">
        <v>135.62</v>
      </c>
      <c r="K431" s="31">
        <v>133</v>
      </c>
      <c r="L431" s="31">
        <v>130.5</v>
      </c>
      <c r="M431" s="31">
        <v>107.54987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733.25</v>
      </c>
      <c r="D432" s="36">
        <v>729.44999999999993</v>
      </c>
      <c r="E432" s="36">
        <v>717.79999999999984</v>
      </c>
      <c r="F432" s="36">
        <v>702.34999999999991</v>
      </c>
      <c r="G432" s="36">
        <v>690.69999999999982</v>
      </c>
      <c r="H432" s="36">
        <v>744.89999999999986</v>
      </c>
      <c r="I432" s="36">
        <v>756.55</v>
      </c>
      <c r="J432" s="36">
        <v>771.99999999999989</v>
      </c>
      <c r="K432" s="31">
        <v>741.1</v>
      </c>
      <c r="L432" s="31">
        <v>714</v>
      </c>
      <c r="M432" s="31">
        <v>7.9312100000000001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129.94</v>
      </c>
      <c r="D433" s="36">
        <v>130.87666666666667</v>
      </c>
      <c r="E433" s="36">
        <v>127.86333333333334</v>
      </c>
      <c r="F433" s="36">
        <v>125.78666666666669</v>
      </c>
      <c r="G433" s="36">
        <v>122.77333333333337</v>
      </c>
      <c r="H433" s="36">
        <v>132.95333333333332</v>
      </c>
      <c r="I433" s="36">
        <v>135.96666666666664</v>
      </c>
      <c r="J433" s="36">
        <v>138.04333333333329</v>
      </c>
      <c r="K433" s="31">
        <v>133.88999999999999</v>
      </c>
      <c r="L433" s="31">
        <v>128.80000000000001</v>
      </c>
      <c r="M433" s="31">
        <v>21.388839999999998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613.5</v>
      </c>
      <c r="D434" s="36">
        <v>607.56666666666672</v>
      </c>
      <c r="E434" s="36">
        <v>587.13333333333344</v>
      </c>
      <c r="F434" s="36">
        <v>560.76666666666677</v>
      </c>
      <c r="G434" s="36">
        <v>540.33333333333348</v>
      </c>
      <c r="H434" s="36">
        <v>633.93333333333339</v>
      </c>
      <c r="I434" s="36">
        <v>654.36666666666656</v>
      </c>
      <c r="J434" s="36">
        <v>680.73333333333335</v>
      </c>
      <c r="K434" s="31">
        <v>628</v>
      </c>
      <c r="L434" s="31">
        <v>581.20000000000005</v>
      </c>
      <c r="M434" s="31">
        <v>31.34732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224.23</v>
      </c>
      <c r="D435" s="36">
        <v>225.24666666666667</v>
      </c>
      <c r="E435" s="36">
        <v>222.49333333333334</v>
      </c>
      <c r="F435" s="36">
        <v>220.75666666666666</v>
      </c>
      <c r="G435" s="36">
        <v>218.00333333333333</v>
      </c>
      <c r="H435" s="36">
        <v>226.98333333333335</v>
      </c>
      <c r="I435" s="36">
        <v>229.73666666666668</v>
      </c>
      <c r="J435" s="36">
        <v>231.47333333333336</v>
      </c>
      <c r="K435" s="31">
        <v>228</v>
      </c>
      <c r="L435" s="31">
        <v>223.51</v>
      </c>
      <c r="M435" s="31">
        <v>3.6724399999999999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1866.1</v>
      </c>
      <c r="D436" s="36">
        <v>1865</v>
      </c>
      <c r="E436" s="36">
        <v>1860.35</v>
      </c>
      <c r="F436" s="36">
        <v>1854.6</v>
      </c>
      <c r="G436" s="36">
        <v>1849.9499999999998</v>
      </c>
      <c r="H436" s="36">
        <v>1870.75</v>
      </c>
      <c r="I436" s="36">
        <v>1875.4</v>
      </c>
      <c r="J436" s="36">
        <v>1881.15</v>
      </c>
      <c r="K436" s="31">
        <v>1869.65</v>
      </c>
      <c r="L436" s="31">
        <v>1859.25</v>
      </c>
      <c r="M436" s="31">
        <v>7.3826499999999999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823.35</v>
      </c>
      <c r="D437" s="36">
        <v>829.93333333333339</v>
      </c>
      <c r="E437" s="36">
        <v>812.56666666666683</v>
      </c>
      <c r="F437" s="36">
        <v>801.78333333333342</v>
      </c>
      <c r="G437" s="36">
        <v>784.41666666666686</v>
      </c>
      <c r="H437" s="36">
        <v>840.71666666666681</v>
      </c>
      <c r="I437" s="36">
        <v>858.08333333333337</v>
      </c>
      <c r="J437" s="36">
        <v>868.86666666666679</v>
      </c>
      <c r="K437" s="31">
        <v>847.3</v>
      </c>
      <c r="L437" s="31">
        <v>819.15</v>
      </c>
      <c r="M437" s="31">
        <v>6.8979499999999998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4981.25</v>
      </c>
      <c r="D438" s="36">
        <v>4948.9000000000005</v>
      </c>
      <c r="E438" s="36">
        <v>4899.3500000000013</v>
      </c>
      <c r="F438" s="36">
        <v>4817.4500000000007</v>
      </c>
      <c r="G438" s="36">
        <v>4767.9000000000015</v>
      </c>
      <c r="H438" s="36">
        <v>5030.8000000000011</v>
      </c>
      <c r="I438" s="36">
        <v>5080.3500000000004</v>
      </c>
      <c r="J438" s="36">
        <v>5162.2500000000009</v>
      </c>
      <c r="K438" s="31">
        <v>4998.45</v>
      </c>
      <c r="L438" s="31">
        <v>4867</v>
      </c>
      <c r="M438" s="31">
        <v>0.60834999999999995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1376.7</v>
      </c>
      <c r="D439" s="36">
        <v>1379.8666666666668</v>
      </c>
      <c r="E439" s="36">
        <v>1366.4833333333336</v>
      </c>
      <c r="F439" s="36">
        <v>1356.2666666666669</v>
      </c>
      <c r="G439" s="36">
        <v>1342.8833333333337</v>
      </c>
      <c r="H439" s="36">
        <v>1390.0833333333335</v>
      </c>
      <c r="I439" s="36">
        <v>1403.4666666666667</v>
      </c>
      <c r="J439" s="36">
        <v>1413.6833333333334</v>
      </c>
      <c r="K439" s="31">
        <v>1393.25</v>
      </c>
      <c r="L439" s="31">
        <v>1369.65</v>
      </c>
      <c r="M439" s="31">
        <v>0.44083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568</v>
      </c>
      <c r="D440" s="36">
        <v>571.75</v>
      </c>
      <c r="E440" s="36">
        <v>561.5</v>
      </c>
      <c r="F440" s="36">
        <v>555</v>
      </c>
      <c r="G440" s="36">
        <v>544.75</v>
      </c>
      <c r="H440" s="36">
        <v>578.25</v>
      </c>
      <c r="I440" s="36">
        <v>588.5</v>
      </c>
      <c r="J440" s="36">
        <v>595</v>
      </c>
      <c r="K440" s="31">
        <v>582</v>
      </c>
      <c r="L440" s="31">
        <v>565.25</v>
      </c>
      <c r="M440" s="31">
        <v>2.4639099999999998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5397.45</v>
      </c>
      <c r="D441" s="36">
        <v>5373.5999999999995</v>
      </c>
      <c r="E441" s="36">
        <v>5340.8499999999985</v>
      </c>
      <c r="F441" s="36">
        <v>5284.2499999999991</v>
      </c>
      <c r="G441" s="36">
        <v>5251.4999999999982</v>
      </c>
      <c r="H441" s="36">
        <v>5430.1999999999989</v>
      </c>
      <c r="I441" s="36">
        <v>5462.9500000000007</v>
      </c>
      <c r="J441" s="36">
        <v>5519.5499999999993</v>
      </c>
      <c r="K441" s="31">
        <v>5406.35</v>
      </c>
      <c r="L441" s="31">
        <v>5317</v>
      </c>
      <c r="M441" s="31">
        <v>1.0505599999999999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1157.75</v>
      </c>
      <c r="D442" s="36">
        <v>1162.0333333333335</v>
      </c>
      <c r="E442" s="36">
        <v>1142.7666666666671</v>
      </c>
      <c r="F442" s="36">
        <v>1127.7833333333335</v>
      </c>
      <c r="G442" s="36">
        <v>1108.5166666666671</v>
      </c>
      <c r="H442" s="36">
        <v>1177.0166666666671</v>
      </c>
      <c r="I442" s="36">
        <v>1196.2833333333335</v>
      </c>
      <c r="J442" s="36">
        <v>1211.2666666666671</v>
      </c>
      <c r="K442" s="31">
        <v>1181.3</v>
      </c>
      <c r="L442" s="31">
        <v>1147.05</v>
      </c>
      <c r="M442" s="31">
        <v>2.7296399999999998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82</v>
      </c>
      <c r="D443" s="36">
        <v>82.656666666666666</v>
      </c>
      <c r="E443" s="36">
        <v>79.913333333333327</v>
      </c>
      <c r="F443" s="36">
        <v>77.826666666666654</v>
      </c>
      <c r="G443" s="36">
        <v>75.083333333333314</v>
      </c>
      <c r="H443" s="36">
        <v>84.743333333333339</v>
      </c>
      <c r="I443" s="36">
        <v>87.486666666666679</v>
      </c>
      <c r="J443" s="36">
        <v>89.573333333333352</v>
      </c>
      <c r="K443" s="31">
        <v>85.4</v>
      </c>
      <c r="L443" s="31">
        <v>80.569999999999993</v>
      </c>
      <c r="M443" s="31">
        <v>610.29139999999995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599.29999999999995</v>
      </c>
      <c r="D444" s="36">
        <v>603.33333333333326</v>
      </c>
      <c r="E444" s="36">
        <v>591.76666666666654</v>
      </c>
      <c r="F444" s="36">
        <v>584.23333333333323</v>
      </c>
      <c r="G444" s="36">
        <v>572.66666666666652</v>
      </c>
      <c r="H444" s="36">
        <v>610.86666666666656</v>
      </c>
      <c r="I444" s="36">
        <v>622.43333333333317</v>
      </c>
      <c r="J444" s="36">
        <v>629.96666666666658</v>
      </c>
      <c r="K444" s="31">
        <v>614.9</v>
      </c>
      <c r="L444" s="31">
        <v>595.79999999999995</v>
      </c>
      <c r="M444" s="31">
        <v>13.573040000000001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910.6</v>
      </c>
      <c r="D445" s="36">
        <v>920.43333333333339</v>
      </c>
      <c r="E445" s="36">
        <v>897.41666666666674</v>
      </c>
      <c r="F445" s="36">
        <v>884.23333333333335</v>
      </c>
      <c r="G445" s="36">
        <v>861.2166666666667</v>
      </c>
      <c r="H445" s="36">
        <v>933.61666666666679</v>
      </c>
      <c r="I445" s="36">
        <v>956.63333333333344</v>
      </c>
      <c r="J445" s="36">
        <v>969.81666666666683</v>
      </c>
      <c r="K445" s="31">
        <v>943.45</v>
      </c>
      <c r="L445" s="31">
        <v>907.25</v>
      </c>
      <c r="M445" s="31">
        <v>4.9910300000000003</v>
      </c>
      <c r="N445" s="1"/>
      <c r="O445" s="1"/>
    </row>
    <row r="446" spans="1:15" ht="12.75" customHeight="1">
      <c r="A446" s="33">
        <v>436</v>
      </c>
      <c r="B446" s="53" t="s">
        <v>826</v>
      </c>
      <c r="C446" s="31">
        <v>440.5</v>
      </c>
      <c r="D446" s="36">
        <v>444.7166666666667</v>
      </c>
      <c r="E446" s="36">
        <v>434.48333333333341</v>
      </c>
      <c r="F446" s="36">
        <v>428.4666666666667</v>
      </c>
      <c r="G446" s="36">
        <v>418.23333333333341</v>
      </c>
      <c r="H446" s="36">
        <v>450.73333333333341</v>
      </c>
      <c r="I446" s="36">
        <v>460.96666666666675</v>
      </c>
      <c r="J446" s="36">
        <v>466.98333333333341</v>
      </c>
      <c r="K446" s="31">
        <v>454.95</v>
      </c>
      <c r="L446" s="31">
        <v>438.7</v>
      </c>
      <c r="M446" s="31">
        <v>4.4370799999999999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48.72</v>
      </c>
      <c r="D447" s="36">
        <v>49.053333333333335</v>
      </c>
      <c r="E447" s="36">
        <v>48.166666666666671</v>
      </c>
      <c r="F447" s="36">
        <v>47.613333333333337</v>
      </c>
      <c r="G447" s="36">
        <v>46.726666666666674</v>
      </c>
      <c r="H447" s="36">
        <v>49.606666666666669</v>
      </c>
      <c r="I447" s="36">
        <v>50.493333333333339</v>
      </c>
      <c r="J447" s="36">
        <v>51.046666666666667</v>
      </c>
      <c r="K447" s="31">
        <v>49.94</v>
      </c>
      <c r="L447" s="31">
        <v>48.5</v>
      </c>
      <c r="M447" s="31">
        <v>55.771970000000003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2818.75</v>
      </c>
      <c r="D448" s="36">
        <v>2817.2833333333333</v>
      </c>
      <c r="E448" s="36">
        <v>2784.5666666666666</v>
      </c>
      <c r="F448" s="36">
        <v>2750.3833333333332</v>
      </c>
      <c r="G448" s="36">
        <v>2717.6666666666665</v>
      </c>
      <c r="H448" s="36">
        <v>2851.4666666666667</v>
      </c>
      <c r="I448" s="36">
        <v>2884.1833333333329</v>
      </c>
      <c r="J448" s="36">
        <v>2918.3666666666668</v>
      </c>
      <c r="K448" s="31">
        <v>2850</v>
      </c>
      <c r="L448" s="31">
        <v>2783.1</v>
      </c>
      <c r="M448" s="31">
        <v>9.9806899999999992</v>
      </c>
      <c r="N448" s="1"/>
      <c r="O448" s="1"/>
    </row>
    <row r="449" spans="1:15" ht="12.75" customHeight="1">
      <c r="A449" s="33">
        <v>439</v>
      </c>
      <c r="B449" s="53" t="s">
        <v>867</v>
      </c>
      <c r="C449" s="31">
        <v>205.08</v>
      </c>
      <c r="D449" s="36">
        <v>205.08666666666667</v>
      </c>
      <c r="E449" s="36">
        <v>202.67333333333335</v>
      </c>
      <c r="F449" s="36">
        <v>200.26666666666668</v>
      </c>
      <c r="G449" s="36">
        <v>197.85333333333335</v>
      </c>
      <c r="H449" s="36">
        <v>207.49333333333334</v>
      </c>
      <c r="I449" s="36">
        <v>209.90666666666669</v>
      </c>
      <c r="J449" s="36">
        <v>212.31333333333333</v>
      </c>
      <c r="K449" s="31">
        <v>207.5</v>
      </c>
      <c r="L449" s="31">
        <v>202.68</v>
      </c>
      <c r="M449" s="31">
        <v>14.5177</v>
      </c>
      <c r="N449" s="1"/>
      <c r="O449" s="1"/>
    </row>
    <row r="450" spans="1:15" ht="12.75" customHeight="1">
      <c r="A450" s="33">
        <v>440</v>
      </c>
      <c r="B450" s="53" t="s">
        <v>868</v>
      </c>
      <c r="C450" s="31">
        <v>494.65</v>
      </c>
      <c r="D450" s="36">
        <v>490.09999999999997</v>
      </c>
      <c r="E450" s="36">
        <v>483.59999999999991</v>
      </c>
      <c r="F450" s="36">
        <v>472.54999999999995</v>
      </c>
      <c r="G450" s="36">
        <v>466.0499999999999</v>
      </c>
      <c r="H450" s="36">
        <v>501.14999999999992</v>
      </c>
      <c r="I450" s="36">
        <v>507.65000000000003</v>
      </c>
      <c r="J450" s="36">
        <v>518.69999999999993</v>
      </c>
      <c r="K450" s="31">
        <v>496.6</v>
      </c>
      <c r="L450" s="31">
        <v>479.05</v>
      </c>
      <c r="M450" s="31">
        <v>4.7031799999999997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947.85</v>
      </c>
      <c r="D451" s="36">
        <v>947.33333333333337</v>
      </c>
      <c r="E451" s="36">
        <v>941.66666666666674</v>
      </c>
      <c r="F451" s="36">
        <v>935.48333333333335</v>
      </c>
      <c r="G451" s="36">
        <v>929.81666666666672</v>
      </c>
      <c r="H451" s="36">
        <v>953.51666666666677</v>
      </c>
      <c r="I451" s="36">
        <v>959.18333333333351</v>
      </c>
      <c r="J451" s="36">
        <v>965.36666666666679</v>
      </c>
      <c r="K451" s="31">
        <v>953</v>
      </c>
      <c r="L451" s="31">
        <v>941.15</v>
      </c>
      <c r="M451" s="31">
        <v>4.0225799999999996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1030.8499999999999</v>
      </c>
      <c r="D452" s="36">
        <v>1036.2833333333333</v>
      </c>
      <c r="E452" s="36">
        <v>1023.5666666666666</v>
      </c>
      <c r="F452" s="36">
        <v>1016.2833333333333</v>
      </c>
      <c r="G452" s="36">
        <v>1003.5666666666666</v>
      </c>
      <c r="H452" s="36">
        <v>1043.5666666666666</v>
      </c>
      <c r="I452" s="36">
        <v>1056.2833333333333</v>
      </c>
      <c r="J452" s="36">
        <v>1063.5666666666666</v>
      </c>
      <c r="K452" s="31">
        <v>1049</v>
      </c>
      <c r="L452" s="31">
        <v>1029</v>
      </c>
      <c r="M452" s="31">
        <v>5.9527700000000001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2029.95</v>
      </c>
      <c r="D453" s="36">
        <v>2028.3166666666666</v>
      </c>
      <c r="E453" s="36">
        <v>2009.1333333333332</v>
      </c>
      <c r="F453" s="36">
        <v>1988.3166666666666</v>
      </c>
      <c r="G453" s="36">
        <v>1969.1333333333332</v>
      </c>
      <c r="H453" s="36">
        <v>2049.1333333333332</v>
      </c>
      <c r="I453" s="36">
        <v>2068.3166666666666</v>
      </c>
      <c r="J453" s="36">
        <v>2089.1333333333332</v>
      </c>
      <c r="K453" s="31">
        <v>2047.5</v>
      </c>
      <c r="L453" s="31">
        <v>2007.5</v>
      </c>
      <c r="M453" s="31">
        <v>2.85534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4505.6499999999996</v>
      </c>
      <c r="D454" s="36">
        <v>4502.4833333333336</v>
      </c>
      <c r="E454" s="36">
        <v>4469.166666666667</v>
      </c>
      <c r="F454" s="36">
        <v>4432.6833333333334</v>
      </c>
      <c r="G454" s="36">
        <v>4399.3666666666668</v>
      </c>
      <c r="H454" s="36">
        <v>4538.9666666666672</v>
      </c>
      <c r="I454" s="36">
        <v>4572.2833333333328</v>
      </c>
      <c r="J454" s="36">
        <v>4608.7666666666673</v>
      </c>
      <c r="K454" s="31">
        <v>4535.8</v>
      </c>
      <c r="L454" s="31">
        <v>4466</v>
      </c>
      <c r="M454" s="31">
        <v>16.993639999999999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1220.25</v>
      </c>
      <c r="D455" s="36">
        <v>1222.2333333333333</v>
      </c>
      <c r="E455" s="36">
        <v>1210.1666666666667</v>
      </c>
      <c r="F455" s="36">
        <v>1200.0833333333335</v>
      </c>
      <c r="G455" s="36">
        <v>1188.0166666666669</v>
      </c>
      <c r="H455" s="36">
        <v>1232.3166666666666</v>
      </c>
      <c r="I455" s="36">
        <v>1244.3833333333332</v>
      </c>
      <c r="J455" s="36">
        <v>1254.4666666666665</v>
      </c>
      <c r="K455" s="31">
        <v>1234.3</v>
      </c>
      <c r="L455" s="31">
        <v>1212.1500000000001</v>
      </c>
      <c r="M455" s="31">
        <v>14.505929999999999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7707.6</v>
      </c>
      <c r="D456" s="36">
        <v>7714.416666666667</v>
      </c>
      <c r="E456" s="36">
        <v>7644.2333333333336</v>
      </c>
      <c r="F456" s="36">
        <v>7580.8666666666668</v>
      </c>
      <c r="G456" s="36">
        <v>7510.6833333333334</v>
      </c>
      <c r="H456" s="36">
        <v>7777.7833333333338</v>
      </c>
      <c r="I456" s="36">
        <v>7847.9666666666662</v>
      </c>
      <c r="J456" s="36">
        <v>7911.3333333333339</v>
      </c>
      <c r="K456" s="31">
        <v>7784.6</v>
      </c>
      <c r="L456" s="31">
        <v>7651.05</v>
      </c>
      <c r="M456" s="31">
        <v>1.27522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6875.9</v>
      </c>
      <c r="D457" s="36">
        <v>6892.6499999999987</v>
      </c>
      <c r="E457" s="36">
        <v>6795.3499999999976</v>
      </c>
      <c r="F457" s="36">
        <v>6714.7999999999993</v>
      </c>
      <c r="G457" s="36">
        <v>6617.4999999999982</v>
      </c>
      <c r="H457" s="36">
        <v>6973.1999999999971</v>
      </c>
      <c r="I457" s="36">
        <v>7070.4999999999982</v>
      </c>
      <c r="J457" s="36">
        <v>7151.0499999999965</v>
      </c>
      <c r="K457" s="31">
        <v>6989.95</v>
      </c>
      <c r="L457" s="31">
        <v>6812.1</v>
      </c>
      <c r="M457" s="31">
        <v>0.30780999999999997</v>
      </c>
      <c r="N457" s="1"/>
      <c r="O457" s="1"/>
    </row>
    <row r="458" spans="1:15" ht="12.75" customHeight="1">
      <c r="A458" s="33">
        <v>448</v>
      </c>
      <c r="B458" s="53" t="s">
        <v>954</v>
      </c>
      <c r="C458" s="31" t="e">
        <v>#N/A</v>
      </c>
      <c r="D458" s="36" t="e">
        <v>#N/A</v>
      </c>
      <c r="E458" s="36" t="e">
        <v>#N/A</v>
      </c>
      <c r="F458" s="36" t="e">
        <v>#N/A</v>
      </c>
      <c r="G458" s="36" t="e">
        <v>#N/A</v>
      </c>
      <c r="H458" s="36" t="e">
        <v>#N/A</v>
      </c>
      <c r="I458" s="36" t="e">
        <v>#N/A</v>
      </c>
      <c r="J458" s="36" t="e">
        <v>#N/A</v>
      </c>
      <c r="K458" s="31" t="e">
        <v>#N/A</v>
      </c>
      <c r="L458" s="31" t="e">
        <v>#N/A</v>
      </c>
      <c r="M458" s="31" t="e">
        <v>#N/A</v>
      </c>
      <c r="N458" s="1"/>
      <c r="O458" s="1"/>
    </row>
    <row r="459" spans="1:15" ht="12.75" customHeight="1">
      <c r="A459" s="33">
        <v>449</v>
      </c>
      <c r="B459" s="53" t="s">
        <v>220</v>
      </c>
      <c r="C459" s="31">
        <v>974.95</v>
      </c>
      <c r="D459" s="36">
        <v>976.65</v>
      </c>
      <c r="E459" s="36">
        <v>958.3</v>
      </c>
      <c r="F459" s="36">
        <v>941.65</v>
      </c>
      <c r="G459" s="36">
        <v>923.3</v>
      </c>
      <c r="H459" s="36">
        <v>993.3</v>
      </c>
      <c r="I459" s="36">
        <v>1011.6500000000001</v>
      </c>
      <c r="J459" s="36">
        <v>1028.3</v>
      </c>
      <c r="K459" s="31">
        <v>995</v>
      </c>
      <c r="L459" s="31">
        <v>960</v>
      </c>
      <c r="M459" s="31">
        <v>445.16613000000001</v>
      </c>
      <c r="N459" s="1"/>
      <c r="O459" s="1"/>
    </row>
    <row r="460" spans="1:15" ht="12.75" customHeight="1">
      <c r="A460" s="33">
        <v>450</v>
      </c>
      <c r="B460" s="53" t="s">
        <v>221</v>
      </c>
      <c r="C460" s="31">
        <v>445.1</v>
      </c>
      <c r="D460" s="36">
        <v>445.18333333333334</v>
      </c>
      <c r="E460" s="36">
        <v>439.4666666666667</v>
      </c>
      <c r="F460" s="36">
        <v>433.83333333333337</v>
      </c>
      <c r="G460" s="36">
        <v>428.11666666666673</v>
      </c>
      <c r="H460" s="36">
        <v>450.81666666666666</v>
      </c>
      <c r="I460" s="36">
        <v>456.53333333333325</v>
      </c>
      <c r="J460" s="36">
        <v>462.16666666666663</v>
      </c>
      <c r="K460" s="31">
        <v>450.9</v>
      </c>
      <c r="L460" s="31">
        <v>439.55</v>
      </c>
      <c r="M460" s="31">
        <v>107.44634000000001</v>
      </c>
      <c r="N460" s="1"/>
      <c r="O460" s="1"/>
    </row>
    <row r="461" spans="1:15" ht="12.75" customHeight="1">
      <c r="A461" s="33">
        <v>451</v>
      </c>
      <c r="B461" s="53" t="s">
        <v>222</v>
      </c>
      <c r="C461" s="31">
        <v>152.82</v>
      </c>
      <c r="D461" s="36">
        <v>153.11000000000001</v>
      </c>
      <c r="E461" s="36">
        <v>151.98000000000002</v>
      </c>
      <c r="F461" s="36">
        <v>151.14000000000001</v>
      </c>
      <c r="G461" s="36">
        <v>150.01000000000002</v>
      </c>
      <c r="H461" s="36">
        <v>153.95000000000002</v>
      </c>
      <c r="I461" s="36">
        <v>155.08000000000001</v>
      </c>
      <c r="J461" s="36">
        <v>155.92000000000002</v>
      </c>
      <c r="K461" s="31">
        <v>154.24</v>
      </c>
      <c r="L461" s="31">
        <v>152.27000000000001</v>
      </c>
      <c r="M461" s="31">
        <v>182.75112999999999</v>
      </c>
      <c r="N461" s="1"/>
      <c r="O461" s="1"/>
    </row>
    <row r="462" spans="1:15" ht="12.75" customHeight="1">
      <c r="A462" s="33">
        <v>452</v>
      </c>
      <c r="B462" s="53" t="s">
        <v>869</v>
      </c>
      <c r="C462" s="31">
        <v>1080.3</v>
      </c>
      <c r="D462" s="36">
        <v>1086.2166666666667</v>
      </c>
      <c r="E462" s="36">
        <v>1071.9833333333333</v>
      </c>
      <c r="F462" s="36">
        <v>1063.6666666666667</v>
      </c>
      <c r="G462" s="36">
        <v>1049.4333333333334</v>
      </c>
      <c r="H462" s="36">
        <v>1094.5333333333333</v>
      </c>
      <c r="I462" s="36">
        <v>1108.7666666666669</v>
      </c>
      <c r="J462" s="36">
        <v>1117.0833333333333</v>
      </c>
      <c r="K462" s="31">
        <v>1100.45</v>
      </c>
      <c r="L462" s="31">
        <v>1077.9000000000001</v>
      </c>
      <c r="M462" s="31">
        <v>14.32399</v>
      </c>
      <c r="N462" s="1"/>
      <c r="O462" s="1"/>
    </row>
    <row r="463" spans="1:15" ht="12.75" customHeight="1">
      <c r="A463" s="33">
        <v>453</v>
      </c>
      <c r="B463" s="53" t="s">
        <v>292</v>
      </c>
      <c r="C463" s="31">
        <v>89.88</v>
      </c>
      <c r="D463" s="36">
        <v>90.383333333333326</v>
      </c>
      <c r="E463" s="36">
        <v>88.996666666666655</v>
      </c>
      <c r="F463" s="36">
        <v>88.11333333333333</v>
      </c>
      <c r="G463" s="36">
        <v>86.726666666666659</v>
      </c>
      <c r="H463" s="36">
        <v>91.266666666666652</v>
      </c>
      <c r="I463" s="36">
        <v>92.653333333333308</v>
      </c>
      <c r="J463" s="36">
        <v>93.536666666666648</v>
      </c>
      <c r="K463" s="31">
        <v>91.77</v>
      </c>
      <c r="L463" s="31">
        <v>89.5</v>
      </c>
      <c r="M463" s="31">
        <v>42.832160000000002</v>
      </c>
      <c r="N463" s="1"/>
      <c r="O463" s="1"/>
    </row>
    <row r="464" spans="1:15" ht="12.75" customHeight="1">
      <c r="A464" s="33">
        <v>454</v>
      </c>
      <c r="B464" s="53" t="s">
        <v>224</v>
      </c>
      <c r="C464" s="31">
        <v>1651.55</v>
      </c>
      <c r="D464" s="36">
        <v>1654.8833333333332</v>
      </c>
      <c r="E464" s="36">
        <v>1637.7666666666664</v>
      </c>
      <c r="F464" s="36">
        <v>1623.9833333333331</v>
      </c>
      <c r="G464" s="36">
        <v>1606.8666666666663</v>
      </c>
      <c r="H464" s="36">
        <v>1668.6666666666665</v>
      </c>
      <c r="I464" s="36">
        <v>1685.7833333333333</v>
      </c>
      <c r="J464" s="36">
        <v>1699.5666666666666</v>
      </c>
      <c r="K464" s="31">
        <v>1672</v>
      </c>
      <c r="L464" s="31">
        <v>1641.1</v>
      </c>
      <c r="M464" s="31">
        <v>14.99644</v>
      </c>
      <c r="N464" s="1"/>
      <c r="O464" s="1"/>
    </row>
    <row r="465" spans="1:15" ht="12.75" customHeight="1">
      <c r="A465" s="33">
        <v>455</v>
      </c>
      <c r="B465" s="53" t="s">
        <v>495</v>
      </c>
      <c r="C465" s="31">
        <v>1257.45</v>
      </c>
      <c r="D465" s="36">
        <v>1258.8166666666666</v>
      </c>
      <c r="E465" s="36">
        <v>1242.6333333333332</v>
      </c>
      <c r="F465" s="36">
        <v>1227.8166666666666</v>
      </c>
      <c r="G465" s="36">
        <v>1211.6333333333332</v>
      </c>
      <c r="H465" s="36">
        <v>1273.6333333333332</v>
      </c>
      <c r="I465" s="36">
        <v>1289.8166666666666</v>
      </c>
      <c r="J465" s="36">
        <v>1304.6333333333332</v>
      </c>
      <c r="K465" s="31">
        <v>1275</v>
      </c>
      <c r="L465" s="31">
        <v>1244</v>
      </c>
      <c r="M465" s="31">
        <v>1.53979</v>
      </c>
      <c r="N465" s="1"/>
      <c r="O465" s="1"/>
    </row>
    <row r="466" spans="1:15" ht="12.75" customHeight="1">
      <c r="A466" s="33">
        <v>456</v>
      </c>
      <c r="B466" s="53" t="s">
        <v>496</v>
      </c>
      <c r="C466" s="31">
        <v>240.15</v>
      </c>
      <c r="D466" s="36">
        <v>240.5</v>
      </c>
      <c r="E466" s="36">
        <v>238.2</v>
      </c>
      <c r="F466" s="36">
        <v>236.25</v>
      </c>
      <c r="G466" s="36">
        <v>233.95</v>
      </c>
      <c r="H466" s="36">
        <v>242.45</v>
      </c>
      <c r="I466" s="36">
        <v>244.75</v>
      </c>
      <c r="J466" s="36">
        <v>246.7</v>
      </c>
      <c r="K466" s="31">
        <v>242.8</v>
      </c>
      <c r="L466" s="31">
        <v>238.55</v>
      </c>
      <c r="M466" s="31">
        <v>4.2826500000000003</v>
      </c>
      <c r="N466" s="1"/>
      <c r="O466" s="1"/>
    </row>
    <row r="467" spans="1:15" ht="12.75" customHeight="1">
      <c r="A467" s="33">
        <v>457</v>
      </c>
      <c r="B467" s="53" t="s">
        <v>202</v>
      </c>
      <c r="C467" s="31">
        <v>850.75</v>
      </c>
      <c r="D467" s="36">
        <v>850.48333333333323</v>
      </c>
      <c r="E467" s="36">
        <v>845.41666666666652</v>
      </c>
      <c r="F467" s="36">
        <v>840.08333333333326</v>
      </c>
      <c r="G467" s="36">
        <v>835.01666666666654</v>
      </c>
      <c r="H467" s="36">
        <v>855.81666666666649</v>
      </c>
      <c r="I467" s="36">
        <v>860.88333333333333</v>
      </c>
      <c r="J467" s="36">
        <v>866.21666666666647</v>
      </c>
      <c r="K467" s="31">
        <v>855.55</v>
      </c>
      <c r="L467" s="31">
        <v>845.15</v>
      </c>
      <c r="M467" s="31">
        <v>2.3400099999999999</v>
      </c>
      <c r="N467" s="1"/>
      <c r="O467" s="1"/>
    </row>
    <row r="468" spans="1:15" ht="12.75" customHeight="1">
      <c r="A468" s="33">
        <v>458</v>
      </c>
      <c r="B468" s="53" t="s">
        <v>497</v>
      </c>
      <c r="C468" s="31">
        <v>5230.3500000000004</v>
      </c>
      <c r="D468" s="36">
        <v>5157.2</v>
      </c>
      <c r="E468" s="36">
        <v>5064.3999999999996</v>
      </c>
      <c r="F468" s="36">
        <v>4898.45</v>
      </c>
      <c r="G468" s="36">
        <v>4805.6499999999996</v>
      </c>
      <c r="H468" s="36">
        <v>5323.15</v>
      </c>
      <c r="I468" s="36">
        <v>5415.9500000000007</v>
      </c>
      <c r="J468" s="36">
        <v>5581.9</v>
      </c>
      <c r="K468" s="31">
        <v>5250</v>
      </c>
      <c r="L468" s="31">
        <v>4991.25</v>
      </c>
      <c r="M468" s="31">
        <v>3.7656100000000001</v>
      </c>
      <c r="N468" s="1"/>
      <c r="O468" s="1"/>
    </row>
    <row r="469" spans="1:15" ht="12.75" customHeight="1">
      <c r="A469" s="33">
        <v>459</v>
      </c>
      <c r="B469" s="53" t="s">
        <v>498</v>
      </c>
      <c r="C469" s="31">
        <v>3759.1</v>
      </c>
      <c r="D469" s="36">
        <v>3767.4</v>
      </c>
      <c r="E469" s="36">
        <v>3716.7000000000003</v>
      </c>
      <c r="F469" s="36">
        <v>3674.3</v>
      </c>
      <c r="G469" s="36">
        <v>3623.6000000000004</v>
      </c>
      <c r="H469" s="36">
        <v>3809.8</v>
      </c>
      <c r="I469" s="36">
        <v>3860.5</v>
      </c>
      <c r="J469" s="36">
        <v>3902.9</v>
      </c>
      <c r="K469" s="31">
        <v>3818.1</v>
      </c>
      <c r="L469" s="31">
        <v>3725</v>
      </c>
      <c r="M469" s="31">
        <v>0.75451999999999997</v>
      </c>
      <c r="N469" s="1"/>
      <c r="O469" s="1"/>
    </row>
    <row r="470" spans="1:15" ht="12.75" customHeight="1">
      <c r="A470" s="33">
        <v>460</v>
      </c>
      <c r="B470" s="53" t="s">
        <v>870</v>
      </c>
      <c r="C470" s="31">
        <v>1302.3499999999999</v>
      </c>
      <c r="D470" s="36">
        <v>1315.7833333333333</v>
      </c>
      <c r="E470" s="36">
        <v>1286.5666666666666</v>
      </c>
      <c r="F470" s="36">
        <v>1270.7833333333333</v>
      </c>
      <c r="G470" s="36">
        <v>1241.5666666666666</v>
      </c>
      <c r="H470" s="36">
        <v>1331.5666666666666</v>
      </c>
      <c r="I470" s="36">
        <v>1360.7833333333333</v>
      </c>
      <c r="J470" s="36">
        <v>1376.5666666666666</v>
      </c>
      <c r="K470" s="31">
        <v>1345</v>
      </c>
      <c r="L470" s="31">
        <v>1300</v>
      </c>
      <c r="M470" s="31">
        <v>5.6195500000000003</v>
      </c>
      <c r="N470" s="1"/>
      <c r="O470" s="1"/>
    </row>
    <row r="471" spans="1:15" ht="12.75" customHeight="1">
      <c r="A471" s="33">
        <v>461</v>
      </c>
      <c r="B471" s="53" t="s">
        <v>225</v>
      </c>
      <c r="C471" s="31">
        <v>3767.4</v>
      </c>
      <c r="D471" s="36">
        <v>3757.2333333333336</v>
      </c>
      <c r="E471" s="36">
        <v>3737.4666666666672</v>
      </c>
      <c r="F471" s="36">
        <v>3707.5333333333338</v>
      </c>
      <c r="G471" s="36">
        <v>3687.7666666666673</v>
      </c>
      <c r="H471" s="36">
        <v>3787.166666666667</v>
      </c>
      <c r="I471" s="36">
        <v>3806.9333333333334</v>
      </c>
      <c r="J471" s="36">
        <v>3836.8666666666668</v>
      </c>
      <c r="K471" s="31">
        <v>3777</v>
      </c>
      <c r="L471" s="31">
        <v>3727.3</v>
      </c>
      <c r="M471" s="31">
        <v>3.9233899999999999</v>
      </c>
      <c r="N471" s="1"/>
      <c r="O471" s="1"/>
    </row>
    <row r="472" spans="1:15" ht="12.75" customHeight="1">
      <c r="A472" s="33">
        <v>462</v>
      </c>
      <c r="B472" s="53" t="s">
        <v>226</v>
      </c>
      <c r="C472" s="31">
        <v>3453.25</v>
      </c>
      <c r="D472" s="36">
        <v>3458.1333333333332</v>
      </c>
      <c r="E472" s="36">
        <v>3439.5666666666666</v>
      </c>
      <c r="F472" s="36">
        <v>3425.8833333333332</v>
      </c>
      <c r="G472" s="36">
        <v>3407.3166666666666</v>
      </c>
      <c r="H472" s="36">
        <v>3471.8166666666666</v>
      </c>
      <c r="I472" s="36">
        <v>3490.3833333333332</v>
      </c>
      <c r="J472" s="36">
        <v>3504.0666666666666</v>
      </c>
      <c r="K472" s="31">
        <v>3476.7</v>
      </c>
      <c r="L472" s="31">
        <v>3444.45</v>
      </c>
      <c r="M472" s="31">
        <v>1.46515</v>
      </c>
      <c r="N472" s="1"/>
      <c r="O472" s="1"/>
    </row>
    <row r="473" spans="1:15" ht="12.75" customHeight="1">
      <c r="A473" s="33">
        <v>463</v>
      </c>
      <c r="B473" s="53" t="s">
        <v>293</v>
      </c>
      <c r="C473" s="31">
        <v>1780.05</v>
      </c>
      <c r="D473" s="36">
        <v>1813.3500000000001</v>
      </c>
      <c r="E473" s="36">
        <v>1726.7000000000003</v>
      </c>
      <c r="F473" s="36">
        <v>1673.3500000000001</v>
      </c>
      <c r="G473" s="36">
        <v>1586.7000000000003</v>
      </c>
      <c r="H473" s="36">
        <v>1866.7000000000003</v>
      </c>
      <c r="I473" s="36">
        <v>1953.3500000000004</v>
      </c>
      <c r="J473" s="36">
        <v>2006.7000000000003</v>
      </c>
      <c r="K473" s="31">
        <v>1900</v>
      </c>
      <c r="L473" s="31">
        <v>1760</v>
      </c>
      <c r="M473" s="31">
        <v>38.955849999999998</v>
      </c>
      <c r="N473" s="1"/>
      <c r="O473" s="1"/>
    </row>
    <row r="474" spans="1:15" ht="12.75" customHeight="1">
      <c r="A474" s="33">
        <v>464</v>
      </c>
      <c r="B474" s="53" t="s">
        <v>227</v>
      </c>
      <c r="C474" s="31">
        <v>7403.45</v>
      </c>
      <c r="D474" s="36">
        <v>7412.416666666667</v>
      </c>
      <c r="E474" s="36">
        <v>7316.0333333333338</v>
      </c>
      <c r="F474" s="36">
        <v>7228.6166666666668</v>
      </c>
      <c r="G474" s="36">
        <v>7132.2333333333336</v>
      </c>
      <c r="H474" s="36">
        <v>7499.8333333333339</v>
      </c>
      <c r="I474" s="36">
        <v>7596.2166666666672</v>
      </c>
      <c r="J474" s="36">
        <v>7683.6333333333341</v>
      </c>
      <c r="K474" s="31">
        <v>7508.8</v>
      </c>
      <c r="L474" s="31">
        <v>7325</v>
      </c>
      <c r="M474" s="31">
        <v>7.5364300000000002</v>
      </c>
      <c r="N474" s="1"/>
      <c r="O474" s="1"/>
    </row>
    <row r="475" spans="1:15" ht="12.75" customHeight="1">
      <c r="A475" s="33">
        <v>465</v>
      </c>
      <c r="B475" s="53" t="s">
        <v>294</v>
      </c>
      <c r="C475" s="31">
        <v>36.479999999999997</v>
      </c>
      <c r="D475" s="36">
        <v>36.553333333333335</v>
      </c>
      <c r="E475" s="36">
        <v>36.326666666666668</v>
      </c>
      <c r="F475" s="36">
        <v>36.173333333333332</v>
      </c>
      <c r="G475" s="36">
        <v>35.946666666666665</v>
      </c>
      <c r="H475" s="36">
        <v>36.706666666666671</v>
      </c>
      <c r="I475" s="36">
        <v>36.933333333333344</v>
      </c>
      <c r="J475" s="36">
        <v>37.086666666666673</v>
      </c>
      <c r="K475" s="31">
        <v>36.78</v>
      </c>
      <c r="L475" s="31">
        <v>36.4</v>
      </c>
      <c r="M475" s="31">
        <v>34.872770000000003</v>
      </c>
      <c r="N475" s="1"/>
      <c r="O475" s="1"/>
    </row>
    <row r="476" spans="1:15" ht="12.75" customHeight="1">
      <c r="A476" s="33">
        <v>466</v>
      </c>
      <c r="B476" s="31" t="s">
        <v>500</v>
      </c>
      <c r="C476" s="36">
        <v>501.35</v>
      </c>
      <c r="D476" s="36">
        <v>499.48333333333335</v>
      </c>
      <c r="E476" s="36">
        <v>490.41666666666669</v>
      </c>
      <c r="F476" s="36">
        <v>479.48333333333335</v>
      </c>
      <c r="G476" s="36">
        <v>470.41666666666669</v>
      </c>
      <c r="H476" s="36">
        <v>510.41666666666669</v>
      </c>
      <c r="I476" s="36">
        <v>519.48333333333335</v>
      </c>
      <c r="J476" s="31">
        <v>530.41666666666674</v>
      </c>
      <c r="K476" s="31">
        <v>508.55</v>
      </c>
      <c r="L476" s="31">
        <v>488.55</v>
      </c>
      <c r="M476" s="53">
        <v>17.180409999999998</v>
      </c>
      <c r="N476" s="1"/>
      <c r="O476" s="1"/>
    </row>
    <row r="477" spans="1:15" ht="12.75" customHeight="1">
      <c r="A477" s="33">
        <v>467</v>
      </c>
      <c r="B477" s="31" t="s">
        <v>501</v>
      </c>
      <c r="C477" s="36">
        <v>736.35</v>
      </c>
      <c r="D477" s="36">
        <v>752.21666666666658</v>
      </c>
      <c r="E477" s="36">
        <v>714.43333333333317</v>
      </c>
      <c r="F477" s="36">
        <v>692.51666666666654</v>
      </c>
      <c r="G477" s="36">
        <v>654.73333333333312</v>
      </c>
      <c r="H477" s="36">
        <v>774.13333333333321</v>
      </c>
      <c r="I477" s="36">
        <v>811.91666666666674</v>
      </c>
      <c r="J477" s="31">
        <v>833.83333333333326</v>
      </c>
      <c r="K477" s="31">
        <v>790</v>
      </c>
      <c r="L477" s="31">
        <v>730.3</v>
      </c>
      <c r="M477" s="53">
        <v>12.043329999999999</v>
      </c>
      <c r="N477" s="1"/>
      <c r="O477" s="1"/>
    </row>
    <row r="478" spans="1:15" ht="12.75" customHeight="1">
      <c r="A478" s="33">
        <v>468</v>
      </c>
      <c r="B478" s="31" t="s">
        <v>295</v>
      </c>
      <c r="C478" s="31">
        <v>4135.6499999999996</v>
      </c>
      <c r="D478" s="36">
        <v>4116.5166666666673</v>
      </c>
      <c r="E478" s="36">
        <v>4066.2333333333345</v>
      </c>
      <c r="F478" s="36">
        <v>3996.8166666666671</v>
      </c>
      <c r="G478" s="36">
        <v>3946.5333333333342</v>
      </c>
      <c r="H478" s="36">
        <v>4185.9333333333343</v>
      </c>
      <c r="I478" s="36">
        <v>4236.2166666666672</v>
      </c>
      <c r="J478" s="36">
        <v>4305.633333333335</v>
      </c>
      <c r="K478" s="31">
        <v>4166.8</v>
      </c>
      <c r="L478" s="31">
        <v>4047.1</v>
      </c>
      <c r="M478" s="31">
        <v>5.2274700000000003</v>
      </c>
      <c r="N478" s="1"/>
      <c r="O478" s="1"/>
    </row>
    <row r="479" spans="1:15" ht="12.75" customHeight="1">
      <c r="A479" s="33">
        <v>469</v>
      </c>
      <c r="B479" s="31" t="s">
        <v>502</v>
      </c>
      <c r="C479" s="36">
        <v>48.94</v>
      </c>
      <c r="D479" s="36">
        <v>49.103333333333332</v>
      </c>
      <c r="E479" s="36">
        <v>48.546666666666667</v>
      </c>
      <c r="F479" s="36">
        <v>48.153333333333336</v>
      </c>
      <c r="G479" s="36">
        <v>47.596666666666671</v>
      </c>
      <c r="H479" s="36">
        <v>49.496666666666663</v>
      </c>
      <c r="I479" s="36">
        <v>50.05333333333332</v>
      </c>
      <c r="J479" s="31">
        <v>50.446666666666658</v>
      </c>
      <c r="K479" s="31">
        <v>49.66</v>
      </c>
      <c r="L479" s="31">
        <v>48.71</v>
      </c>
      <c r="M479" s="53">
        <v>24.188410000000001</v>
      </c>
      <c r="N479" s="1"/>
      <c r="O479" s="1"/>
    </row>
    <row r="480" spans="1:15" ht="12.75" customHeight="1">
      <c r="A480" s="33">
        <v>470</v>
      </c>
      <c r="B480" s="31" t="s">
        <v>503</v>
      </c>
      <c r="C480" s="31">
        <v>1052.45</v>
      </c>
      <c r="D480" s="36">
        <v>1056.8666666666666</v>
      </c>
      <c r="E480" s="36">
        <v>1033.7333333333331</v>
      </c>
      <c r="F480" s="36">
        <v>1015.0166666666667</v>
      </c>
      <c r="G480" s="36">
        <v>991.88333333333321</v>
      </c>
      <c r="H480" s="36">
        <v>1075.583333333333</v>
      </c>
      <c r="I480" s="36">
        <v>1098.7166666666667</v>
      </c>
      <c r="J480" s="36">
        <v>1117.4333333333329</v>
      </c>
      <c r="K480" s="31">
        <v>1080</v>
      </c>
      <c r="L480" s="31">
        <v>1038.1500000000001</v>
      </c>
      <c r="M480" s="31">
        <v>6.6585599999999996</v>
      </c>
      <c r="N480" s="1"/>
      <c r="O480" s="1"/>
    </row>
    <row r="481" spans="1:15" ht="12.75" customHeight="1">
      <c r="A481" s="33">
        <v>471</v>
      </c>
      <c r="B481" s="31" t="s">
        <v>231</v>
      </c>
      <c r="C481" s="36">
        <v>610.65</v>
      </c>
      <c r="D481" s="36">
        <v>611.91666666666663</v>
      </c>
      <c r="E481" s="36">
        <v>608.0333333333333</v>
      </c>
      <c r="F481" s="36">
        <v>605.41666666666663</v>
      </c>
      <c r="G481" s="36">
        <v>601.5333333333333</v>
      </c>
      <c r="H481" s="36">
        <v>614.5333333333333</v>
      </c>
      <c r="I481" s="36">
        <v>618.41666666666674</v>
      </c>
      <c r="J481" s="36">
        <v>621.0333333333333</v>
      </c>
      <c r="K481" s="31">
        <v>615.79999999999995</v>
      </c>
      <c r="L481" s="31">
        <v>609.29999999999995</v>
      </c>
      <c r="M481" s="31">
        <v>11.65443</v>
      </c>
      <c r="N481" s="1"/>
      <c r="O481" s="1"/>
    </row>
    <row r="482" spans="1:15" ht="12.75" customHeight="1">
      <c r="A482" s="33">
        <v>472</v>
      </c>
      <c r="B482" s="31" t="s">
        <v>504</v>
      </c>
      <c r="C482" s="31">
        <v>1291.3499999999999</v>
      </c>
      <c r="D482" s="36">
        <v>1283.95</v>
      </c>
      <c r="E482" s="36">
        <v>1269.4000000000001</v>
      </c>
      <c r="F482" s="36">
        <v>1247.45</v>
      </c>
      <c r="G482" s="36">
        <v>1232.9000000000001</v>
      </c>
      <c r="H482" s="36">
        <v>1305.9000000000001</v>
      </c>
      <c r="I482" s="36">
        <v>1320.4499999999998</v>
      </c>
      <c r="J482" s="36">
        <v>1342.4</v>
      </c>
      <c r="K482" s="31">
        <v>1298.5</v>
      </c>
      <c r="L482" s="31">
        <v>1262</v>
      </c>
      <c r="M482" s="31">
        <v>1.6147499999999999</v>
      </c>
      <c r="N482" s="1"/>
      <c r="O482" s="1"/>
    </row>
    <row r="483" spans="1:15" ht="12.75" customHeight="1">
      <c r="A483" s="33">
        <v>473</v>
      </c>
      <c r="B483" s="31" t="s">
        <v>827</v>
      </c>
      <c r="C483" s="36">
        <v>42.86</v>
      </c>
      <c r="D483" s="36">
        <v>42.906666666666666</v>
      </c>
      <c r="E483" s="36">
        <v>42.463333333333331</v>
      </c>
      <c r="F483" s="36">
        <v>42.066666666666663</v>
      </c>
      <c r="G483" s="36">
        <v>41.623333333333328</v>
      </c>
      <c r="H483" s="36">
        <v>43.303333333333335</v>
      </c>
      <c r="I483" s="36">
        <v>43.746666666666663</v>
      </c>
      <c r="J483" s="36">
        <v>44.143333333333338</v>
      </c>
      <c r="K483" s="31">
        <v>43.35</v>
      </c>
      <c r="L483" s="31">
        <v>42.51</v>
      </c>
      <c r="M483" s="31">
        <v>71.128460000000004</v>
      </c>
      <c r="N483" s="1"/>
      <c r="O483" s="1"/>
    </row>
    <row r="484" spans="1:15" ht="12.75" customHeight="1">
      <c r="A484" s="33">
        <v>474</v>
      </c>
      <c r="B484" s="53" t="s">
        <v>230</v>
      </c>
      <c r="C484" s="31">
        <v>11645.65</v>
      </c>
      <c r="D484" s="36">
        <v>11646.416666666666</v>
      </c>
      <c r="E484" s="36">
        <v>11574.233333333332</v>
      </c>
      <c r="F484" s="36">
        <v>11502.816666666666</v>
      </c>
      <c r="G484" s="36">
        <v>11430.633333333331</v>
      </c>
      <c r="H484" s="36">
        <v>11717.833333333332</v>
      </c>
      <c r="I484" s="36">
        <v>11790.016666666666</v>
      </c>
      <c r="J484" s="36">
        <v>11861.433333333332</v>
      </c>
      <c r="K484" s="31">
        <v>11718.6</v>
      </c>
      <c r="L484" s="31">
        <v>11575</v>
      </c>
      <c r="M484" s="31">
        <v>2.02725</v>
      </c>
      <c r="N484" s="1"/>
      <c r="O484" s="1"/>
    </row>
    <row r="485" spans="1:15" ht="12.75" customHeight="1">
      <c r="A485" s="33">
        <v>475</v>
      </c>
      <c r="B485" s="53" t="s">
        <v>296</v>
      </c>
      <c r="C485" s="36">
        <v>124.13</v>
      </c>
      <c r="D485" s="36">
        <v>123.48</v>
      </c>
      <c r="E485" s="36">
        <v>122.48</v>
      </c>
      <c r="F485" s="36">
        <v>120.83</v>
      </c>
      <c r="G485" s="36">
        <v>119.83</v>
      </c>
      <c r="H485" s="36">
        <v>125.13000000000001</v>
      </c>
      <c r="I485" s="36">
        <v>126.13000000000001</v>
      </c>
      <c r="J485" s="36">
        <v>127.78000000000002</v>
      </c>
      <c r="K485" s="31">
        <v>124.48</v>
      </c>
      <c r="L485" s="31">
        <v>121.83</v>
      </c>
      <c r="M485" s="31">
        <v>95.094740000000002</v>
      </c>
      <c r="N485" s="1"/>
      <c r="O485" s="1"/>
    </row>
    <row r="486" spans="1:15" ht="12.75" customHeight="1">
      <c r="A486" s="33">
        <v>476</v>
      </c>
      <c r="B486" s="53" t="s">
        <v>229</v>
      </c>
      <c r="C486" s="31">
        <v>2086.1999999999998</v>
      </c>
      <c r="D486" s="36">
        <v>2098.0666666666666</v>
      </c>
      <c r="E486" s="36">
        <v>2068.1333333333332</v>
      </c>
      <c r="F486" s="36">
        <v>2050.0666666666666</v>
      </c>
      <c r="G486" s="36">
        <v>2020.1333333333332</v>
      </c>
      <c r="H486" s="36">
        <v>2116.1333333333332</v>
      </c>
      <c r="I486" s="36">
        <v>2146.0666666666666</v>
      </c>
      <c r="J486" s="36">
        <v>2164.1333333333332</v>
      </c>
      <c r="K486" s="31">
        <v>2128</v>
      </c>
      <c r="L486" s="31">
        <v>2080</v>
      </c>
      <c r="M486" s="31">
        <v>2.0941100000000001</v>
      </c>
      <c r="N486" s="1"/>
      <c r="O486" s="1"/>
    </row>
    <row r="487" spans="1:15" ht="12.75" customHeight="1">
      <c r="A487" s="33">
        <v>477</v>
      </c>
      <c r="B487" s="53" t="s">
        <v>874</v>
      </c>
      <c r="C487" s="36">
        <v>1555.75</v>
      </c>
      <c r="D487" s="36">
        <v>1551.9333333333334</v>
      </c>
      <c r="E487" s="36">
        <v>1544.6166666666668</v>
      </c>
      <c r="F487" s="36">
        <v>1533.4833333333333</v>
      </c>
      <c r="G487" s="36">
        <v>1526.1666666666667</v>
      </c>
      <c r="H487" s="36">
        <v>1563.0666666666668</v>
      </c>
      <c r="I487" s="36">
        <v>1570.3833333333334</v>
      </c>
      <c r="J487" s="36">
        <v>1581.5166666666669</v>
      </c>
      <c r="K487" s="31">
        <v>1559.25</v>
      </c>
      <c r="L487" s="31">
        <v>1540.8</v>
      </c>
      <c r="M487" s="31">
        <v>12.241490000000001</v>
      </c>
      <c r="N487" s="1"/>
      <c r="O487" s="1"/>
    </row>
    <row r="488" spans="1:15" ht="12.75" customHeight="1">
      <c r="A488" s="33">
        <v>478</v>
      </c>
      <c r="B488" s="53" t="s">
        <v>828</v>
      </c>
      <c r="C488" s="36">
        <v>356.25</v>
      </c>
      <c r="D488" s="36">
        <v>356.66666666666669</v>
      </c>
      <c r="E488" s="36">
        <v>353.33333333333337</v>
      </c>
      <c r="F488" s="36">
        <v>350.41666666666669</v>
      </c>
      <c r="G488" s="36">
        <v>347.08333333333337</v>
      </c>
      <c r="H488" s="36">
        <v>359.58333333333337</v>
      </c>
      <c r="I488" s="36">
        <v>362.91666666666674</v>
      </c>
      <c r="J488" s="36">
        <v>365.83333333333337</v>
      </c>
      <c r="K488" s="31">
        <v>360</v>
      </c>
      <c r="L488" s="31">
        <v>353.75</v>
      </c>
      <c r="M488" s="31">
        <v>5.6126100000000001</v>
      </c>
      <c r="N488" s="1"/>
      <c r="O488" s="1"/>
    </row>
    <row r="489" spans="1:15" ht="12.75" customHeight="1">
      <c r="A489" s="33">
        <v>479</v>
      </c>
      <c r="B489" s="53" t="s">
        <v>505</v>
      </c>
      <c r="C489" s="36">
        <v>467.95</v>
      </c>
      <c r="D489" s="36">
        <v>465.51666666666671</v>
      </c>
      <c r="E489" s="36">
        <v>460.53333333333342</v>
      </c>
      <c r="F489" s="36">
        <v>453.11666666666673</v>
      </c>
      <c r="G489" s="36">
        <v>448.13333333333344</v>
      </c>
      <c r="H489" s="36">
        <v>472.93333333333339</v>
      </c>
      <c r="I489" s="36">
        <v>477.91666666666663</v>
      </c>
      <c r="J489" s="36">
        <v>485.33333333333337</v>
      </c>
      <c r="K489" s="31">
        <v>470.5</v>
      </c>
      <c r="L489" s="31">
        <v>458.1</v>
      </c>
      <c r="M489" s="31">
        <v>2.4213800000000001</v>
      </c>
      <c r="N489" s="1"/>
      <c r="O489" s="1"/>
    </row>
    <row r="490" spans="1:15" ht="12.75" customHeight="1">
      <c r="A490" s="33">
        <v>480</v>
      </c>
      <c r="B490" s="53" t="s">
        <v>506</v>
      </c>
      <c r="C490" s="36">
        <v>497.15</v>
      </c>
      <c r="D490" s="36">
        <v>498.7166666666667</v>
      </c>
      <c r="E490" s="36">
        <v>490.43333333333339</v>
      </c>
      <c r="F490" s="36">
        <v>483.7166666666667</v>
      </c>
      <c r="G490" s="36">
        <v>475.43333333333339</v>
      </c>
      <c r="H490" s="36">
        <v>505.43333333333339</v>
      </c>
      <c r="I490" s="36">
        <v>513.7166666666667</v>
      </c>
      <c r="J490" s="36">
        <v>520.43333333333339</v>
      </c>
      <c r="K490" s="31">
        <v>507</v>
      </c>
      <c r="L490" s="31">
        <v>492</v>
      </c>
      <c r="M490" s="31">
        <v>5.03965</v>
      </c>
      <c r="N490" s="1"/>
      <c r="O490" s="1"/>
    </row>
    <row r="491" spans="1:15" ht="12.75" customHeight="1">
      <c r="A491" s="33">
        <v>481</v>
      </c>
      <c r="B491" s="53" t="s">
        <v>507</v>
      </c>
      <c r="C491" s="36">
        <v>309.39999999999998</v>
      </c>
      <c r="D491" s="36">
        <v>311.41666666666669</v>
      </c>
      <c r="E491" s="36">
        <v>306.43333333333339</v>
      </c>
      <c r="F491" s="36">
        <v>303.4666666666667</v>
      </c>
      <c r="G491" s="36">
        <v>298.48333333333341</v>
      </c>
      <c r="H491" s="36">
        <v>314.38333333333338</v>
      </c>
      <c r="I491" s="36">
        <v>319.36666666666662</v>
      </c>
      <c r="J491" s="36">
        <v>322.33333333333337</v>
      </c>
      <c r="K491" s="31">
        <v>316.39999999999998</v>
      </c>
      <c r="L491" s="31">
        <v>308.45</v>
      </c>
      <c r="M491" s="31">
        <v>4.7822800000000001</v>
      </c>
      <c r="N491" s="1"/>
      <c r="O491" s="1"/>
    </row>
    <row r="492" spans="1:15" ht="12.75" customHeight="1">
      <c r="A492" s="33">
        <v>482</v>
      </c>
      <c r="B492" s="53" t="s">
        <v>508</v>
      </c>
      <c r="C492" s="36">
        <v>495.05</v>
      </c>
      <c r="D492" s="36">
        <v>495.56666666666661</v>
      </c>
      <c r="E492" s="36">
        <v>491.63333333333321</v>
      </c>
      <c r="F492" s="36">
        <v>488.21666666666658</v>
      </c>
      <c r="G492" s="36">
        <v>484.28333333333319</v>
      </c>
      <c r="H492" s="36">
        <v>498.98333333333323</v>
      </c>
      <c r="I492" s="36">
        <v>502.91666666666663</v>
      </c>
      <c r="J492" s="36">
        <v>506.33333333333326</v>
      </c>
      <c r="K492" s="31">
        <v>499.5</v>
      </c>
      <c r="L492" s="31">
        <v>492.15</v>
      </c>
      <c r="M492" s="31">
        <v>1.0214000000000001</v>
      </c>
      <c r="N492" s="1"/>
      <c r="O492" s="1"/>
    </row>
    <row r="493" spans="1:15" ht="12.75" customHeight="1">
      <c r="A493" s="33">
        <v>483</v>
      </c>
      <c r="B493" s="53" t="s">
        <v>509</v>
      </c>
      <c r="C493" s="36">
        <v>541.85</v>
      </c>
      <c r="D493" s="36">
        <v>547.66666666666663</v>
      </c>
      <c r="E493" s="36">
        <v>535.18333333333328</v>
      </c>
      <c r="F493" s="36">
        <v>528.51666666666665</v>
      </c>
      <c r="G493" s="36">
        <v>516.0333333333333</v>
      </c>
      <c r="H493" s="36">
        <v>554.33333333333326</v>
      </c>
      <c r="I493" s="36">
        <v>566.81666666666661</v>
      </c>
      <c r="J493" s="36">
        <v>573.48333333333323</v>
      </c>
      <c r="K493" s="31">
        <v>560.15</v>
      </c>
      <c r="L493" s="31">
        <v>541</v>
      </c>
      <c r="M493" s="31">
        <v>2.4034399999999998</v>
      </c>
      <c r="N493" s="1"/>
      <c r="O493" s="1"/>
    </row>
    <row r="494" spans="1:15" ht="12.75" customHeight="1">
      <c r="A494" s="33">
        <v>484</v>
      </c>
      <c r="B494" s="53" t="s">
        <v>297</v>
      </c>
      <c r="C494" s="53">
        <v>649.65</v>
      </c>
      <c r="D494" s="36">
        <v>639.76666666666665</v>
      </c>
      <c r="E494" s="36">
        <v>626.58333333333326</v>
      </c>
      <c r="F494" s="36">
        <v>603.51666666666665</v>
      </c>
      <c r="G494" s="36">
        <v>590.33333333333326</v>
      </c>
      <c r="H494" s="36">
        <v>662.83333333333326</v>
      </c>
      <c r="I494" s="36">
        <v>676.01666666666665</v>
      </c>
      <c r="J494" s="36">
        <v>699.08333333333326</v>
      </c>
      <c r="K494" s="31">
        <v>652.95000000000005</v>
      </c>
      <c r="L494" s="31">
        <v>616.70000000000005</v>
      </c>
      <c r="M494" s="31">
        <v>87.252309999999994</v>
      </c>
      <c r="N494" s="1"/>
      <c r="O494" s="1"/>
    </row>
    <row r="495" spans="1:15" ht="12.75" customHeight="1">
      <c r="A495" s="33">
        <v>485</v>
      </c>
      <c r="B495" s="53" t="s">
        <v>510</v>
      </c>
      <c r="C495" s="53">
        <v>1286.05</v>
      </c>
      <c r="D495" s="36">
        <v>1287.8500000000001</v>
      </c>
      <c r="E495" s="36">
        <v>1278.2000000000003</v>
      </c>
      <c r="F495" s="36">
        <v>1270.3500000000001</v>
      </c>
      <c r="G495" s="36">
        <v>1260.7000000000003</v>
      </c>
      <c r="H495" s="36">
        <v>1295.7000000000003</v>
      </c>
      <c r="I495" s="36">
        <v>1305.3500000000004</v>
      </c>
      <c r="J495" s="36">
        <v>1313.2000000000003</v>
      </c>
      <c r="K495" s="31">
        <v>1297.5</v>
      </c>
      <c r="L495" s="31">
        <v>1280</v>
      </c>
      <c r="M495" s="31">
        <v>3.4875600000000002</v>
      </c>
      <c r="N495" s="1"/>
      <c r="O495" s="1"/>
    </row>
    <row r="496" spans="1:15" ht="12.75" customHeight="1">
      <c r="A496" s="33">
        <v>486</v>
      </c>
      <c r="B496" s="53" t="s">
        <v>232</v>
      </c>
      <c r="C496" s="53">
        <v>449.8</v>
      </c>
      <c r="D496" s="36">
        <v>450.36666666666662</v>
      </c>
      <c r="E496" s="36">
        <v>446.48333333333323</v>
      </c>
      <c r="F496" s="36">
        <v>443.16666666666663</v>
      </c>
      <c r="G496" s="36">
        <v>439.28333333333325</v>
      </c>
      <c r="H496" s="36">
        <v>453.68333333333322</v>
      </c>
      <c r="I496" s="36">
        <v>457.56666666666655</v>
      </c>
      <c r="J496" s="36">
        <v>460.88333333333321</v>
      </c>
      <c r="K496" s="31">
        <v>454.25</v>
      </c>
      <c r="L496" s="31">
        <v>447.05</v>
      </c>
      <c r="M496" s="31">
        <v>116.44007999999999</v>
      </c>
      <c r="N496" s="1"/>
      <c r="O496" s="1"/>
    </row>
    <row r="497" spans="1:15" ht="12.75" customHeight="1">
      <c r="A497" s="33">
        <v>487</v>
      </c>
      <c r="B497" s="53" t="s">
        <v>511</v>
      </c>
      <c r="C497" s="53">
        <v>910.3</v>
      </c>
      <c r="D497" s="36">
        <v>905.01666666666677</v>
      </c>
      <c r="E497" s="36">
        <v>877.83333333333348</v>
      </c>
      <c r="F497" s="36">
        <v>845.36666666666667</v>
      </c>
      <c r="G497" s="36">
        <v>818.18333333333339</v>
      </c>
      <c r="H497" s="36">
        <v>937.48333333333358</v>
      </c>
      <c r="I497" s="36">
        <v>964.66666666666674</v>
      </c>
      <c r="J497" s="36">
        <v>997.13333333333367</v>
      </c>
      <c r="K497" s="31">
        <v>932.2</v>
      </c>
      <c r="L497" s="31">
        <v>872.55</v>
      </c>
      <c r="M497" s="31">
        <v>1.02182</v>
      </c>
      <c r="N497" s="1"/>
      <c r="O497" s="1"/>
    </row>
    <row r="498" spans="1:15" ht="12.75" customHeight="1">
      <c r="A498" s="33">
        <v>488</v>
      </c>
      <c r="B498" s="53" t="s">
        <v>137</v>
      </c>
      <c r="C498" s="36">
        <v>13.12</v>
      </c>
      <c r="D498" s="36">
        <v>13.156666666666666</v>
      </c>
      <c r="E498" s="36">
        <v>13.033333333333333</v>
      </c>
      <c r="F498" s="36">
        <v>12.946666666666667</v>
      </c>
      <c r="G498" s="36">
        <v>12.823333333333334</v>
      </c>
      <c r="H498" s="36">
        <v>13.243333333333332</v>
      </c>
      <c r="I498" s="36">
        <v>13.366666666666667</v>
      </c>
      <c r="J498" s="31">
        <v>13.453333333333331</v>
      </c>
      <c r="K498" s="31">
        <v>13.28</v>
      </c>
      <c r="L498" s="31">
        <v>13.07</v>
      </c>
      <c r="M498" s="53">
        <v>1793.83176</v>
      </c>
      <c r="N498" s="1"/>
      <c r="O498" s="1"/>
    </row>
    <row r="499" spans="1:15" ht="12.75" customHeight="1">
      <c r="A499" s="33">
        <v>489</v>
      </c>
      <c r="B499" s="53" t="s">
        <v>233</v>
      </c>
      <c r="C499" s="36">
        <v>1904.05</v>
      </c>
      <c r="D499" s="36">
        <v>1908.3333333333333</v>
      </c>
      <c r="E499" s="36">
        <v>1891.7666666666664</v>
      </c>
      <c r="F499" s="36">
        <v>1879.4833333333331</v>
      </c>
      <c r="G499" s="36">
        <v>1862.9166666666663</v>
      </c>
      <c r="H499" s="36">
        <v>1920.6166666666666</v>
      </c>
      <c r="I499" s="36">
        <v>1937.1833333333336</v>
      </c>
      <c r="J499" s="31">
        <v>1949.4666666666667</v>
      </c>
      <c r="K499" s="31">
        <v>1924.9</v>
      </c>
      <c r="L499" s="31">
        <v>1896.05</v>
      </c>
      <c r="M499" s="53">
        <v>8.90306</v>
      </c>
      <c r="N499" s="1"/>
      <c r="O499" s="1"/>
    </row>
    <row r="500" spans="1:15" ht="12.75" customHeight="1">
      <c r="A500" s="33">
        <v>490</v>
      </c>
      <c r="B500" s="53" t="s">
        <v>512</v>
      </c>
      <c r="C500" s="53">
        <v>685.3</v>
      </c>
      <c r="D500" s="36">
        <v>681.86666666666667</v>
      </c>
      <c r="E500" s="36">
        <v>675.73333333333335</v>
      </c>
      <c r="F500" s="36">
        <v>666.16666666666663</v>
      </c>
      <c r="G500" s="36">
        <v>660.0333333333333</v>
      </c>
      <c r="H500" s="36">
        <v>691.43333333333339</v>
      </c>
      <c r="I500" s="36">
        <v>697.56666666666683</v>
      </c>
      <c r="J500" s="36">
        <v>707.13333333333344</v>
      </c>
      <c r="K500" s="31">
        <v>688</v>
      </c>
      <c r="L500" s="31">
        <v>672.3</v>
      </c>
      <c r="M500" s="31">
        <v>2.9421300000000001</v>
      </c>
      <c r="N500" s="1"/>
      <c r="O500" s="1"/>
    </row>
    <row r="501" spans="1:15" ht="12.75" customHeight="1">
      <c r="A501" s="33">
        <v>491</v>
      </c>
      <c r="B501" s="53" t="s">
        <v>829</v>
      </c>
      <c r="C501" s="53">
        <v>177.97</v>
      </c>
      <c r="D501" s="36">
        <v>177.26333333333332</v>
      </c>
      <c r="E501" s="36">
        <v>175.20666666666665</v>
      </c>
      <c r="F501" s="36">
        <v>172.44333333333333</v>
      </c>
      <c r="G501" s="36">
        <v>170.38666666666666</v>
      </c>
      <c r="H501" s="36">
        <v>180.02666666666664</v>
      </c>
      <c r="I501" s="36">
        <v>182.08333333333331</v>
      </c>
      <c r="J501" s="36">
        <v>184.84666666666664</v>
      </c>
      <c r="K501" s="31">
        <v>179.32</v>
      </c>
      <c r="L501" s="31">
        <v>174.5</v>
      </c>
      <c r="M501" s="31">
        <v>66.200220000000002</v>
      </c>
      <c r="N501" s="1"/>
      <c r="O501" s="1"/>
    </row>
    <row r="502" spans="1:15" ht="12.75" customHeight="1">
      <c r="A502" s="33">
        <v>492</v>
      </c>
      <c r="B502" s="53" t="s">
        <v>513</v>
      </c>
      <c r="C502" s="36">
        <v>851.6</v>
      </c>
      <c r="D502" s="36">
        <v>847.80000000000007</v>
      </c>
      <c r="E502" s="36">
        <v>837.15000000000009</v>
      </c>
      <c r="F502" s="36">
        <v>822.7</v>
      </c>
      <c r="G502" s="36">
        <v>812.05000000000007</v>
      </c>
      <c r="H502" s="36">
        <v>862.25000000000011</v>
      </c>
      <c r="I502" s="36">
        <v>872.9</v>
      </c>
      <c r="J502" s="31">
        <v>887.35000000000014</v>
      </c>
      <c r="K502" s="31">
        <v>858.45</v>
      </c>
      <c r="L502" s="31">
        <v>833.35</v>
      </c>
      <c r="M502" s="53">
        <v>0.66510000000000002</v>
      </c>
      <c r="N502" s="1"/>
      <c r="O502" s="1"/>
    </row>
    <row r="503" spans="1:15" ht="12.75" customHeight="1">
      <c r="A503" s="33">
        <v>493</v>
      </c>
      <c r="B503" s="53" t="s">
        <v>298</v>
      </c>
      <c r="C503" s="53">
        <v>2034.7</v>
      </c>
      <c r="D503" s="36">
        <v>2019.1000000000001</v>
      </c>
      <c r="E503" s="36">
        <v>1995.8000000000002</v>
      </c>
      <c r="F503" s="36">
        <v>1956.9</v>
      </c>
      <c r="G503" s="36">
        <v>1933.6000000000001</v>
      </c>
      <c r="H503" s="36">
        <v>2058</v>
      </c>
      <c r="I503" s="36">
        <v>2081.3000000000002</v>
      </c>
      <c r="J503" s="36">
        <v>2120.2000000000003</v>
      </c>
      <c r="K503" s="31">
        <v>2042.4</v>
      </c>
      <c r="L503" s="31">
        <v>1980.2</v>
      </c>
      <c r="M503" s="31">
        <v>1.78067</v>
      </c>
      <c r="N503" s="1"/>
      <c r="O503" s="1"/>
    </row>
    <row r="504" spans="1:15" ht="12.75" customHeight="1">
      <c r="A504" s="33">
        <v>494</v>
      </c>
      <c r="B504" s="192" t="s">
        <v>234</v>
      </c>
      <c r="C504" s="192">
        <v>551.9</v>
      </c>
      <c r="D504" s="193">
        <v>551.2833333333333</v>
      </c>
      <c r="E504" s="193">
        <v>547.66666666666663</v>
      </c>
      <c r="F504" s="193">
        <v>543.43333333333328</v>
      </c>
      <c r="G504" s="193">
        <v>539.81666666666661</v>
      </c>
      <c r="H504" s="193">
        <v>555.51666666666665</v>
      </c>
      <c r="I504" s="193">
        <v>559.13333333333344</v>
      </c>
      <c r="J504" s="193">
        <v>563.36666666666667</v>
      </c>
      <c r="K504" s="194">
        <v>554.9</v>
      </c>
      <c r="L504" s="194">
        <v>547.04999999999995</v>
      </c>
      <c r="M504" s="194">
        <v>43.641190000000002</v>
      </c>
      <c r="N504" s="1"/>
      <c r="O504" s="1"/>
    </row>
    <row r="505" spans="1:15" ht="12.75" customHeight="1">
      <c r="A505" s="33">
        <v>495</v>
      </c>
      <c r="B505" s="257" t="s">
        <v>299</v>
      </c>
      <c r="C505" s="257">
        <v>23.4</v>
      </c>
      <c r="D505" s="258">
        <v>23.53</v>
      </c>
      <c r="E505" s="258">
        <v>23.220000000000002</v>
      </c>
      <c r="F505" s="258">
        <v>23.040000000000003</v>
      </c>
      <c r="G505" s="258">
        <v>22.730000000000004</v>
      </c>
      <c r="H505" s="258">
        <v>23.71</v>
      </c>
      <c r="I505" s="258">
        <v>24.020000000000003</v>
      </c>
      <c r="J505" s="258">
        <v>24.2</v>
      </c>
      <c r="K505" s="259">
        <v>23.84</v>
      </c>
      <c r="L505" s="259">
        <v>23.35</v>
      </c>
      <c r="M505" s="259">
        <v>928.47582</v>
      </c>
      <c r="N505" s="1"/>
      <c r="O505" s="1"/>
    </row>
    <row r="506" spans="1:15" ht="12.75" customHeight="1">
      <c r="A506" s="33">
        <v>496</v>
      </c>
      <c r="B506" s="207" t="s">
        <v>514</v>
      </c>
      <c r="C506" s="207">
        <v>16377.95</v>
      </c>
      <c r="D506" s="208">
        <v>16516.600000000002</v>
      </c>
      <c r="E506" s="208">
        <v>16151.350000000006</v>
      </c>
      <c r="F506" s="208">
        <v>15924.750000000004</v>
      </c>
      <c r="G506" s="208">
        <v>15559.500000000007</v>
      </c>
      <c r="H506" s="208">
        <v>16743.200000000004</v>
      </c>
      <c r="I506" s="208">
        <v>17108.449999999997</v>
      </c>
      <c r="J506" s="208">
        <v>17335.050000000003</v>
      </c>
      <c r="K506" s="206">
        <v>16881.849999999999</v>
      </c>
      <c r="L506" s="206">
        <v>16290</v>
      </c>
      <c r="M506" s="206">
        <v>7.8479999999999994E-2</v>
      </c>
      <c r="N506" s="191"/>
      <c r="O506" s="191"/>
    </row>
    <row r="507" spans="1:15" ht="12.75" customHeight="1">
      <c r="A507" s="33">
        <v>497</v>
      </c>
      <c r="B507" s="260" t="s">
        <v>235</v>
      </c>
      <c r="C507" s="260">
        <v>132.97999999999999</v>
      </c>
      <c r="D507" s="260">
        <v>133.85999999999999</v>
      </c>
      <c r="E507" s="260">
        <v>131.86999999999998</v>
      </c>
      <c r="F507" s="260">
        <v>130.76</v>
      </c>
      <c r="G507" s="260">
        <v>128.76999999999998</v>
      </c>
      <c r="H507" s="260">
        <v>134.96999999999997</v>
      </c>
      <c r="I507" s="260">
        <v>136.95999999999998</v>
      </c>
      <c r="J507" s="260">
        <v>138.06999999999996</v>
      </c>
      <c r="K507" s="260">
        <v>135.85</v>
      </c>
      <c r="L507" s="260">
        <v>132.75</v>
      </c>
      <c r="M507" s="260">
        <v>83.909409999999994</v>
      </c>
      <c r="N507" s="191"/>
      <c r="O507" s="191"/>
    </row>
    <row r="508" spans="1:15" ht="12.75" customHeight="1">
      <c r="A508" s="33">
        <v>498</v>
      </c>
      <c r="B508" s="262" t="s">
        <v>515</v>
      </c>
      <c r="C508" s="262">
        <v>769.2</v>
      </c>
      <c r="D508" s="262">
        <v>773.7166666666667</v>
      </c>
      <c r="E508" s="262">
        <v>762.88333333333344</v>
      </c>
      <c r="F508" s="262">
        <v>756.56666666666672</v>
      </c>
      <c r="G508" s="262">
        <v>745.73333333333346</v>
      </c>
      <c r="H508" s="262">
        <v>780.03333333333342</v>
      </c>
      <c r="I508" s="262">
        <v>790.86666666666667</v>
      </c>
      <c r="J508" s="262">
        <v>797.18333333333339</v>
      </c>
      <c r="K508" s="262">
        <v>784.55</v>
      </c>
      <c r="L508" s="262">
        <v>767.4</v>
      </c>
      <c r="M508" s="262">
        <v>3.0866699999999998</v>
      </c>
      <c r="N508" s="191"/>
      <c r="O508" s="191"/>
    </row>
    <row r="509" spans="1:15" ht="12.75" customHeight="1">
      <c r="A509" s="33">
        <v>499</v>
      </c>
      <c r="B509" s="260" t="s">
        <v>300</v>
      </c>
      <c r="C509" s="260">
        <v>270.75</v>
      </c>
      <c r="D509" s="260">
        <v>272.91666666666669</v>
      </c>
      <c r="E509" s="260">
        <v>267.83333333333337</v>
      </c>
      <c r="F509" s="260">
        <v>264.91666666666669</v>
      </c>
      <c r="G509" s="260">
        <v>259.83333333333337</v>
      </c>
      <c r="H509" s="260">
        <v>275.83333333333337</v>
      </c>
      <c r="I509" s="260">
        <v>280.91666666666674</v>
      </c>
      <c r="J509" s="260">
        <v>283.83333333333337</v>
      </c>
      <c r="K509" s="260">
        <v>278</v>
      </c>
      <c r="L509" s="260">
        <v>270</v>
      </c>
      <c r="M509" s="260">
        <v>335.15463999999997</v>
      </c>
      <c r="N509" s="191"/>
      <c r="O509" s="191"/>
    </row>
    <row r="510" spans="1:15" ht="12.75" customHeight="1">
      <c r="A510" s="33">
        <v>500</v>
      </c>
      <c r="B510" s="263" t="s">
        <v>236</v>
      </c>
      <c r="C510" s="263">
        <v>1110.95</v>
      </c>
      <c r="D510" s="263">
        <v>1114.6499999999999</v>
      </c>
      <c r="E510" s="263">
        <v>1104.2999999999997</v>
      </c>
      <c r="F510" s="263">
        <v>1097.6499999999999</v>
      </c>
      <c r="G510" s="263">
        <v>1087.2999999999997</v>
      </c>
      <c r="H510" s="263">
        <v>1121.2999999999997</v>
      </c>
      <c r="I510" s="263">
        <v>1131.6499999999996</v>
      </c>
      <c r="J510" s="263">
        <v>1138.2999999999997</v>
      </c>
      <c r="K510" s="263">
        <v>1125</v>
      </c>
      <c r="L510" s="263">
        <v>1108</v>
      </c>
      <c r="M510" s="263">
        <v>6.8682699999999999</v>
      </c>
      <c r="N510" s="191"/>
      <c r="O510" s="191"/>
    </row>
    <row r="511" spans="1:15" ht="12.75" customHeight="1">
      <c r="B511" t="s">
        <v>871</v>
      </c>
      <c r="C511">
        <v>2710.45</v>
      </c>
      <c r="D511">
        <v>2728.4833333333331</v>
      </c>
      <c r="E511">
        <v>2681.9666666666662</v>
      </c>
      <c r="F511">
        <v>2653.4833333333331</v>
      </c>
      <c r="G511">
        <v>2606.9666666666662</v>
      </c>
      <c r="H511">
        <v>2756.9666666666662</v>
      </c>
      <c r="I511">
        <v>2803.4833333333336</v>
      </c>
      <c r="J511">
        <v>2831.9666666666662</v>
      </c>
      <c r="K511">
        <v>2775</v>
      </c>
      <c r="L511">
        <v>2700</v>
      </c>
      <c r="M511">
        <v>0.90632000000000001</v>
      </c>
      <c r="N511" s="191"/>
      <c r="O511" s="191"/>
    </row>
    <row r="512" spans="1:15" ht="12.75" customHeight="1">
      <c r="N512" s="1"/>
      <c r="O512" s="1"/>
    </row>
    <row r="513" spans="1:15" ht="12.75" customHeight="1">
      <c r="N513" s="191"/>
      <c r="O513" s="191"/>
    </row>
    <row r="514" spans="1:15" ht="12.75" customHeight="1">
      <c r="N514" s="191"/>
      <c r="O514" s="19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0" t="s">
        <v>516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237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2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272" customWidth="1"/>
    <col min="2" max="2" width="14.33203125" style="218" customWidth="1"/>
    <col min="3" max="3" width="28.33203125" style="206" customWidth="1"/>
    <col min="4" max="4" width="55.6640625" style="206" customWidth="1"/>
    <col min="5" max="5" width="12.44140625" style="206" customWidth="1"/>
    <col min="6" max="6" width="13.109375" style="273" customWidth="1"/>
    <col min="7" max="7" width="9.5546875" style="218" customWidth="1"/>
    <col min="8" max="8" width="10.33203125" style="218" customWidth="1"/>
    <col min="9" max="9" width="9.33203125" style="255" customWidth="1"/>
    <col min="10" max="10" width="14.33203125" style="255" customWidth="1"/>
    <col min="11" max="28" width="9.33203125" style="255" customWidth="1"/>
    <col min="29" max="16384" width="14.44140625" style="255"/>
  </cols>
  <sheetData>
    <row r="1" spans="1:28" customFormat="1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customFormat="1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customFormat="1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customFormat="1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customFormat="1" ht="6" customHeight="1">
      <c r="A5" s="373"/>
      <c r="B5" s="374"/>
      <c r="C5" s="373"/>
      <c r="D5" s="374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customFormat="1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customFormat="1" ht="16.5" customHeight="1">
      <c r="A7" s="78" t="s">
        <v>517</v>
      </c>
      <c r="B7" s="375" t="s">
        <v>518</v>
      </c>
      <c r="C7" s="375"/>
      <c r="D7" s="7">
        <f>Main!B10</f>
        <v>45553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customFormat="1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customFormat="1" ht="52.8">
      <c r="A9" s="81" t="s">
        <v>519</v>
      </c>
      <c r="B9" s="82" t="s">
        <v>520</v>
      </c>
      <c r="C9" s="82" t="s">
        <v>521</v>
      </c>
      <c r="D9" s="82" t="s">
        <v>522</v>
      </c>
      <c r="E9" s="82" t="s">
        <v>523</v>
      </c>
      <c r="F9" s="82" t="s">
        <v>524</v>
      </c>
      <c r="G9" s="82" t="s">
        <v>525</v>
      </c>
      <c r="H9" s="82" t="s">
        <v>526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customFormat="1" ht="12.75" customHeight="1">
      <c r="A10" s="83">
        <v>45552</v>
      </c>
      <c r="B10" s="32">
        <v>544072</v>
      </c>
      <c r="C10" s="31" t="s">
        <v>1068</v>
      </c>
      <c r="D10" s="31" t="s">
        <v>1069</v>
      </c>
      <c r="E10" s="31" t="s">
        <v>528</v>
      </c>
      <c r="F10" s="84">
        <v>51200</v>
      </c>
      <c r="G10" s="32">
        <v>130.71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customFormat="1" ht="12.75" customHeight="1">
      <c r="A11" s="83">
        <v>45552</v>
      </c>
      <c r="B11" s="32">
        <v>544183</v>
      </c>
      <c r="C11" s="31" t="s">
        <v>1070</v>
      </c>
      <c r="D11" s="31" t="s">
        <v>1071</v>
      </c>
      <c r="E11" s="31" t="s">
        <v>528</v>
      </c>
      <c r="F11" s="84">
        <v>7000</v>
      </c>
      <c r="G11" s="32">
        <v>306.7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customFormat="1" ht="12.75" customHeight="1">
      <c r="A12" s="83">
        <v>45552</v>
      </c>
      <c r="B12" s="32">
        <v>544183</v>
      </c>
      <c r="C12" s="31" t="s">
        <v>1070</v>
      </c>
      <c r="D12" s="31" t="s">
        <v>1071</v>
      </c>
      <c r="E12" s="31" t="s">
        <v>527</v>
      </c>
      <c r="F12" s="84">
        <v>6000</v>
      </c>
      <c r="G12" s="32">
        <v>305.63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customFormat="1" ht="12.75" customHeight="1">
      <c r="A13" s="83">
        <v>45552</v>
      </c>
      <c r="B13" s="32">
        <v>539946</v>
      </c>
      <c r="C13" s="31" t="s">
        <v>1072</v>
      </c>
      <c r="D13" s="31" t="s">
        <v>1073</v>
      </c>
      <c r="E13" s="31" t="s">
        <v>528</v>
      </c>
      <c r="F13" s="84">
        <v>12500</v>
      </c>
      <c r="G13" s="32">
        <v>97.9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customFormat="1" ht="12.75" customHeight="1">
      <c r="A14" s="83">
        <v>45552</v>
      </c>
      <c r="B14" s="32">
        <v>539946</v>
      </c>
      <c r="C14" s="31" t="s">
        <v>1072</v>
      </c>
      <c r="D14" s="31" t="s">
        <v>1074</v>
      </c>
      <c r="E14" s="31" t="s">
        <v>527</v>
      </c>
      <c r="F14" s="84">
        <v>10000</v>
      </c>
      <c r="G14" s="32">
        <v>97.9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customFormat="1" ht="12.75" customHeight="1">
      <c r="A15" s="83">
        <v>45552</v>
      </c>
      <c r="B15" s="32">
        <v>539946</v>
      </c>
      <c r="C15" s="31" t="s">
        <v>1072</v>
      </c>
      <c r="D15" s="31" t="s">
        <v>1075</v>
      </c>
      <c r="E15" s="31" t="s">
        <v>528</v>
      </c>
      <c r="F15" s="84">
        <v>11000</v>
      </c>
      <c r="G15" s="32">
        <v>97.9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customFormat="1" ht="12.75" customHeight="1">
      <c r="A16" s="83">
        <v>45552</v>
      </c>
      <c r="B16" s="32">
        <v>539546</v>
      </c>
      <c r="C16" s="31" t="s">
        <v>1076</v>
      </c>
      <c r="D16" s="31" t="s">
        <v>1077</v>
      </c>
      <c r="E16" s="31" t="s">
        <v>528</v>
      </c>
      <c r="F16" s="84">
        <v>43379</v>
      </c>
      <c r="G16" s="32">
        <v>82.08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customFormat="1" ht="12.75" customHeight="1">
      <c r="A17" s="83">
        <v>45552</v>
      </c>
      <c r="B17" s="32">
        <v>542627</v>
      </c>
      <c r="C17" s="31" t="s">
        <v>1078</v>
      </c>
      <c r="D17" s="31" t="s">
        <v>1079</v>
      </c>
      <c r="E17" s="31" t="s">
        <v>528</v>
      </c>
      <c r="F17" s="84">
        <v>27459</v>
      </c>
      <c r="G17" s="32">
        <v>67.08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customFormat="1" ht="12.75" customHeight="1">
      <c r="A18" s="83">
        <v>45552</v>
      </c>
      <c r="B18" s="32">
        <v>531099</v>
      </c>
      <c r="C18" s="31" t="s">
        <v>1080</v>
      </c>
      <c r="D18" s="31" t="s">
        <v>1081</v>
      </c>
      <c r="E18" s="31" t="s">
        <v>528</v>
      </c>
      <c r="F18" s="84">
        <v>120000</v>
      </c>
      <c r="G18" s="32">
        <v>9.1300000000000008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customFormat="1" ht="12.75" customHeight="1">
      <c r="A19" s="83">
        <v>45552</v>
      </c>
      <c r="B19" s="32">
        <v>543606</v>
      </c>
      <c r="C19" s="31" t="s">
        <v>1082</v>
      </c>
      <c r="D19" s="31" t="s">
        <v>1083</v>
      </c>
      <c r="E19" s="31" t="s">
        <v>527</v>
      </c>
      <c r="F19" s="84">
        <v>34000</v>
      </c>
      <c r="G19" s="32">
        <v>105.48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customFormat="1" ht="12.75" customHeight="1">
      <c r="A20" s="83">
        <v>45552</v>
      </c>
      <c r="B20" s="32">
        <v>539559</v>
      </c>
      <c r="C20" s="31" t="s">
        <v>1027</v>
      </c>
      <c r="D20" s="31" t="s">
        <v>1028</v>
      </c>
      <c r="E20" s="31" t="s">
        <v>528</v>
      </c>
      <c r="F20" s="84">
        <v>487811</v>
      </c>
      <c r="G20" s="32">
        <v>10.67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customFormat="1" ht="12.75" customHeight="1">
      <c r="A21" s="83">
        <v>45552</v>
      </c>
      <c r="B21" s="32">
        <v>539559</v>
      </c>
      <c r="C21" s="31" t="s">
        <v>1027</v>
      </c>
      <c r="D21" s="31" t="s">
        <v>1028</v>
      </c>
      <c r="E21" s="31" t="s">
        <v>527</v>
      </c>
      <c r="F21" s="84">
        <v>350</v>
      </c>
      <c r="G21" s="32">
        <v>10.66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customFormat="1" ht="12.75" customHeight="1">
      <c r="A22" s="83">
        <v>45552</v>
      </c>
      <c r="B22" s="32">
        <v>543516</v>
      </c>
      <c r="C22" s="31" t="s">
        <v>969</v>
      </c>
      <c r="D22" s="31" t="s">
        <v>970</v>
      </c>
      <c r="E22" s="31" t="s">
        <v>528</v>
      </c>
      <c r="F22" s="84">
        <v>64400</v>
      </c>
      <c r="G22" s="32">
        <v>25.72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customFormat="1" ht="12.75" customHeight="1">
      <c r="A23" s="83">
        <v>45552</v>
      </c>
      <c r="B23" s="32">
        <v>543516</v>
      </c>
      <c r="C23" s="31" t="s">
        <v>969</v>
      </c>
      <c r="D23" s="31" t="s">
        <v>970</v>
      </c>
      <c r="E23" s="31" t="s">
        <v>527</v>
      </c>
      <c r="F23" s="84">
        <v>92400</v>
      </c>
      <c r="G23" s="32">
        <v>25.45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customFormat="1" ht="12.75" customHeight="1">
      <c r="A24" s="83">
        <v>45552</v>
      </c>
      <c r="B24" s="32">
        <v>543516</v>
      </c>
      <c r="C24" s="31" t="s">
        <v>969</v>
      </c>
      <c r="D24" s="31" t="s">
        <v>1084</v>
      </c>
      <c r="E24" s="31" t="s">
        <v>528</v>
      </c>
      <c r="F24" s="84">
        <v>50400</v>
      </c>
      <c r="G24" s="32">
        <v>25.47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customFormat="1" ht="12.75" customHeight="1">
      <c r="A25" s="83">
        <v>45552</v>
      </c>
      <c r="B25" s="32">
        <v>543516</v>
      </c>
      <c r="C25" s="31" t="s">
        <v>969</v>
      </c>
      <c r="D25" s="31" t="s">
        <v>1085</v>
      </c>
      <c r="E25" s="31" t="s">
        <v>527</v>
      </c>
      <c r="F25" s="84">
        <v>30800</v>
      </c>
      <c r="G25" s="32">
        <v>26.25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customFormat="1" ht="12.75" customHeight="1">
      <c r="A26" s="83">
        <v>45552</v>
      </c>
      <c r="B26" s="32">
        <v>521137</v>
      </c>
      <c r="C26" s="31" t="s">
        <v>1086</v>
      </c>
      <c r="D26" s="31" t="s">
        <v>1087</v>
      </c>
      <c r="E26" s="31" t="s">
        <v>528</v>
      </c>
      <c r="F26" s="84">
        <v>60000</v>
      </c>
      <c r="G26" s="32">
        <v>8.14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customFormat="1" ht="12.75" customHeight="1">
      <c r="A27" s="83">
        <v>45552</v>
      </c>
      <c r="B27" s="32">
        <v>543521</v>
      </c>
      <c r="C27" s="31" t="s">
        <v>1088</v>
      </c>
      <c r="D27" s="31" t="s">
        <v>1089</v>
      </c>
      <c r="E27" s="31" t="s">
        <v>528</v>
      </c>
      <c r="F27" s="84">
        <v>100000</v>
      </c>
      <c r="G27" s="32">
        <v>7.63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customFormat="1" ht="12.75" customHeight="1">
      <c r="A28" s="83">
        <v>45552</v>
      </c>
      <c r="B28" s="32">
        <v>509563</v>
      </c>
      <c r="C28" s="31" t="s">
        <v>1090</v>
      </c>
      <c r="D28" s="31" t="s">
        <v>872</v>
      </c>
      <c r="E28" s="31" t="s">
        <v>528</v>
      </c>
      <c r="F28" s="84">
        <v>64329</v>
      </c>
      <c r="G28" s="32">
        <v>55.87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customFormat="1" ht="12.75" customHeight="1">
      <c r="A29" s="83">
        <v>45552</v>
      </c>
      <c r="B29" s="32">
        <v>531723</v>
      </c>
      <c r="C29" s="31" t="s">
        <v>1040</v>
      </c>
      <c r="D29" s="31" t="s">
        <v>1041</v>
      </c>
      <c r="E29" s="31" t="s">
        <v>527</v>
      </c>
      <c r="F29" s="84">
        <v>5128029</v>
      </c>
      <c r="G29" s="32">
        <v>1.36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customFormat="1" ht="12.75" customHeight="1">
      <c r="A30" s="83">
        <v>45552</v>
      </c>
      <c r="B30" s="32">
        <v>531723</v>
      </c>
      <c r="C30" s="31" t="s">
        <v>1040</v>
      </c>
      <c r="D30" s="31" t="s">
        <v>1041</v>
      </c>
      <c r="E30" s="31" t="s">
        <v>528</v>
      </c>
      <c r="F30" s="84">
        <v>1674607</v>
      </c>
      <c r="G30" s="32">
        <v>1.32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customFormat="1" ht="12.75" customHeight="1">
      <c r="A31" s="83">
        <v>45552</v>
      </c>
      <c r="B31" s="32">
        <v>531913</v>
      </c>
      <c r="C31" s="31" t="s">
        <v>1091</v>
      </c>
      <c r="D31" s="31" t="s">
        <v>1092</v>
      </c>
      <c r="E31" s="31" t="s">
        <v>528</v>
      </c>
      <c r="F31" s="84">
        <v>36525</v>
      </c>
      <c r="G31" s="32">
        <v>8.64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customFormat="1" ht="12.75" customHeight="1">
      <c r="A32" s="83">
        <v>45552</v>
      </c>
      <c r="B32" s="32">
        <v>531913</v>
      </c>
      <c r="C32" s="31" t="s">
        <v>1091</v>
      </c>
      <c r="D32" s="31" t="s">
        <v>1092</v>
      </c>
      <c r="E32" s="31" t="s">
        <v>527</v>
      </c>
      <c r="F32" s="84">
        <v>36525</v>
      </c>
      <c r="G32" s="32">
        <v>8.58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customFormat="1" ht="12.75" customHeight="1">
      <c r="A33" s="83">
        <v>45552</v>
      </c>
      <c r="B33" s="32">
        <v>504369</v>
      </c>
      <c r="C33" s="31" t="s">
        <v>1093</v>
      </c>
      <c r="D33" s="31" t="s">
        <v>1094</v>
      </c>
      <c r="E33" s="31" t="s">
        <v>528</v>
      </c>
      <c r="F33" s="84">
        <v>878000</v>
      </c>
      <c r="G33" s="32">
        <v>1.23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customFormat="1" ht="12.75" customHeight="1">
      <c r="A34" s="83">
        <v>45552</v>
      </c>
      <c r="B34" s="32">
        <v>514386</v>
      </c>
      <c r="C34" s="31" t="s">
        <v>1095</v>
      </c>
      <c r="D34" s="31" t="s">
        <v>872</v>
      </c>
      <c r="E34" s="31" t="s">
        <v>528</v>
      </c>
      <c r="F34" s="84">
        <v>186544</v>
      </c>
      <c r="G34" s="32">
        <v>8.8699999999999992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customFormat="1" ht="12.75" customHeight="1">
      <c r="A35" s="83">
        <v>45552</v>
      </c>
      <c r="B35" s="32">
        <v>540210</v>
      </c>
      <c r="C35" s="31" t="s">
        <v>1029</v>
      </c>
      <c r="D35" s="31" t="s">
        <v>1096</v>
      </c>
      <c r="E35" s="31" t="s">
        <v>527</v>
      </c>
      <c r="F35" s="84">
        <v>119429</v>
      </c>
      <c r="G35" s="32">
        <v>16.43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customFormat="1" ht="12.75" customHeight="1">
      <c r="A36" s="83">
        <v>45552</v>
      </c>
      <c r="B36" s="32">
        <v>540210</v>
      </c>
      <c r="C36" s="31" t="s">
        <v>1029</v>
      </c>
      <c r="D36" s="31" t="s">
        <v>1096</v>
      </c>
      <c r="E36" s="31" t="s">
        <v>528</v>
      </c>
      <c r="F36" s="84">
        <v>8772</v>
      </c>
      <c r="G36" s="32">
        <v>16.100000000000001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customFormat="1" ht="12.75" customHeight="1">
      <c r="A37" s="83">
        <v>45552</v>
      </c>
      <c r="B37" s="32">
        <v>524400</v>
      </c>
      <c r="C37" s="31" t="s">
        <v>1097</v>
      </c>
      <c r="D37" s="31" t="s">
        <v>1098</v>
      </c>
      <c r="E37" s="31" t="s">
        <v>527</v>
      </c>
      <c r="F37" s="84">
        <v>39934</v>
      </c>
      <c r="G37" s="32">
        <v>79.89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customFormat="1" ht="12.75" customHeight="1">
      <c r="A38" s="83">
        <v>45552</v>
      </c>
      <c r="B38" s="32">
        <v>524400</v>
      </c>
      <c r="C38" s="31" t="s">
        <v>1097</v>
      </c>
      <c r="D38" s="31" t="s">
        <v>1099</v>
      </c>
      <c r="E38" s="31" t="s">
        <v>528</v>
      </c>
      <c r="F38" s="84">
        <v>35000</v>
      </c>
      <c r="G38" s="32">
        <v>80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customFormat="1" ht="12.75" customHeight="1">
      <c r="A39" s="83">
        <v>45552</v>
      </c>
      <c r="B39" s="32">
        <v>506530</v>
      </c>
      <c r="C39" s="31" t="s">
        <v>1100</v>
      </c>
      <c r="D39" s="31" t="s">
        <v>1101</v>
      </c>
      <c r="E39" s="31" t="s">
        <v>527</v>
      </c>
      <c r="F39" s="84">
        <v>13000</v>
      </c>
      <c r="G39" s="32">
        <v>1160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customFormat="1" ht="12.75" customHeight="1">
      <c r="A40" s="83">
        <v>45552</v>
      </c>
      <c r="B40" s="32">
        <v>506530</v>
      </c>
      <c r="C40" s="31" t="s">
        <v>1100</v>
      </c>
      <c r="D40" s="31" t="s">
        <v>1102</v>
      </c>
      <c r="E40" s="31" t="s">
        <v>528</v>
      </c>
      <c r="F40" s="84">
        <v>13000</v>
      </c>
      <c r="G40" s="32">
        <v>1160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customFormat="1" ht="12.75" customHeight="1">
      <c r="A41" s="83">
        <v>45552</v>
      </c>
      <c r="B41" s="32">
        <v>526409</v>
      </c>
      <c r="C41" s="31" t="s">
        <v>1103</v>
      </c>
      <c r="D41" s="31" t="s">
        <v>1104</v>
      </c>
      <c r="E41" s="31" t="s">
        <v>528</v>
      </c>
      <c r="F41" s="84">
        <v>15790</v>
      </c>
      <c r="G41" s="32">
        <v>18.84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customFormat="1" ht="12.75" customHeight="1">
      <c r="A42" s="83">
        <v>45552</v>
      </c>
      <c r="B42" s="32">
        <v>526409</v>
      </c>
      <c r="C42" s="31" t="s">
        <v>1103</v>
      </c>
      <c r="D42" s="31" t="s">
        <v>1104</v>
      </c>
      <c r="E42" s="31" t="s">
        <v>527</v>
      </c>
      <c r="F42" s="84">
        <v>650000</v>
      </c>
      <c r="G42" s="32">
        <v>17.059999999999999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customFormat="1" ht="12.75" customHeight="1">
      <c r="A43" s="83">
        <v>45552</v>
      </c>
      <c r="B43" s="32">
        <v>514060</v>
      </c>
      <c r="C43" s="31" t="s">
        <v>1105</v>
      </c>
      <c r="D43" s="31" t="s">
        <v>1106</v>
      </c>
      <c r="E43" s="31" t="s">
        <v>527</v>
      </c>
      <c r="F43" s="84">
        <v>120000</v>
      </c>
      <c r="G43" s="32">
        <v>18.399999999999999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customFormat="1" ht="12.75" customHeight="1">
      <c r="A44" s="83">
        <v>45552</v>
      </c>
      <c r="B44" s="32">
        <v>514060</v>
      </c>
      <c r="C44" s="31" t="s">
        <v>1105</v>
      </c>
      <c r="D44" s="31" t="s">
        <v>1107</v>
      </c>
      <c r="E44" s="31" t="s">
        <v>528</v>
      </c>
      <c r="F44" s="84">
        <v>250000</v>
      </c>
      <c r="G44" s="32">
        <v>18.399999999999999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customFormat="1" ht="12.75" customHeight="1">
      <c r="A45" s="83">
        <v>45552</v>
      </c>
      <c r="B45" s="32">
        <v>514060</v>
      </c>
      <c r="C45" s="31" t="s">
        <v>1105</v>
      </c>
      <c r="D45" s="31" t="s">
        <v>1108</v>
      </c>
      <c r="E45" s="31" t="s">
        <v>528</v>
      </c>
      <c r="F45" s="84">
        <v>99923</v>
      </c>
      <c r="G45" s="32">
        <v>18.399999999999999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customFormat="1" ht="12.75" customHeight="1">
      <c r="A46" s="83">
        <v>45552</v>
      </c>
      <c r="B46" s="32">
        <v>540730</v>
      </c>
      <c r="C46" s="31" t="s">
        <v>1109</v>
      </c>
      <c r="D46" s="31" t="s">
        <v>872</v>
      </c>
      <c r="E46" s="31" t="s">
        <v>528</v>
      </c>
      <c r="F46" s="84">
        <v>125074</v>
      </c>
      <c r="G46" s="32">
        <v>77.56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customFormat="1" ht="12.75" customHeight="1">
      <c r="A47" s="83">
        <v>45552</v>
      </c>
      <c r="B47" s="32">
        <v>543539</v>
      </c>
      <c r="C47" s="31" t="s">
        <v>1110</v>
      </c>
      <c r="D47" s="31" t="s">
        <v>1111</v>
      </c>
      <c r="E47" s="31" t="s">
        <v>527</v>
      </c>
      <c r="F47" s="84">
        <v>960000</v>
      </c>
      <c r="G47" s="32">
        <v>299.20999999999998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customFormat="1" ht="12.75" customHeight="1">
      <c r="A48" s="83">
        <v>45552</v>
      </c>
      <c r="B48" s="32">
        <v>543539</v>
      </c>
      <c r="C48" s="31" t="s">
        <v>1110</v>
      </c>
      <c r="D48" s="31" t="s">
        <v>1112</v>
      </c>
      <c r="E48" s="31" t="s">
        <v>528</v>
      </c>
      <c r="F48" s="84">
        <v>122400</v>
      </c>
      <c r="G48" s="32">
        <v>298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customFormat="1" ht="12.75" customHeight="1">
      <c r="A49" s="83">
        <v>45552</v>
      </c>
      <c r="B49" s="32">
        <v>543539</v>
      </c>
      <c r="C49" s="31" t="s">
        <v>1110</v>
      </c>
      <c r="D49" s="31" t="s">
        <v>1113</v>
      </c>
      <c r="E49" s="31" t="s">
        <v>528</v>
      </c>
      <c r="F49" s="84">
        <v>106800</v>
      </c>
      <c r="G49" s="32">
        <v>298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customFormat="1" ht="12.75" customHeight="1">
      <c r="A50" s="83">
        <v>45552</v>
      </c>
      <c r="B50" s="32">
        <v>543539</v>
      </c>
      <c r="C50" s="31" t="s">
        <v>1110</v>
      </c>
      <c r="D50" s="31" t="s">
        <v>1114</v>
      </c>
      <c r="E50" s="31" t="s">
        <v>528</v>
      </c>
      <c r="F50" s="84">
        <v>344800</v>
      </c>
      <c r="G50" s="32">
        <v>299.83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customFormat="1" ht="12.75" customHeight="1">
      <c r="A51" s="83">
        <v>45552</v>
      </c>
      <c r="B51" s="32">
        <v>543539</v>
      </c>
      <c r="C51" s="31" t="s">
        <v>1110</v>
      </c>
      <c r="D51" s="31" t="s">
        <v>1114</v>
      </c>
      <c r="E51" s="31" t="s">
        <v>527</v>
      </c>
      <c r="F51" s="84">
        <v>800</v>
      </c>
      <c r="G51" s="32">
        <v>305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customFormat="1" ht="12.75" customHeight="1">
      <c r="A52" s="83">
        <v>45552</v>
      </c>
      <c r="B52" s="32">
        <v>540809</v>
      </c>
      <c r="C52" s="31" t="s">
        <v>1115</v>
      </c>
      <c r="D52" s="31" t="s">
        <v>1116</v>
      </c>
      <c r="E52" s="31" t="s">
        <v>528</v>
      </c>
      <c r="F52" s="84">
        <v>150000</v>
      </c>
      <c r="G52" s="32">
        <v>15.12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customFormat="1" ht="15" customHeight="1">
      <c r="A53" s="83">
        <v>45552</v>
      </c>
      <c r="B53" s="32">
        <v>530219</v>
      </c>
      <c r="C53" s="31" t="s">
        <v>1117</v>
      </c>
      <c r="D53" s="31" t="s">
        <v>1118</v>
      </c>
      <c r="E53" s="31" t="s">
        <v>528</v>
      </c>
      <c r="F53" s="84">
        <v>1394</v>
      </c>
      <c r="G53" s="32">
        <v>199.5</v>
      </c>
      <c r="H53" s="32" t="s">
        <v>324</v>
      </c>
    </row>
    <row r="54" spans="1:28" customFormat="1" ht="15" customHeight="1">
      <c r="A54" s="83">
        <v>45552</v>
      </c>
      <c r="B54" s="32">
        <v>530219</v>
      </c>
      <c r="C54" s="31" t="s">
        <v>1117</v>
      </c>
      <c r="D54" s="31" t="s">
        <v>1119</v>
      </c>
      <c r="E54" s="31" t="s">
        <v>527</v>
      </c>
      <c r="F54" s="84">
        <v>1400</v>
      </c>
      <c r="G54" s="32">
        <v>199.5</v>
      </c>
      <c r="H54" s="32" t="s">
        <v>324</v>
      </c>
    </row>
    <row r="55" spans="1:28" customFormat="1" ht="15" customHeight="1">
      <c r="A55" s="83">
        <v>45552</v>
      </c>
      <c r="B55" s="32">
        <v>504378</v>
      </c>
      <c r="C55" s="31" t="s">
        <v>1005</v>
      </c>
      <c r="D55" s="31" t="s">
        <v>1031</v>
      </c>
      <c r="E55" s="31" t="s">
        <v>527</v>
      </c>
      <c r="F55" s="84">
        <v>582040</v>
      </c>
      <c r="G55" s="32">
        <v>9.9700000000000006</v>
      </c>
      <c r="H55" s="32" t="s">
        <v>324</v>
      </c>
    </row>
    <row r="56" spans="1:28" customFormat="1" ht="15" customHeight="1">
      <c r="A56" s="83">
        <v>45552</v>
      </c>
      <c r="B56" s="32">
        <v>504378</v>
      </c>
      <c r="C56" s="31" t="s">
        <v>1005</v>
      </c>
      <c r="D56" s="31" t="s">
        <v>1031</v>
      </c>
      <c r="E56" s="31" t="s">
        <v>528</v>
      </c>
      <c r="F56" s="84">
        <v>579560</v>
      </c>
      <c r="G56" s="32">
        <v>10</v>
      </c>
      <c r="H56" s="32" t="s">
        <v>324</v>
      </c>
    </row>
    <row r="57" spans="1:28" customFormat="1" ht="15" customHeight="1">
      <c r="A57" s="83">
        <v>45552</v>
      </c>
      <c r="B57" s="32">
        <v>504378</v>
      </c>
      <c r="C57" s="31" t="s">
        <v>1005</v>
      </c>
      <c r="D57" s="31" t="s">
        <v>1120</v>
      </c>
      <c r="E57" s="31" t="s">
        <v>528</v>
      </c>
      <c r="F57" s="84">
        <v>1000000</v>
      </c>
      <c r="G57" s="32">
        <v>10</v>
      </c>
      <c r="H57" s="32" t="s">
        <v>324</v>
      </c>
    </row>
    <row r="58" spans="1:28" customFormat="1" ht="15" customHeight="1">
      <c r="A58" s="83">
        <v>45552</v>
      </c>
      <c r="B58" s="32">
        <v>504378</v>
      </c>
      <c r="C58" s="31" t="s">
        <v>1005</v>
      </c>
      <c r="D58" s="31" t="s">
        <v>1121</v>
      </c>
      <c r="E58" s="31" t="s">
        <v>528</v>
      </c>
      <c r="F58" s="84">
        <v>155011</v>
      </c>
      <c r="G58" s="32">
        <v>9.9600000000000009</v>
      </c>
      <c r="H58" s="32" t="s">
        <v>324</v>
      </c>
    </row>
    <row r="59" spans="1:28" customFormat="1" ht="15" customHeight="1">
      <c r="A59" s="83">
        <v>45552</v>
      </c>
      <c r="B59" s="32">
        <v>504378</v>
      </c>
      <c r="C59" s="31" t="s">
        <v>1005</v>
      </c>
      <c r="D59" s="31" t="s">
        <v>1121</v>
      </c>
      <c r="E59" s="31" t="s">
        <v>527</v>
      </c>
      <c r="F59" s="84">
        <v>155011</v>
      </c>
      <c r="G59" s="32">
        <v>10</v>
      </c>
      <c r="H59" s="32" t="s">
        <v>324</v>
      </c>
    </row>
    <row r="60" spans="1:28" customFormat="1" ht="15" customHeight="1">
      <c r="A60" s="83">
        <v>45552</v>
      </c>
      <c r="B60" s="32">
        <v>504378</v>
      </c>
      <c r="C60" s="31" t="s">
        <v>1005</v>
      </c>
      <c r="D60" s="31" t="s">
        <v>1122</v>
      </c>
      <c r="E60" s="31" t="s">
        <v>527</v>
      </c>
      <c r="F60" s="84">
        <v>201696</v>
      </c>
      <c r="G60" s="32">
        <v>9.99</v>
      </c>
      <c r="H60" s="32" t="s">
        <v>324</v>
      </c>
    </row>
    <row r="61" spans="1:28" customFormat="1" ht="15" customHeight="1">
      <c r="A61" s="83">
        <v>45552</v>
      </c>
      <c r="B61" s="32">
        <v>504378</v>
      </c>
      <c r="C61" s="31" t="s">
        <v>1005</v>
      </c>
      <c r="D61" s="31" t="s">
        <v>1122</v>
      </c>
      <c r="E61" s="31" t="s">
        <v>528</v>
      </c>
      <c r="F61" s="84">
        <v>241696</v>
      </c>
      <c r="G61" s="32">
        <v>9.9700000000000006</v>
      </c>
      <c r="H61" s="32" t="s">
        <v>324</v>
      </c>
    </row>
    <row r="62" spans="1:28" customFormat="1" ht="15" customHeight="1">
      <c r="A62" s="83">
        <v>45552</v>
      </c>
      <c r="B62" s="32">
        <v>504378</v>
      </c>
      <c r="C62" s="31" t="s">
        <v>1005</v>
      </c>
      <c r="D62" s="31" t="s">
        <v>1032</v>
      </c>
      <c r="E62" s="31" t="s">
        <v>527</v>
      </c>
      <c r="F62" s="84">
        <v>350000</v>
      </c>
      <c r="G62" s="32">
        <v>9.94</v>
      </c>
      <c r="H62" s="32" t="s">
        <v>324</v>
      </c>
    </row>
    <row r="63" spans="1:28" customFormat="1" ht="15" customHeight="1">
      <c r="A63" s="83">
        <v>45552</v>
      </c>
      <c r="B63" s="32">
        <v>504378</v>
      </c>
      <c r="C63" s="31" t="s">
        <v>1005</v>
      </c>
      <c r="D63" s="31" t="s">
        <v>1123</v>
      </c>
      <c r="E63" s="31" t="s">
        <v>527</v>
      </c>
      <c r="F63" s="84">
        <v>299500</v>
      </c>
      <c r="G63" s="32">
        <v>10</v>
      </c>
      <c r="H63" s="32" t="s">
        <v>324</v>
      </c>
    </row>
    <row r="64" spans="1:28" customFormat="1" ht="15" customHeight="1">
      <c r="A64" s="83">
        <v>45552</v>
      </c>
      <c r="B64" s="32">
        <v>504378</v>
      </c>
      <c r="C64" s="31" t="s">
        <v>1005</v>
      </c>
      <c r="D64" s="31" t="s">
        <v>1032</v>
      </c>
      <c r="E64" s="31" t="s">
        <v>528</v>
      </c>
      <c r="F64" s="84">
        <v>350000</v>
      </c>
      <c r="G64" s="32">
        <v>10</v>
      </c>
      <c r="H64" s="32" t="s">
        <v>324</v>
      </c>
    </row>
    <row r="65" spans="1:8" customFormat="1" ht="15" customHeight="1">
      <c r="A65" s="83">
        <v>45552</v>
      </c>
      <c r="B65" s="32">
        <v>504378</v>
      </c>
      <c r="C65" s="31" t="s">
        <v>1005</v>
      </c>
      <c r="D65" s="31" t="s">
        <v>1124</v>
      </c>
      <c r="E65" s="31" t="s">
        <v>528</v>
      </c>
      <c r="F65" s="84">
        <v>1000000</v>
      </c>
      <c r="G65" s="32">
        <v>10</v>
      </c>
      <c r="H65" s="32" t="s">
        <v>324</v>
      </c>
    </row>
    <row r="66" spans="1:8" customFormat="1" ht="15" customHeight="1">
      <c r="A66" s="83">
        <v>45552</v>
      </c>
      <c r="B66" s="32">
        <v>531512</v>
      </c>
      <c r="C66" s="31" t="s">
        <v>1125</v>
      </c>
      <c r="D66" s="31" t="s">
        <v>1126</v>
      </c>
      <c r="E66" s="31" t="s">
        <v>528</v>
      </c>
      <c r="F66" s="84">
        <v>217624</v>
      </c>
      <c r="G66" s="32">
        <v>15.99</v>
      </c>
      <c r="H66" s="32" t="s">
        <v>324</v>
      </c>
    </row>
    <row r="67" spans="1:8" customFormat="1" ht="15" customHeight="1">
      <c r="A67" s="83">
        <v>45552</v>
      </c>
      <c r="B67" s="32">
        <v>531512</v>
      </c>
      <c r="C67" s="31" t="s">
        <v>1125</v>
      </c>
      <c r="D67" s="31" t="s">
        <v>1126</v>
      </c>
      <c r="E67" s="31" t="s">
        <v>527</v>
      </c>
      <c r="F67" s="84">
        <v>7371</v>
      </c>
      <c r="G67" s="32">
        <v>15.82</v>
      </c>
      <c r="H67" s="32" t="s">
        <v>324</v>
      </c>
    </row>
    <row r="68" spans="1:8" customFormat="1" ht="15" customHeight="1">
      <c r="A68" s="83">
        <v>45552</v>
      </c>
      <c r="B68" s="32">
        <v>531512</v>
      </c>
      <c r="C68" s="31" t="s">
        <v>1125</v>
      </c>
      <c r="D68" s="31" t="s">
        <v>1127</v>
      </c>
      <c r="E68" s="31" t="s">
        <v>527</v>
      </c>
      <c r="F68" s="84">
        <v>215000</v>
      </c>
      <c r="G68" s="32">
        <v>15.99</v>
      </c>
      <c r="H68" s="32" t="s">
        <v>324</v>
      </c>
    </row>
    <row r="69" spans="1:8" customFormat="1" ht="15" customHeight="1">
      <c r="A69" s="83">
        <v>45552</v>
      </c>
      <c r="B69" s="32">
        <v>540198</v>
      </c>
      <c r="C69" s="31" t="s">
        <v>996</v>
      </c>
      <c r="D69" s="31" t="s">
        <v>1128</v>
      </c>
      <c r="E69" s="31" t="s">
        <v>527</v>
      </c>
      <c r="F69" s="84">
        <v>44500</v>
      </c>
      <c r="G69" s="32">
        <v>46.17</v>
      </c>
      <c r="H69" s="32" t="s">
        <v>324</v>
      </c>
    </row>
    <row r="70" spans="1:8" customFormat="1" ht="15" customHeight="1">
      <c r="A70" s="83">
        <v>45552</v>
      </c>
      <c r="B70" s="32">
        <v>523483</v>
      </c>
      <c r="C70" s="31" t="s">
        <v>1129</v>
      </c>
      <c r="D70" s="31" t="s">
        <v>1130</v>
      </c>
      <c r="E70" s="31" t="s">
        <v>527</v>
      </c>
      <c r="F70" s="84">
        <v>39000</v>
      </c>
      <c r="G70" s="32">
        <v>335.64</v>
      </c>
      <c r="H70" s="32" t="s">
        <v>324</v>
      </c>
    </row>
    <row r="71" spans="1:8" customFormat="1" ht="15" customHeight="1">
      <c r="A71" s="83">
        <v>45552</v>
      </c>
      <c r="B71" s="32">
        <v>530095</v>
      </c>
      <c r="C71" s="31" t="s">
        <v>1131</v>
      </c>
      <c r="D71" s="31" t="s">
        <v>1104</v>
      </c>
      <c r="E71" s="31" t="s">
        <v>527</v>
      </c>
      <c r="F71" s="84">
        <v>106568</v>
      </c>
      <c r="G71" s="32">
        <v>42.13</v>
      </c>
      <c r="H71" s="32" t="s">
        <v>324</v>
      </c>
    </row>
    <row r="72" spans="1:8" customFormat="1" ht="15" customHeight="1">
      <c r="A72" s="83">
        <v>45552</v>
      </c>
      <c r="B72" s="32">
        <v>530095</v>
      </c>
      <c r="C72" s="31" t="s">
        <v>1131</v>
      </c>
      <c r="D72" s="31" t="s">
        <v>1104</v>
      </c>
      <c r="E72" s="31" t="s">
        <v>528</v>
      </c>
      <c r="F72" s="84">
        <v>57515</v>
      </c>
      <c r="G72" s="32">
        <v>42.18</v>
      </c>
      <c r="H72" s="32" t="s">
        <v>324</v>
      </c>
    </row>
    <row r="73" spans="1:8" customFormat="1" ht="15" customHeight="1">
      <c r="A73" s="83">
        <v>45552</v>
      </c>
      <c r="B73" s="32">
        <v>530095</v>
      </c>
      <c r="C73" s="31" t="s">
        <v>1131</v>
      </c>
      <c r="D73" s="31" t="s">
        <v>1132</v>
      </c>
      <c r="E73" s="31" t="s">
        <v>527</v>
      </c>
      <c r="F73" s="84">
        <v>30000</v>
      </c>
      <c r="G73" s="32">
        <v>42.13</v>
      </c>
      <c r="H73" s="32" t="s">
        <v>324</v>
      </c>
    </row>
    <row r="74" spans="1:8" customFormat="1" ht="15" customHeight="1">
      <c r="A74" s="83">
        <v>45552</v>
      </c>
      <c r="B74" s="32">
        <v>530095</v>
      </c>
      <c r="C74" s="31" t="s">
        <v>1131</v>
      </c>
      <c r="D74" s="31" t="s">
        <v>1133</v>
      </c>
      <c r="E74" s="31" t="s">
        <v>527</v>
      </c>
      <c r="F74" s="84">
        <v>40000</v>
      </c>
      <c r="G74" s="32">
        <v>42.13</v>
      </c>
      <c r="H74" s="32" t="s">
        <v>324</v>
      </c>
    </row>
    <row r="75" spans="1:8" customFormat="1" ht="15" customHeight="1">
      <c r="A75" s="83">
        <v>45552</v>
      </c>
      <c r="B75" s="32">
        <v>530095</v>
      </c>
      <c r="C75" s="31" t="s">
        <v>1131</v>
      </c>
      <c r="D75" s="31" t="s">
        <v>1134</v>
      </c>
      <c r="E75" s="31" t="s">
        <v>528</v>
      </c>
      <c r="F75" s="84">
        <v>189998</v>
      </c>
      <c r="G75" s="32">
        <v>42.58</v>
      </c>
      <c r="H75" s="32" t="s">
        <v>324</v>
      </c>
    </row>
    <row r="76" spans="1:8" customFormat="1" ht="15" customHeight="1">
      <c r="A76" s="83">
        <v>45552</v>
      </c>
      <c r="B76" s="32">
        <v>512217</v>
      </c>
      <c r="C76" s="31" t="s">
        <v>1006</v>
      </c>
      <c r="D76" s="31" t="s">
        <v>1007</v>
      </c>
      <c r="E76" s="31" t="s">
        <v>528</v>
      </c>
      <c r="F76" s="84">
        <v>109657</v>
      </c>
      <c r="G76" s="32">
        <v>33.49</v>
      </c>
      <c r="H76" s="32" t="s">
        <v>324</v>
      </c>
    </row>
    <row r="77" spans="1:8" customFormat="1" ht="15" customHeight="1">
      <c r="A77" s="83">
        <v>45552</v>
      </c>
      <c r="B77" s="32">
        <v>512217</v>
      </c>
      <c r="C77" s="31" t="s">
        <v>1006</v>
      </c>
      <c r="D77" s="31" t="s">
        <v>1007</v>
      </c>
      <c r="E77" s="31" t="s">
        <v>527</v>
      </c>
      <c r="F77" s="84">
        <v>13390</v>
      </c>
      <c r="G77" s="32">
        <v>32</v>
      </c>
      <c r="H77" s="32" t="s">
        <v>324</v>
      </c>
    </row>
    <row r="78" spans="1:8" customFormat="1" ht="15" customHeight="1">
      <c r="A78" s="83">
        <v>45552</v>
      </c>
      <c r="B78" s="32">
        <v>512217</v>
      </c>
      <c r="C78" s="31" t="s">
        <v>1006</v>
      </c>
      <c r="D78" s="31" t="s">
        <v>1135</v>
      </c>
      <c r="E78" s="31" t="s">
        <v>527</v>
      </c>
      <c r="F78" s="84">
        <v>75000</v>
      </c>
      <c r="G78" s="32">
        <v>33.89</v>
      </c>
      <c r="H78" s="32" t="s">
        <v>324</v>
      </c>
    </row>
    <row r="79" spans="1:8" customFormat="1" ht="15" customHeight="1">
      <c r="A79" s="83">
        <v>45552</v>
      </c>
      <c r="B79" s="32">
        <v>530461</v>
      </c>
      <c r="C79" s="31" t="s">
        <v>1136</v>
      </c>
      <c r="D79" s="31" t="s">
        <v>1104</v>
      </c>
      <c r="E79" s="31" t="s">
        <v>527</v>
      </c>
      <c r="F79" s="84">
        <v>210405</v>
      </c>
      <c r="G79" s="32">
        <v>30.99</v>
      </c>
      <c r="H79" s="32" t="s">
        <v>324</v>
      </c>
    </row>
    <row r="80" spans="1:8" customFormat="1" ht="15" customHeight="1">
      <c r="A80" s="83">
        <v>45552</v>
      </c>
      <c r="B80" s="32">
        <v>530461</v>
      </c>
      <c r="C80" s="31" t="s">
        <v>1136</v>
      </c>
      <c r="D80" s="31" t="s">
        <v>1104</v>
      </c>
      <c r="E80" s="31" t="s">
        <v>528</v>
      </c>
      <c r="F80" s="84">
        <v>221405</v>
      </c>
      <c r="G80" s="32">
        <v>31.44</v>
      </c>
      <c r="H80" s="32" t="s">
        <v>324</v>
      </c>
    </row>
    <row r="81" spans="1:8" customFormat="1" ht="15" customHeight="1">
      <c r="A81" s="83">
        <v>45552</v>
      </c>
      <c r="B81" s="32">
        <v>540147</v>
      </c>
      <c r="C81" s="31" t="s">
        <v>1033</v>
      </c>
      <c r="D81" s="31" t="s">
        <v>1034</v>
      </c>
      <c r="E81" s="31" t="s">
        <v>528</v>
      </c>
      <c r="F81" s="84">
        <v>277046</v>
      </c>
      <c r="G81" s="32">
        <v>3.58</v>
      </c>
      <c r="H81" s="32" t="s">
        <v>324</v>
      </c>
    </row>
    <row r="82" spans="1:8" customFormat="1" ht="15" customHeight="1">
      <c r="A82" s="83">
        <v>45552</v>
      </c>
      <c r="B82" s="32">
        <v>507998</v>
      </c>
      <c r="C82" s="31" t="s">
        <v>1137</v>
      </c>
      <c r="D82" s="31" t="s">
        <v>1138</v>
      </c>
      <c r="E82" s="31" t="s">
        <v>528</v>
      </c>
      <c r="F82" s="84">
        <v>77500</v>
      </c>
      <c r="G82" s="32">
        <v>134.9</v>
      </c>
      <c r="H82" s="32" t="s">
        <v>324</v>
      </c>
    </row>
    <row r="83" spans="1:8" customFormat="1" ht="15" customHeight="1">
      <c r="A83" s="83">
        <v>45552</v>
      </c>
      <c r="B83" s="32">
        <v>507998</v>
      </c>
      <c r="C83" s="31" t="s">
        <v>1137</v>
      </c>
      <c r="D83" s="31" t="s">
        <v>1139</v>
      </c>
      <c r="E83" s="31" t="s">
        <v>527</v>
      </c>
      <c r="F83" s="84">
        <v>150000</v>
      </c>
      <c r="G83" s="32">
        <v>134.9</v>
      </c>
      <c r="H83" s="32" t="s">
        <v>324</v>
      </c>
    </row>
    <row r="84" spans="1:8" customFormat="1" ht="15" customHeight="1">
      <c r="A84" s="83">
        <v>45552</v>
      </c>
      <c r="B84" s="32">
        <v>542034</v>
      </c>
      <c r="C84" s="31" t="s">
        <v>1035</v>
      </c>
      <c r="D84" s="31" t="s">
        <v>1140</v>
      </c>
      <c r="E84" s="31" t="s">
        <v>527</v>
      </c>
      <c r="F84" s="84">
        <v>55000</v>
      </c>
      <c r="G84" s="32">
        <v>25.47</v>
      </c>
      <c r="H84" s="32" t="s">
        <v>324</v>
      </c>
    </row>
    <row r="85" spans="1:8" customFormat="1" ht="15" customHeight="1">
      <c r="A85" s="83">
        <v>45552</v>
      </c>
      <c r="B85" s="32">
        <v>542034</v>
      </c>
      <c r="C85" s="31" t="s">
        <v>1035</v>
      </c>
      <c r="D85" s="31" t="s">
        <v>1141</v>
      </c>
      <c r="E85" s="31" t="s">
        <v>527</v>
      </c>
      <c r="F85" s="84">
        <v>140135</v>
      </c>
      <c r="G85" s="32">
        <v>24.74</v>
      </c>
      <c r="H85" s="32" t="s">
        <v>324</v>
      </c>
    </row>
    <row r="86" spans="1:8" customFormat="1" ht="15" customHeight="1">
      <c r="A86" s="83">
        <v>45552</v>
      </c>
      <c r="B86" s="32">
        <v>542034</v>
      </c>
      <c r="C86" s="31" t="s">
        <v>1035</v>
      </c>
      <c r="D86" s="31" t="s">
        <v>1141</v>
      </c>
      <c r="E86" s="31" t="s">
        <v>528</v>
      </c>
      <c r="F86" s="84">
        <v>141607</v>
      </c>
      <c r="G86" s="32">
        <v>24.83</v>
      </c>
      <c r="H86" s="32" t="s">
        <v>324</v>
      </c>
    </row>
    <row r="87" spans="1:8" customFormat="1" ht="15" customHeight="1">
      <c r="A87" s="83">
        <v>45552</v>
      </c>
      <c r="B87" s="32">
        <v>542034</v>
      </c>
      <c r="C87" s="31" t="s">
        <v>1035</v>
      </c>
      <c r="D87" s="31" t="s">
        <v>995</v>
      </c>
      <c r="E87" s="31" t="s">
        <v>528</v>
      </c>
      <c r="F87" s="84">
        <v>95113</v>
      </c>
      <c r="G87" s="32">
        <v>24.57</v>
      </c>
      <c r="H87" s="32" t="s">
        <v>324</v>
      </c>
    </row>
    <row r="88" spans="1:8" customFormat="1" ht="15" customHeight="1">
      <c r="A88" s="83">
        <v>45552</v>
      </c>
      <c r="B88" s="32">
        <v>542034</v>
      </c>
      <c r="C88" s="31" t="s">
        <v>1035</v>
      </c>
      <c r="D88" s="31" t="s">
        <v>995</v>
      </c>
      <c r="E88" s="31" t="s">
        <v>527</v>
      </c>
      <c r="F88" s="84">
        <v>5</v>
      </c>
      <c r="G88" s="32">
        <v>23.69</v>
      </c>
      <c r="H88" s="32" t="s">
        <v>324</v>
      </c>
    </row>
    <row r="89" spans="1:8" customFormat="1" ht="15" customHeight="1">
      <c r="A89" s="83">
        <v>45552</v>
      </c>
      <c r="B89" s="32">
        <v>542034</v>
      </c>
      <c r="C89" s="31" t="s">
        <v>1035</v>
      </c>
      <c r="D89" s="31" t="s">
        <v>1142</v>
      </c>
      <c r="E89" s="31" t="s">
        <v>527</v>
      </c>
      <c r="F89" s="84">
        <v>53078</v>
      </c>
      <c r="G89" s="32">
        <v>24.49</v>
      </c>
      <c r="H89" s="32" t="s">
        <v>324</v>
      </c>
    </row>
    <row r="90" spans="1:8" customFormat="1" ht="15" customHeight="1">
      <c r="A90" s="83">
        <v>45552</v>
      </c>
      <c r="B90" s="32">
        <v>542034</v>
      </c>
      <c r="C90" s="31" t="s">
        <v>1035</v>
      </c>
      <c r="D90" s="31" t="s">
        <v>1142</v>
      </c>
      <c r="E90" s="31" t="s">
        <v>528</v>
      </c>
      <c r="F90" s="84">
        <v>53078</v>
      </c>
      <c r="G90" s="32">
        <v>24.58</v>
      </c>
      <c r="H90" s="32" t="s">
        <v>324</v>
      </c>
    </row>
    <row r="91" spans="1:8" customFormat="1" ht="15" customHeight="1">
      <c r="A91" s="83">
        <v>45552</v>
      </c>
      <c r="B91" s="32">
        <v>542034</v>
      </c>
      <c r="C91" s="31" t="s">
        <v>1035</v>
      </c>
      <c r="D91" s="31" t="s">
        <v>1143</v>
      </c>
      <c r="E91" s="31" t="s">
        <v>527</v>
      </c>
      <c r="F91" s="84">
        <v>62124</v>
      </c>
      <c r="G91" s="32">
        <v>26.29</v>
      </c>
      <c r="H91" s="32" t="s">
        <v>324</v>
      </c>
    </row>
    <row r="92" spans="1:8" customFormat="1" ht="15" customHeight="1">
      <c r="A92" s="83">
        <v>45552</v>
      </c>
      <c r="B92" s="32">
        <v>500285</v>
      </c>
      <c r="C92" s="31" t="s">
        <v>1144</v>
      </c>
      <c r="D92" s="31" t="s">
        <v>1145</v>
      </c>
      <c r="E92" s="31" t="s">
        <v>527</v>
      </c>
      <c r="F92" s="84">
        <v>5008882</v>
      </c>
      <c r="G92" s="32">
        <v>73.91</v>
      </c>
      <c r="H92" s="32" t="s">
        <v>324</v>
      </c>
    </row>
    <row r="93" spans="1:8" customFormat="1" ht="15" customHeight="1">
      <c r="A93" s="83">
        <v>45552</v>
      </c>
      <c r="B93" s="32">
        <v>500285</v>
      </c>
      <c r="C93" s="31" t="s">
        <v>1144</v>
      </c>
      <c r="D93" s="31" t="s">
        <v>1145</v>
      </c>
      <c r="E93" s="31" t="s">
        <v>528</v>
      </c>
      <c r="F93" s="84">
        <v>5008882</v>
      </c>
      <c r="G93" s="32">
        <v>73.94</v>
      </c>
      <c r="H93" s="32" t="s">
        <v>324</v>
      </c>
    </row>
    <row r="94" spans="1:8" customFormat="1" ht="15" customHeight="1">
      <c r="A94" s="83">
        <v>45552</v>
      </c>
      <c r="B94" s="32">
        <v>540914</v>
      </c>
      <c r="C94" s="31" t="s">
        <v>922</v>
      </c>
      <c r="D94" s="31" t="s">
        <v>1146</v>
      </c>
      <c r="E94" s="31" t="s">
        <v>528</v>
      </c>
      <c r="F94" s="84">
        <v>73249</v>
      </c>
      <c r="G94" s="32">
        <v>14.5</v>
      </c>
      <c r="H94" s="32" t="s">
        <v>324</v>
      </c>
    </row>
    <row r="95" spans="1:8" customFormat="1" ht="15" customHeight="1">
      <c r="A95" s="83">
        <v>45552</v>
      </c>
      <c r="B95" s="32">
        <v>540914</v>
      </c>
      <c r="C95" s="31" t="s">
        <v>922</v>
      </c>
      <c r="D95" s="31" t="s">
        <v>1146</v>
      </c>
      <c r="E95" s="31" t="s">
        <v>527</v>
      </c>
      <c r="F95" s="84">
        <v>73249</v>
      </c>
      <c r="G95" s="32">
        <v>13.84</v>
      </c>
      <c r="H95" s="32" t="s">
        <v>324</v>
      </c>
    </row>
    <row r="96" spans="1:8" customFormat="1" ht="15" customHeight="1">
      <c r="A96" s="83">
        <v>45552</v>
      </c>
      <c r="B96" s="32">
        <v>540914</v>
      </c>
      <c r="C96" s="31" t="s">
        <v>922</v>
      </c>
      <c r="D96" s="31" t="s">
        <v>1147</v>
      </c>
      <c r="E96" s="31" t="s">
        <v>527</v>
      </c>
      <c r="F96" s="84">
        <v>69204</v>
      </c>
      <c r="G96" s="32">
        <v>13.33</v>
      </c>
      <c r="H96" s="32" t="s">
        <v>324</v>
      </c>
    </row>
    <row r="97" spans="1:8" customFormat="1" ht="15" customHeight="1">
      <c r="A97" s="83">
        <v>45552</v>
      </c>
      <c r="B97" s="32">
        <v>540914</v>
      </c>
      <c r="C97" s="31" t="s">
        <v>922</v>
      </c>
      <c r="D97" s="31" t="s">
        <v>1148</v>
      </c>
      <c r="E97" s="31" t="s">
        <v>527</v>
      </c>
      <c r="F97" s="84">
        <v>353663</v>
      </c>
      <c r="G97" s="32">
        <v>13.44</v>
      </c>
      <c r="H97" s="32" t="s">
        <v>324</v>
      </c>
    </row>
    <row r="98" spans="1:8" customFormat="1" ht="15" customHeight="1">
      <c r="A98" s="83">
        <v>45552</v>
      </c>
      <c r="B98" s="32">
        <v>540914</v>
      </c>
      <c r="C98" s="31" t="s">
        <v>922</v>
      </c>
      <c r="D98" s="31" t="s">
        <v>1147</v>
      </c>
      <c r="E98" s="31" t="s">
        <v>528</v>
      </c>
      <c r="F98" s="84">
        <v>69204</v>
      </c>
      <c r="G98" s="32">
        <v>13.43</v>
      </c>
      <c r="H98" s="32" t="s">
        <v>324</v>
      </c>
    </row>
    <row r="99" spans="1:8" customFormat="1" ht="15" customHeight="1">
      <c r="A99" s="83">
        <v>45552</v>
      </c>
      <c r="B99" s="32">
        <v>540914</v>
      </c>
      <c r="C99" s="31" t="s">
        <v>922</v>
      </c>
      <c r="D99" s="31" t="s">
        <v>1148</v>
      </c>
      <c r="E99" s="31" t="s">
        <v>528</v>
      </c>
      <c r="F99" s="84">
        <v>270171</v>
      </c>
      <c r="G99" s="32">
        <v>13.6</v>
      </c>
      <c r="H99" s="32" t="s">
        <v>324</v>
      </c>
    </row>
    <row r="100" spans="1:8" customFormat="1" ht="15" customHeight="1">
      <c r="A100" s="83">
        <v>45552</v>
      </c>
      <c r="B100" s="32">
        <v>540914</v>
      </c>
      <c r="C100" s="31" t="s">
        <v>922</v>
      </c>
      <c r="D100" s="31" t="s">
        <v>1149</v>
      </c>
      <c r="E100" s="31" t="s">
        <v>527</v>
      </c>
      <c r="F100" s="84">
        <v>150000</v>
      </c>
      <c r="G100" s="32">
        <v>13.5</v>
      </c>
      <c r="H100" s="32" t="s">
        <v>324</v>
      </c>
    </row>
    <row r="101" spans="1:8" customFormat="1" ht="15" customHeight="1">
      <c r="A101" s="83">
        <v>45552</v>
      </c>
      <c r="B101" s="32">
        <v>540914</v>
      </c>
      <c r="C101" s="31" t="s">
        <v>922</v>
      </c>
      <c r="D101" s="31" t="s">
        <v>1150</v>
      </c>
      <c r="E101" s="31" t="s">
        <v>527</v>
      </c>
      <c r="F101" s="84">
        <v>60726</v>
      </c>
      <c r="G101" s="32">
        <v>14.93</v>
      </c>
      <c r="H101" s="32" t="s">
        <v>324</v>
      </c>
    </row>
    <row r="102" spans="1:8" customFormat="1" ht="15" customHeight="1">
      <c r="A102" s="83">
        <v>45552</v>
      </c>
      <c r="B102" s="32">
        <v>540914</v>
      </c>
      <c r="C102" s="31" t="s">
        <v>922</v>
      </c>
      <c r="D102" s="31" t="s">
        <v>1151</v>
      </c>
      <c r="E102" s="31" t="s">
        <v>527</v>
      </c>
      <c r="F102" s="84">
        <v>100000</v>
      </c>
      <c r="G102" s="32">
        <v>14.5</v>
      </c>
      <c r="H102" s="32" t="s">
        <v>324</v>
      </c>
    </row>
    <row r="103" spans="1:8" customFormat="1" ht="15" customHeight="1">
      <c r="A103" s="83">
        <v>45552</v>
      </c>
      <c r="B103" s="32">
        <v>530883</v>
      </c>
      <c r="C103" s="31" t="s">
        <v>1152</v>
      </c>
      <c r="D103" s="31" t="s">
        <v>1153</v>
      </c>
      <c r="E103" s="31" t="s">
        <v>528</v>
      </c>
      <c r="F103" s="84">
        <v>202833</v>
      </c>
      <c r="G103" s="32">
        <v>14.92</v>
      </c>
      <c r="H103" s="32" t="s">
        <v>324</v>
      </c>
    </row>
    <row r="104" spans="1:8" customFormat="1" ht="15" customHeight="1">
      <c r="A104" s="83">
        <v>45552</v>
      </c>
      <c r="B104" s="32">
        <v>543745</v>
      </c>
      <c r="C104" s="31" t="s">
        <v>1154</v>
      </c>
      <c r="D104" s="31" t="s">
        <v>1155</v>
      </c>
      <c r="E104" s="31" t="s">
        <v>528</v>
      </c>
      <c r="F104" s="84">
        <v>300000</v>
      </c>
      <c r="G104" s="32">
        <v>17.739999999999998</v>
      </c>
      <c r="H104" s="32" t="s">
        <v>324</v>
      </c>
    </row>
    <row r="105" spans="1:8" customFormat="1" ht="15" customHeight="1">
      <c r="A105" s="83">
        <v>45552</v>
      </c>
      <c r="B105" s="32">
        <v>543745</v>
      </c>
      <c r="C105" s="31" t="s">
        <v>1154</v>
      </c>
      <c r="D105" s="31" t="s">
        <v>1156</v>
      </c>
      <c r="E105" s="31" t="s">
        <v>527</v>
      </c>
      <c r="F105" s="84">
        <v>174000</v>
      </c>
      <c r="G105" s="32">
        <v>17.75</v>
      </c>
      <c r="H105" s="32" t="s">
        <v>324</v>
      </c>
    </row>
    <row r="106" spans="1:8" customFormat="1" ht="15" customHeight="1">
      <c r="A106" s="83">
        <v>45552</v>
      </c>
      <c r="B106" s="32">
        <v>531390</v>
      </c>
      <c r="C106" s="31" t="s">
        <v>1157</v>
      </c>
      <c r="D106" s="31" t="s">
        <v>872</v>
      </c>
      <c r="E106" s="31" t="s">
        <v>528</v>
      </c>
      <c r="F106" s="84">
        <v>83000</v>
      </c>
      <c r="G106" s="32">
        <v>150.03</v>
      </c>
      <c r="H106" s="32" t="s">
        <v>324</v>
      </c>
    </row>
    <row r="107" spans="1:8" customFormat="1" ht="15" customHeight="1">
      <c r="A107" s="83">
        <v>45552</v>
      </c>
      <c r="B107" s="32">
        <v>539291</v>
      </c>
      <c r="C107" s="31" t="s">
        <v>1008</v>
      </c>
      <c r="D107" s="31" t="s">
        <v>1158</v>
      </c>
      <c r="E107" s="31" t="s">
        <v>528</v>
      </c>
      <c r="F107" s="84">
        <v>372161</v>
      </c>
      <c r="G107" s="32">
        <v>20.84</v>
      </c>
      <c r="H107" s="32" t="s">
        <v>324</v>
      </c>
    </row>
    <row r="108" spans="1:8" customFormat="1" ht="15" customHeight="1">
      <c r="A108" s="83">
        <v>45552</v>
      </c>
      <c r="B108" s="32">
        <v>539291</v>
      </c>
      <c r="C108" s="31" t="s">
        <v>1008</v>
      </c>
      <c r="D108" s="31" t="s">
        <v>1158</v>
      </c>
      <c r="E108" s="31" t="s">
        <v>527</v>
      </c>
      <c r="F108" s="84">
        <v>380951</v>
      </c>
      <c r="G108" s="32">
        <v>20.420000000000002</v>
      </c>
      <c r="H108" s="32" t="s">
        <v>324</v>
      </c>
    </row>
    <row r="109" spans="1:8" customFormat="1" ht="15" customHeight="1">
      <c r="A109" s="83">
        <v>45552</v>
      </c>
      <c r="B109" s="32">
        <v>539291</v>
      </c>
      <c r="C109" s="31" t="s">
        <v>1008</v>
      </c>
      <c r="D109" s="31" t="s">
        <v>1147</v>
      </c>
      <c r="E109" s="31" t="s">
        <v>527</v>
      </c>
      <c r="F109" s="84">
        <v>106488</v>
      </c>
      <c r="G109" s="32">
        <v>20.73</v>
      </c>
      <c r="H109" s="32" t="s">
        <v>324</v>
      </c>
    </row>
    <row r="110" spans="1:8" customFormat="1" ht="15" customHeight="1">
      <c r="A110" s="83">
        <v>45552</v>
      </c>
      <c r="B110" s="32">
        <v>539291</v>
      </c>
      <c r="C110" s="31" t="s">
        <v>1008</v>
      </c>
      <c r="D110" s="31" t="s">
        <v>1147</v>
      </c>
      <c r="E110" s="31" t="s">
        <v>528</v>
      </c>
      <c r="F110" s="84">
        <v>106488</v>
      </c>
      <c r="G110" s="32">
        <v>20.54</v>
      </c>
      <c r="H110" s="32" t="s">
        <v>324</v>
      </c>
    </row>
    <row r="111" spans="1:8" customFormat="1" ht="15" customHeight="1">
      <c r="A111" s="83">
        <v>45552</v>
      </c>
      <c r="B111" s="32">
        <v>539291</v>
      </c>
      <c r="C111" s="31" t="s">
        <v>1008</v>
      </c>
      <c r="D111" s="31" t="s">
        <v>1159</v>
      </c>
      <c r="E111" s="31" t="s">
        <v>527</v>
      </c>
      <c r="F111" s="84">
        <v>90434</v>
      </c>
      <c r="G111" s="32">
        <v>20.28</v>
      </c>
      <c r="H111" s="32" t="s">
        <v>324</v>
      </c>
    </row>
    <row r="112" spans="1:8" customFormat="1" ht="15" customHeight="1">
      <c r="A112" s="83">
        <v>45552</v>
      </c>
      <c r="B112" s="32">
        <v>539291</v>
      </c>
      <c r="C112" s="31" t="s">
        <v>1008</v>
      </c>
      <c r="D112" s="31" t="s">
        <v>1159</v>
      </c>
      <c r="E112" s="31" t="s">
        <v>528</v>
      </c>
      <c r="F112" s="84">
        <v>66039</v>
      </c>
      <c r="G112" s="32">
        <v>20.94</v>
      </c>
      <c r="H112" s="32" t="s">
        <v>324</v>
      </c>
    </row>
    <row r="113" spans="1:8" customFormat="1" ht="15" customHeight="1">
      <c r="A113" s="83">
        <v>45552</v>
      </c>
      <c r="B113" s="32">
        <v>539291</v>
      </c>
      <c r="C113" s="31" t="s">
        <v>1008</v>
      </c>
      <c r="D113" s="31" t="s">
        <v>1036</v>
      </c>
      <c r="E113" s="31" t="s">
        <v>528</v>
      </c>
      <c r="F113" s="84">
        <v>150000</v>
      </c>
      <c r="G113" s="32">
        <v>20.94</v>
      </c>
      <c r="H113" s="32" t="s">
        <v>324</v>
      </c>
    </row>
    <row r="114" spans="1:8" customFormat="1" ht="15" customHeight="1">
      <c r="A114" s="83">
        <v>45552</v>
      </c>
      <c r="B114" s="32">
        <v>539291</v>
      </c>
      <c r="C114" s="31" t="s">
        <v>1008</v>
      </c>
      <c r="D114" s="31" t="s">
        <v>1009</v>
      </c>
      <c r="E114" s="31" t="s">
        <v>528</v>
      </c>
      <c r="F114" s="84">
        <v>255000</v>
      </c>
      <c r="G114" s="32">
        <v>20.94</v>
      </c>
      <c r="H114" s="32" t="s">
        <v>324</v>
      </c>
    </row>
    <row r="115" spans="1:8" customFormat="1" ht="15" customHeight="1">
      <c r="A115" s="83">
        <v>45552</v>
      </c>
      <c r="B115" s="32">
        <v>539291</v>
      </c>
      <c r="C115" s="31" t="s">
        <v>1008</v>
      </c>
      <c r="D115" s="31" t="s">
        <v>1037</v>
      </c>
      <c r="E115" s="31" t="s">
        <v>528</v>
      </c>
      <c r="F115" s="84">
        <v>268921</v>
      </c>
      <c r="G115" s="32">
        <v>20.94</v>
      </c>
      <c r="H115" s="32" t="s">
        <v>324</v>
      </c>
    </row>
    <row r="116" spans="1:8" customFormat="1" ht="15" customHeight="1">
      <c r="A116" s="83">
        <v>45552</v>
      </c>
      <c r="B116" s="32">
        <v>512064</v>
      </c>
      <c r="C116" s="31" t="s">
        <v>1160</v>
      </c>
      <c r="D116" s="31" t="s">
        <v>1161</v>
      </c>
      <c r="E116" s="31" t="s">
        <v>527</v>
      </c>
      <c r="F116" s="84">
        <v>17500</v>
      </c>
      <c r="G116" s="32">
        <v>53.75</v>
      </c>
      <c r="H116" s="32" t="s">
        <v>324</v>
      </c>
    </row>
    <row r="117" spans="1:8" customFormat="1" ht="15" customHeight="1">
      <c r="A117" s="83">
        <v>45552</v>
      </c>
      <c r="B117" s="32" t="s">
        <v>1038</v>
      </c>
      <c r="C117" s="31" t="s">
        <v>1039</v>
      </c>
      <c r="D117" s="31" t="s">
        <v>894</v>
      </c>
      <c r="E117" s="31" t="s">
        <v>527</v>
      </c>
      <c r="F117" s="84">
        <v>52433</v>
      </c>
      <c r="G117" s="32">
        <v>854.2</v>
      </c>
      <c r="H117" s="32" t="s">
        <v>324</v>
      </c>
    </row>
    <row r="118" spans="1:8" customFormat="1" ht="15" customHeight="1">
      <c r="A118" s="83">
        <v>45552</v>
      </c>
      <c r="B118" s="32" t="s">
        <v>1056</v>
      </c>
      <c r="C118" s="31" t="s">
        <v>1057</v>
      </c>
      <c r="D118" s="31" t="s">
        <v>1058</v>
      </c>
      <c r="E118" s="31" t="s">
        <v>527</v>
      </c>
      <c r="F118" s="84">
        <v>1950</v>
      </c>
      <c r="G118" s="32">
        <v>0.19</v>
      </c>
      <c r="H118" s="32" t="s">
        <v>324</v>
      </c>
    </row>
    <row r="119" spans="1:8" customFormat="1" ht="15" customHeight="1">
      <c r="A119" s="83">
        <v>45552</v>
      </c>
      <c r="B119" s="32" t="s">
        <v>1162</v>
      </c>
      <c r="C119" s="31" t="s">
        <v>1163</v>
      </c>
      <c r="D119" s="31" t="s">
        <v>879</v>
      </c>
      <c r="E119" s="31" t="s">
        <v>527</v>
      </c>
      <c r="F119" s="84">
        <v>164046</v>
      </c>
      <c r="G119" s="32">
        <v>403.38</v>
      </c>
      <c r="H119" s="32" t="s">
        <v>324</v>
      </c>
    </row>
    <row r="120" spans="1:8" customFormat="1" ht="15" customHeight="1">
      <c r="A120" s="83">
        <v>45552</v>
      </c>
      <c r="B120" s="32" t="s">
        <v>1010</v>
      </c>
      <c r="C120" s="31" t="s">
        <v>1011</v>
      </c>
      <c r="D120" s="31" t="s">
        <v>1164</v>
      </c>
      <c r="E120" s="31" t="s">
        <v>527</v>
      </c>
      <c r="F120" s="84">
        <v>846782</v>
      </c>
      <c r="G120" s="32">
        <v>1.9</v>
      </c>
      <c r="H120" s="32" t="s">
        <v>324</v>
      </c>
    </row>
    <row r="121" spans="1:8" customFormat="1" ht="15" customHeight="1">
      <c r="A121" s="83">
        <v>45552</v>
      </c>
      <c r="B121" s="32" t="s">
        <v>1010</v>
      </c>
      <c r="C121" s="31" t="s">
        <v>1011</v>
      </c>
      <c r="D121" s="31" t="s">
        <v>1165</v>
      </c>
      <c r="E121" s="31" t="s">
        <v>527</v>
      </c>
      <c r="F121" s="84">
        <v>541619</v>
      </c>
      <c r="G121" s="32">
        <v>1.85</v>
      </c>
      <c r="H121" s="32" t="s">
        <v>324</v>
      </c>
    </row>
    <row r="122" spans="1:8" customFormat="1" ht="15" customHeight="1">
      <c r="A122" s="83">
        <v>45552</v>
      </c>
      <c r="B122" s="32" t="s">
        <v>1010</v>
      </c>
      <c r="C122" s="31" t="s">
        <v>1011</v>
      </c>
      <c r="D122" s="31" t="s">
        <v>1166</v>
      </c>
      <c r="E122" s="31" t="s">
        <v>527</v>
      </c>
      <c r="F122" s="84">
        <v>1050000</v>
      </c>
      <c r="G122" s="32">
        <v>2.08</v>
      </c>
      <c r="H122" s="32" t="s">
        <v>324</v>
      </c>
    </row>
    <row r="123" spans="1:8" customFormat="1" ht="15" customHeight="1">
      <c r="A123" s="83">
        <v>45552</v>
      </c>
      <c r="B123" s="32" t="s">
        <v>1167</v>
      </c>
      <c r="C123" s="31" t="s">
        <v>1168</v>
      </c>
      <c r="D123" s="31" t="s">
        <v>1049</v>
      </c>
      <c r="E123" s="31" t="s">
        <v>527</v>
      </c>
      <c r="F123" s="84">
        <v>350828</v>
      </c>
      <c r="G123" s="32">
        <v>564.98</v>
      </c>
      <c r="H123" s="32" t="s">
        <v>324</v>
      </c>
    </row>
    <row r="124" spans="1:8" customFormat="1" ht="15" customHeight="1">
      <c r="A124" s="83">
        <v>45552</v>
      </c>
      <c r="B124" s="32" t="s">
        <v>1167</v>
      </c>
      <c r="C124" s="31" t="s">
        <v>1168</v>
      </c>
      <c r="D124" s="31" t="s">
        <v>879</v>
      </c>
      <c r="E124" s="31" t="s">
        <v>527</v>
      </c>
      <c r="F124" s="84">
        <v>511694</v>
      </c>
      <c r="G124" s="32">
        <v>540.46</v>
      </c>
      <c r="H124" s="32" t="s">
        <v>324</v>
      </c>
    </row>
    <row r="125" spans="1:8" customFormat="1" ht="15" customHeight="1">
      <c r="A125" s="83">
        <v>45552</v>
      </c>
      <c r="B125" s="32" t="s">
        <v>1040</v>
      </c>
      <c r="C125" s="31" t="s">
        <v>911</v>
      </c>
      <c r="D125" s="31" t="s">
        <v>1169</v>
      </c>
      <c r="E125" s="31" t="s">
        <v>527</v>
      </c>
      <c r="F125" s="84">
        <v>5641446</v>
      </c>
      <c r="G125" s="32">
        <v>1.29</v>
      </c>
      <c r="H125" s="32" t="s">
        <v>324</v>
      </c>
    </row>
    <row r="126" spans="1:8" customFormat="1" ht="15" customHeight="1">
      <c r="A126" s="83">
        <v>45552</v>
      </c>
      <c r="B126" s="32" t="s">
        <v>1040</v>
      </c>
      <c r="C126" s="31" t="s">
        <v>911</v>
      </c>
      <c r="D126" s="31" t="s">
        <v>1041</v>
      </c>
      <c r="E126" s="31" t="s">
        <v>527</v>
      </c>
      <c r="F126" s="84">
        <v>11291158</v>
      </c>
      <c r="G126" s="32">
        <v>1.29</v>
      </c>
      <c r="H126" s="32" t="s">
        <v>324</v>
      </c>
    </row>
    <row r="127" spans="1:8" customFormat="1" ht="15" customHeight="1">
      <c r="A127" s="83">
        <v>45552</v>
      </c>
      <c r="B127" s="32" t="s">
        <v>1029</v>
      </c>
      <c r="C127" s="31" t="s">
        <v>1042</v>
      </c>
      <c r="D127" s="31" t="s">
        <v>1170</v>
      </c>
      <c r="E127" s="31" t="s">
        <v>527</v>
      </c>
      <c r="F127" s="84">
        <v>6199</v>
      </c>
      <c r="G127" s="32">
        <v>16.23</v>
      </c>
      <c r="H127" s="32" t="s">
        <v>324</v>
      </c>
    </row>
    <row r="128" spans="1:8" customFormat="1" ht="15" customHeight="1">
      <c r="A128" s="83">
        <v>45552</v>
      </c>
      <c r="B128" s="32" t="s">
        <v>1029</v>
      </c>
      <c r="C128" s="31" t="s">
        <v>1042</v>
      </c>
      <c r="D128" s="31" t="s">
        <v>1043</v>
      </c>
      <c r="E128" s="31" t="s">
        <v>527</v>
      </c>
      <c r="F128" s="84">
        <v>285918</v>
      </c>
      <c r="G128" s="32">
        <v>16.86</v>
      </c>
      <c r="H128" s="32" t="s">
        <v>834</v>
      </c>
    </row>
    <row r="129" spans="1:8" customFormat="1" ht="15" customHeight="1">
      <c r="A129" s="83">
        <v>45552</v>
      </c>
      <c r="B129" s="32" t="s">
        <v>1044</v>
      </c>
      <c r="C129" s="31" t="s">
        <v>1045</v>
      </c>
      <c r="D129" s="31" t="s">
        <v>879</v>
      </c>
      <c r="E129" s="31" t="s">
        <v>527</v>
      </c>
      <c r="F129" s="84">
        <v>531060</v>
      </c>
      <c r="G129" s="32">
        <v>159.86000000000001</v>
      </c>
      <c r="H129" s="32" t="s">
        <v>834</v>
      </c>
    </row>
    <row r="130" spans="1:8" customFormat="1" ht="15" customHeight="1">
      <c r="A130" s="83">
        <v>45552</v>
      </c>
      <c r="B130" s="32" t="s">
        <v>1171</v>
      </c>
      <c r="C130" s="31" t="s">
        <v>1172</v>
      </c>
      <c r="D130" s="31" t="s">
        <v>879</v>
      </c>
      <c r="E130" s="31" t="s">
        <v>527</v>
      </c>
      <c r="F130" s="84">
        <v>254543</v>
      </c>
      <c r="G130" s="32">
        <v>235.41</v>
      </c>
      <c r="H130" s="32" t="s">
        <v>834</v>
      </c>
    </row>
    <row r="131" spans="1:8" customFormat="1" ht="15" customHeight="1">
      <c r="A131" s="83">
        <v>45552</v>
      </c>
      <c r="B131" s="32" t="s">
        <v>1173</v>
      </c>
      <c r="C131" s="31" t="s">
        <v>1174</v>
      </c>
      <c r="D131" s="31" t="s">
        <v>1175</v>
      </c>
      <c r="E131" s="31" t="s">
        <v>527</v>
      </c>
      <c r="F131" s="84">
        <v>120000</v>
      </c>
      <c r="G131" s="32">
        <v>4.4800000000000004</v>
      </c>
      <c r="H131" s="32" t="s">
        <v>834</v>
      </c>
    </row>
    <row r="132" spans="1:8" customFormat="1" ht="15" customHeight="1">
      <c r="A132" s="83">
        <v>45552</v>
      </c>
      <c r="B132" s="32" t="s">
        <v>1176</v>
      </c>
      <c r="C132" s="31" t="s">
        <v>1177</v>
      </c>
      <c r="D132" s="31" t="s">
        <v>1178</v>
      </c>
      <c r="E132" s="31" t="s">
        <v>527</v>
      </c>
      <c r="F132" s="84">
        <v>126000</v>
      </c>
      <c r="G132" s="32">
        <v>19.23</v>
      </c>
      <c r="H132" s="32" t="s">
        <v>834</v>
      </c>
    </row>
    <row r="133" spans="1:8" customFormat="1" ht="15" customHeight="1">
      <c r="A133" s="83">
        <v>45552</v>
      </c>
      <c r="B133" s="32" t="s">
        <v>1179</v>
      </c>
      <c r="C133" s="31" t="s">
        <v>1180</v>
      </c>
      <c r="D133" s="31" t="s">
        <v>1181</v>
      </c>
      <c r="E133" s="31" t="s">
        <v>527</v>
      </c>
      <c r="F133" s="84">
        <v>253000</v>
      </c>
      <c r="G133" s="32">
        <v>614.42999999999995</v>
      </c>
      <c r="H133" s="32" t="s">
        <v>834</v>
      </c>
    </row>
    <row r="134" spans="1:8" customFormat="1" ht="15" customHeight="1">
      <c r="A134" s="83">
        <v>45552</v>
      </c>
      <c r="B134" s="32" t="s">
        <v>934</v>
      </c>
      <c r="C134" s="31" t="s">
        <v>935</v>
      </c>
      <c r="D134" s="31" t="s">
        <v>1092</v>
      </c>
      <c r="E134" s="31" t="s">
        <v>527</v>
      </c>
      <c r="F134" s="84">
        <v>5050160</v>
      </c>
      <c r="G134" s="32">
        <v>53.41</v>
      </c>
      <c r="H134" s="32" t="s">
        <v>834</v>
      </c>
    </row>
    <row r="135" spans="1:8" customFormat="1" ht="15" customHeight="1">
      <c r="A135" s="83">
        <v>45552</v>
      </c>
      <c r="B135" s="32" t="s">
        <v>934</v>
      </c>
      <c r="C135" s="31" t="s">
        <v>935</v>
      </c>
      <c r="D135" s="31" t="s">
        <v>873</v>
      </c>
      <c r="E135" s="31" t="s">
        <v>527</v>
      </c>
      <c r="F135" s="84">
        <v>2432092</v>
      </c>
      <c r="G135" s="32">
        <v>53.04</v>
      </c>
      <c r="H135" s="32" t="s">
        <v>834</v>
      </c>
    </row>
    <row r="136" spans="1:8" customFormat="1" ht="15" customHeight="1">
      <c r="A136" s="83">
        <v>45552</v>
      </c>
      <c r="B136" s="32" t="s">
        <v>934</v>
      </c>
      <c r="C136" s="31" t="s">
        <v>935</v>
      </c>
      <c r="D136" s="31" t="s">
        <v>997</v>
      </c>
      <c r="E136" s="31" t="s">
        <v>527</v>
      </c>
      <c r="F136" s="84">
        <v>7003184</v>
      </c>
      <c r="G136" s="32">
        <v>53.29</v>
      </c>
      <c r="H136" s="32" t="s">
        <v>834</v>
      </c>
    </row>
    <row r="137" spans="1:8" customFormat="1" ht="15" customHeight="1">
      <c r="A137" s="83">
        <v>45552</v>
      </c>
      <c r="B137" s="32" t="s">
        <v>1046</v>
      </c>
      <c r="C137" s="31" t="s">
        <v>1047</v>
      </c>
      <c r="D137" s="31" t="s">
        <v>894</v>
      </c>
      <c r="E137" s="31" t="s">
        <v>527</v>
      </c>
      <c r="F137" s="84">
        <v>408843</v>
      </c>
      <c r="G137" s="32">
        <v>51.77</v>
      </c>
      <c r="H137" s="32" t="s">
        <v>834</v>
      </c>
    </row>
    <row r="138" spans="1:8" customFormat="1" ht="15" customHeight="1">
      <c r="A138" s="83">
        <v>45552</v>
      </c>
      <c r="B138" s="32" t="s">
        <v>1046</v>
      </c>
      <c r="C138" s="31" t="s">
        <v>1047</v>
      </c>
      <c r="D138" s="31" t="s">
        <v>888</v>
      </c>
      <c r="E138" s="31" t="s">
        <v>527</v>
      </c>
      <c r="F138" s="84">
        <v>188734</v>
      </c>
      <c r="G138" s="32">
        <v>51.6</v>
      </c>
      <c r="H138" s="32" t="s">
        <v>834</v>
      </c>
    </row>
    <row r="139" spans="1:8" customFormat="1" ht="15" customHeight="1">
      <c r="A139" s="83">
        <v>45552</v>
      </c>
      <c r="B139" s="32" t="s">
        <v>1030</v>
      </c>
      <c r="C139" s="31" t="s">
        <v>1048</v>
      </c>
      <c r="D139" s="31" t="s">
        <v>879</v>
      </c>
      <c r="E139" s="31" t="s">
        <v>527</v>
      </c>
      <c r="F139" s="84">
        <v>467432</v>
      </c>
      <c r="G139" s="32">
        <v>259.85000000000002</v>
      </c>
      <c r="H139" s="32" t="s">
        <v>834</v>
      </c>
    </row>
    <row r="140" spans="1:8" customFormat="1" ht="15" customHeight="1">
      <c r="A140" s="83">
        <v>45552</v>
      </c>
      <c r="B140" s="32" t="s">
        <v>1182</v>
      </c>
      <c r="C140" s="31" t="s">
        <v>1183</v>
      </c>
      <c r="D140" s="31" t="s">
        <v>1184</v>
      </c>
      <c r="E140" s="31" t="s">
        <v>527</v>
      </c>
      <c r="F140" s="84">
        <v>31250</v>
      </c>
      <c r="G140" s="32">
        <v>6.09</v>
      </c>
      <c r="H140" s="32" t="s">
        <v>834</v>
      </c>
    </row>
    <row r="141" spans="1:8" customFormat="1" ht="15" customHeight="1">
      <c r="A141" s="83">
        <v>45552</v>
      </c>
      <c r="B141" s="32" t="s">
        <v>1185</v>
      </c>
      <c r="C141" s="31" t="s">
        <v>1186</v>
      </c>
      <c r="D141" s="31" t="s">
        <v>894</v>
      </c>
      <c r="E141" s="31" t="s">
        <v>527</v>
      </c>
      <c r="F141" s="84">
        <v>40435</v>
      </c>
      <c r="G141" s="32">
        <v>1602.67</v>
      </c>
      <c r="H141" s="32" t="s">
        <v>834</v>
      </c>
    </row>
    <row r="142" spans="1:8" customFormat="1" ht="15" customHeight="1">
      <c r="A142" s="83">
        <v>45552</v>
      </c>
      <c r="B142" s="32" t="s">
        <v>1187</v>
      </c>
      <c r="C142" s="31" t="s">
        <v>1188</v>
      </c>
      <c r="D142" s="31" t="s">
        <v>1189</v>
      </c>
      <c r="E142" s="31" t="s">
        <v>527</v>
      </c>
      <c r="F142" s="84">
        <v>60000</v>
      </c>
      <c r="G142" s="32">
        <v>47.04</v>
      </c>
      <c r="H142" s="32" t="s">
        <v>834</v>
      </c>
    </row>
    <row r="143" spans="1:8" customFormat="1" ht="15" customHeight="1">
      <c r="A143" s="83">
        <v>45552</v>
      </c>
      <c r="B143" s="32" t="s">
        <v>1190</v>
      </c>
      <c r="C143" s="31" t="s">
        <v>1191</v>
      </c>
      <c r="D143" s="31" t="s">
        <v>1192</v>
      </c>
      <c r="E143" s="31" t="s">
        <v>527</v>
      </c>
      <c r="F143" s="84">
        <v>861704</v>
      </c>
      <c r="G143" s="32">
        <v>120</v>
      </c>
      <c r="H143" s="32" t="s">
        <v>834</v>
      </c>
    </row>
    <row r="144" spans="1:8" customFormat="1" ht="15" customHeight="1">
      <c r="A144" s="83">
        <v>45552</v>
      </c>
      <c r="B144" s="32" t="s">
        <v>175</v>
      </c>
      <c r="C144" s="31" t="s">
        <v>1193</v>
      </c>
      <c r="D144" s="31" t="s">
        <v>879</v>
      </c>
      <c r="E144" s="31" t="s">
        <v>527</v>
      </c>
      <c r="F144" s="84">
        <v>587018</v>
      </c>
      <c r="G144" s="32">
        <v>1908.83</v>
      </c>
      <c r="H144" s="32" t="s">
        <v>834</v>
      </c>
    </row>
    <row r="145" spans="1:8" customFormat="1" ht="15" customHeight="1">
      <c r="A145" s="83">
        <v>45552</v>
      </c>
      <c r="B145" s="32" t="s">
        <v>1194</v>
      </c>
      <c r="C145" s="31" t="s">
        <v>1195</v>
      </c>
      <c r="D145" s="31" t="s">
        <v>888</v>
      </c>
      <c r="E145" s="31" t="s">
        <v>527</v>
      </c>
      <c r="F145" s="84">
        <v>251084</v>
      </c>
      <c r="G145" s="32">
        <v>205.2</v>
      </c>
      <c r="H145" s="32" t="s">
        <v>834</v>
      </c>
    </row>
    <row r="146" spans="1:8" customFormat="1" ht="15" customHeight="1">
      <c r="A146" s="83">
        <v>45552</v>
      </c>
      <c r="B146" s="32" t="s">
        <v>1194</v>
      </c>
      <c r="C146" s="31" t="s">
        <v>1195</v>
      </c>
      <c r="D146" s="31" t="s">
        <v>879</v>
      </c>
      <c r="E146" s="31" t="s">
        <v>527</v>
      </c>
      <c r="F146" s="84">
        <v>260556</v>
      </c>
      <c r="G146" s="32">
        <v>198.07</v>
      </c>
      <c r="H146" s="32" t="s">
        <v>834</v>
      </c>
    </row>
    <row r="147" spans="1:8" customFormat="1" ht="15" customHeight="1">
      <c r="A147" s="83">
        <v>45552</v>
      </c>
      <c r="B147" s="32" t="s">
        <v>1194</v>
      </c>
      <c r="C147" s="31" t="s">
        <v>1195</v>
      </c>
      <c r="D147" s="31" t="s">
        <v>894</v>
      </c>
      <c r="E147" s="31" t="s">
        <v>527</v>
      </c>
      <c r="F147" s="84">
        <v>228880</v>
      </c>
      <c r="G147" s="32">
        <v>208.78</v>
      </c>
      <c r="H147" s="32" t="s">
        <v>834</v>
      </c>
    </row>
    <row r="148" spans="1:8" customFormat="1" ht="15" customHeight="1">
      <c r="A148" s="83">
        <v>45552</v>
      </c>
      <c r="B148" s="32" t="s">
        <v>1194</v>
      </c>
      <c r="C148" s="31" t="s">
        <v>1195</v>
      </c>
      <c r="D148" s="31" t="s">
        <v>873</v>
      </c>
      <c r="E148" s="31" t="s">
        <v>527</v>
      </c>
      <c r="F148" s="84">
        <v>171428</v>
      </c>
      <c r="G148" s="32">
        <v>206.91</v>
      </c>
      <c r="H148" s="32" t="s">
        <v>834</v>
      </c>
    </row>
    <row r="149" spans="1:8" customFormat="1" ht="15" customHeight="1">
      <c r="A149" s="83">
        <v>45552</v>
      </c>
      <c r="B149" s="32" t="s">
        <v>1194</v>
      </c>
      <c r="C149" s="31" t="s">
        <v>1195</v>
      </c>
      <c r="D149" s="31" t="s">
        <v>890</v>
      </c>
      <c r="E149" s="31" t="s">
        <v>527</v>
      </c>
      <c r="F149" s="84">
        <v>179909</v>
      </c>
      <c r="G149" s="32">
        <v>207.76</v>
      </c>
      <c r="H149" s="32" t="s">
        <v>834</v>
      </c>
    </row>
    <row r="150" spans="1:8" customFormat="1" ht="15" customHeight="1">
      <c r="A150" s="83">
        <v>45552</v>
      </c>
      <c r="B150" s="32" t="s">
        <v>1196</v>
      </c>
      <c r="C150" s="31" t="s">
        <v>1197</v>
      </c>
      <c r="D150" s="31" t="s">
        <v>1198</v>
      </c>
      <c r="E150" s="31" t="s">
        <v>527</v>
      </c>
      <c r="F150" s="84">
        <v>861282</v>
      </c>
      <c r="G150" s="32">
        <v>62.91</v>
      </c>
      <c r="H150" s="32" t="s">
        <v>834</v>
      </c>
    </row>
    <row r="151" spans="1:8" customFormat="1" ht="15" customHeight="1">
      <c r="A151" s="83">
        <v>45552</v>
      </c>
      <c r="B151" s="32" t="s">
        <v>445</v>
      </c>
      <c r="C151" s="31" t="s">
        <v>1199</v>
      </c>
      <c r="D151" s="31" t="s">
        <v>1200</v>
      </c>
      <c r="E151" s="31" t="s">
        <v>527</v>
      </c>
      <c r="F151" s="84">
        <v>4500000</v>
      </c>
      <c r="G151" s="32">
        <v>352</v>
      </c>
      <c r="H151" s="32" t="s">
        <v>834</v>
      </c>
    </row>
    <row r="152" spans="1:8" customFormat="1" ht="15" customHeight="1">
      <c r="A152" s="83">
        <v>45552</v>
      </c>
      <c r="B152" s="32" t="s">
        <v>1012</v>
      </c>
      <c r="C152" s="31" t="s">
        <v>1013</v>
      </c>
      <c r="D152" s="31" t="s">
        <v>873</v>
      </c>
      <c r="E152" s="31" t="s">
        <v>527</v>
      </c>
      <c r="F152" s="84">
        <v>1447426</v>
      </c>
      <c r="G152" s="32">
        <v>63.14</v>
      </c>
      <c r="H152" s="32" t="s">
        <v>834</v>
      </c>
    </row>
    <row r="153" spans="1:8" customFormat="1" ht="15" customHeight="1">
      <c r="A153" s="83">
        <v>45552</v>
      </c>
      <c r="B153" s="32" t="s">
        <v>1012</v>
      </c>
      <c r="C153" s="31" t="s">
        <v>1013</v>
      </c>
      <c r="D153" s="31" t="s">
        <v>879</v>
      </c>
      <c r="E153" s="31" t="s">
        <v>527</v>
      </c>
      <c r="F153" s="84">
        <v>1722744</v>
      </c>
      <c r="G153" s="32">
        <v>63.33</v>
      </c>
      <c r="H153" s="32" t="s">
        <v>834</v>
      </c>
    </row>
    <row r="154" spans="1:8" customFormat="1" ht="15" customHeight="1">
      <c r="A154" s="83">
        <v>45552</v>
      </c>
      <c r="B154" s="32" t="s">
        <v>1201</v>
      </c>
      <c r="C154" s="31" t="s">
        <v>1202</v>
      </c>
      <c r="D154" s="31" t="s">
        <v>888</v>
      </c>
      <c r="E154" s="31" t="s">
        <v>527</v>
      </c>
      <c r="F154" s="84">
        <v>130273</v>
      </c>
      <c r="G154" s="32">
        <v>39.909999999999997</v>
      </c>
      <c r="H154" s="32" t="s">
        <v>834</v>
      </c>
    </row>
    <row r="155" spans="1:8" customFormat="1" ht="15" customHeight="1">
      <c r="A155" s="83">
        <v>45552</v>
      </c>
      <c r="B155" s="32" t="s">
        <v>1201</v>
      </c>
      <c r="C155" s="31" t="s">
        <v>1202</v>
      </c>
      <c r="D155" s="31" t="s">
        <v>1092</v>
      </c>
      <c r="E155" s="31" t="s">
        <v>527</v>
      </c>
      <c r="F155" s="84">
        <v>101629</v>
      </c>
      <c r="G155" s="32">
        <v>39.729999999999997</v>
      </c>
      <c r="H155" s="32" t="s">
        <v>834</v>
      </c>
    </row>
    <row r="156" spans="1:8" customFormat="1" ht="15" customHeight="1">
      <c r="A156" s="83">
        <v>45552</v>
      </c>
      <c r="B156" s="32" t="s">
        <v>1052</v>
      </c>
      <c r="C156" s="31" t="s">
        <v>1053</v>
      </c>
      <c r="D156" s="31" t="s">
        <v>1055</v>
      </c>
      <c r="E156" s="31" t="s">
        <v>527</v>
      </c>
      <c r="F156" s="84">
        <v>119810</v>
      </c>
      <c r="G156" s="32">
        <v>1690.56</v>
      </c>
      <c r="H156" s="32" t="s">
        <v>834</v>
      </c>
    </row>
    <row r="157" spans="1:8" customFormat="1" ht="15" customHeight="1">
      <c r="A157" s="83">
        <v>45552</v>
      </c>
      <c r="B157" s="32" t="s">
        <v>1052</v>
      </c>
      <c r="C157" s="31" t="s">
        <v>1053</v>
      </c>
      <c r="D157" s="31" t="s">
        <v>1054</v>
      </c>
      <c r="E157" s="31" t="s">
        <v>527</v>
      </c>
      <c r="F157" s="84">
        <v>83182</v>
      </c>
      <c r="G157" s="32">
        <v>1680.52</v>
      </c>
      <c r="H157" s="32" t="s">
        <v>834</v>
      </c>
    </row>
    <row r="158" spans="1:8" customFormat="1" ht="15" customHeight="1">
      <c r="A158" s="83">
        <v>45552</v>
      </c>
      <c r="B158" s="32" t="s">
        <v>1052</v>
      </c>
      <c r="C158" s="31" t="s">
        <v>1053</v>
      </c>
      <c r="D158" s="31" t="s">
        <v>879</v>
      </c>
      <c r="E158" s="31" t="s">
        <v>527</v>
      </c>
      <c r="F158" s="84">
        <v>96083</v>
      </c>
      <c r="G158" s="32">
        <v>1686.25</v>
      </c>
      <c r="H158" s="32" t="s">
        <v>834</v>
      </c>
    </row>
    <row r="159" spans="1:8" customFormat="1" ht="15" customHeight="1">
      <c r="A159" s="83">
        <v>45552</v>
      </c>
      <c r="B159" s="32" t="s">
        <v>1203</v>
      </c>
      <c r="C159" s="31" t="s">
        <v>1204</v>
      </c>
      <c r="D159" s="31" t="s">
        <v>894</v>
      </c>
      <c r="E159" s="31" t="s">
        <v>527</v>
      </c>
      <c r="F159" s="84">
        <v>1085761</v>
      </c>
      <c r="G159" s="32">
        <v>811.4</v>
      </c>
      <c r="H159" s="32" t="s">
        <v>834</v>
      </c>
    </row>
    <row r="160" spans="1:8" customFormat="1" ht="15" customHeight="1">
      <c r="A160" s="83">
        <v>45552</v>
      </c>
      <c r="B160" s="32" t="s">
        <v>923</v>
      </c>
      <c r="C160" s="31" t="s">
        <v>924</v>
      </c>
      <c r="D160" s="31" t="s">
        <v>873</v>
      </c>
      <c r="E160" s="31" t="s">
        <v>527</v>
      </c>
      <c r="F160" s="84">
        <v>9725078</v>
      </c>
      <c r="G160" s="32">
        <v>15.82</v>
      </c>
      <c r="H160" s="32" t="s">
        <v>834</v>
      </c>
    </row>
    <row r="161" spans="1:8" customFormat="1" ht="15" customHeight="1">
      <c r="A161" s="83">
        <v>45552</v>
      </c>
      <c r="B161" s="32" t="s">
        <v>1205</v>
      </c>
      <c r="C161" s="31" t="s">
        <v>1206</v>
      </c>
      <c r="D161" s="31" t="s">
        <v>879</v>
      </c>
      <c r="E161" s="31" t="s">
        <v>527</v>
      </c>
      <c r="F161" s="84">
        <v>2013413</v>
      </c>
      <c r="G161" s="32">
        <v>230.28</v>
      </c>
      <c r="H161" s="32" t="s">
        <v>834</v>
      </c>
    </row>
    <row r="162" spans="1:8" customFormat="1" ht="15" customHeight="1">
      <c r="A162" s="83">
        <v>45552</v>
      </c>
      <c r="B162" s="32" t="s">
        <v>1207</v>
      </c>
      <c r="C162" s="31" t="s">
        <v>1208</v>
      </c>
      <c r="D162" s="31" t="s">
        <v>1209</v>
      </c>
      <c r="E162" s="31" t="s">
        <v>527</v>
      </c>
      <c r="F162" s="84">
        <v>600000</v>
      </c>
      <c r="G162" s="32">
        <v>190.2</v>
      </c>
      <c r="H162" s="32" t="s">
        <v>834</v>
      </c>
    </row>
    <row r="163" spans="1:8" customFormat="1" ht="15" customHeight="1">
      <c r="A163" s="83">
        <v>45552</v>
      </c>
      <c r="B163" s="32" t="s">
        <v>1210</v>
      </c>
      <c r="C163" s="31" t="s">
        <v>1211</v>
      </c>
      <c r="D163" s="31" t="s">
        <v>888</v>
      </c>
      <c r="E163" s="31" t="s">
        <v>527</v>
      </c>
      <c r="F163" s="84">
        <v>104516</v>
      </c>
      <c r="G163" s="32">
        <v>44.92</v>
      </c>
      <c r="H163" s="32" t="s">
        <v>834</v>
      </c>
    </row>
    <row r="164" spans="1:8" customFormat="1" ht="15" customHeight="1">
      <c r="A164" s="83">
        <v>45552</v>
      </c>
      <c r="B164" s="32" t="s">
        <v>1210</v>
      </c>
      <c r="C164" s="31" t="s">
        <v>1211</v>
      </c>
      <c r="D164" s="31" t="s">
        <v>894</v>
      </c>
      <c r="E164" s="31" t="s">
        <v>527</v>
      </c>
      <c r="F164" s="84">
        <v>170611</v>
      </c>
      <c r="G164" s="32">
        <v>44.57</v>
      </c>
      <c r="H164" s="32" t="s">
        <v>834</v>
      </c>
    </row>
    <row r="165" spans="1:8" customFormat="1" ht="15" customHeight="1">
      <c r="A165" s="83">
        <v>45552</v>
      </c>
      <c r="B165" s="32" t="s">
        <v>1212</v>
      </c>
      <c r="C165" s="31" t="s">
        <v>1213</v>
      </c>
      <c r="D165" s="31" t="s">
        <v>872</v>
      </c>
      <c r="E165" s="31" t="s">
        <v>527</v>
      </c>
      <c r="F165" s="84">
        <v>100000</v>
      </c>
      <c r="G165" s="32">
        <v>63</v>
      </c>
      <c r="H165" s="32" t="s">
        <v>834</v>
      </c>
    </row>
    <row r="166" spans="1:8" customFormat="1" ht="15" customHeight="1">
      <c r="A166" s="83">
        <v>45552</v>
      </c>
      <c r="B166" s="32" t="s">
        <v>1212</v>
      </c>
      <c r="C166" s="31" t="s">
        <v>1213</v>
      </c>
      <c r="D166" s="31" t="s">
        <v>1214</v>
      </c>
      <c r="E166" s="31" t="s">
        <v>527</v>
      </c>
      <c r="F166" s="84">
        <v>100000</v>
      </c>
      <c r="G166" s="32">
        <v>63</v>
      </c>
      <c r="H166" s="32" t="s">
        <v>834</v>
      </c>
    </row>
    <row r="167" spans="1:8" customFormat="1" ht="15" customHeight="1">
      <c r="A167" s="83">
        <v>45552</v>
      </c>
      <c r="B167" s="32" t="s">
        <v>1215</v>
      </c>
      <c r="C167" s="31" t="s">
        <v>1216</v>
      </c>
      <c r="D167" s="31" t="s">
        <v>1217</v>
      </c>
      <c r="E167" s="31" t="s">
        <v>527</v>
      </c>
      <c r="F167" s="84">
        <v>501705</v>
      </c>
      <c r="G167" s="32">
        <v>164.48</v>
      </c>
      <c r="H167" s="32" t="s">
        <v>834</v>
      </c>
    </row>
    <row r="168" spans="1:8" customFormat="1" ht="15" customHeight="1">
      <c r="A168" s="83">
        <v>45552</v>
      </c>
      <c r="B168" s="32" t="s">
        <v>1215</v>
      </c>
      <c r="C168" s="31" t="s">
        <v>1216</v>
      </c>
      <c r="D168" s="31" t="s">
        <v>1218</v>
      </c>
      <c r="E168" s="31" t="s">
        <v>527</v>
      </c>
      <c r="F168" s="84">
        <v>214654</v>
      </c>
      <c r="G168" s="32">
        <v>165.3</v>
      </c>
      <c r="H168" s="32" t="s">
        <v>834</v>
      </c>
    </row>
    <row r="169" spans="1:8" customFormat="1" ht="15" customHeight="1">
      <c r="A169" s="83">
        <v>45552</v>
      </c>
      <c r="B169" s="32" t="s">
        <v>1215</v>
      </c>
      <c r="C169" s="31" t="s">
        <v>1216</v>
      </c>
      <c r="D169" s="31" t="s">
        <v>1219</v>
      </c>
      <c r="E169" s="31" t="s">
        <v>527</v>
      </c>
      <c r="F169" s="84">
        <v>300000</v>
      </c>
      <c r="G169" s="32">
        <v>164.03</v>
      </c>
      <c r="H169" s="32" t="s">
        <v>834</v>
      </c>
    </row>
    <row r="170" spans="1:8" customFormat="1" ht="15" customHeight="1">
      <c r="A170" s="83">
        <v>45552</v>
      </c>
      <c r="B170" s="32" t="s">
        <v>1220</v>
      </c>
      <c r="C170" s="31" t="s">
        <v>1221</v>
      </c>
      <c r="D170" s="31" t="s">
        <v>1222</v>
      </c>
      <c r="E170" s="31" t="s">
        <v>527</v>
      </c>
      <c r="F170" s="84">
        <v>283616</v>
      </c>
      <c r="G170" s="32">
        <v>758.89</v>
      </c>
      <c r="H170" s="32" t="s">
        <v>834</v>
      </c>
    </row>
    <row r="171" spans="1:8" customFormat="1" ht="15" customHeight="1">
      <c r="A171" s="83">
        <v>45552</v>
      </c>
      <c r="B171" s="32" t="s">
        <v>1014</v>
      </c>
      <c r="C171" s="31" t="s">
        <v>1015</v>
      </c>
      <c r="D171" s="31" t="s">
        <v>1223</v>
      </c>
      <c r="E171" s="31" t="s">
        <v>527</v>
      </c>
      <c r="F171" s="84">
        <v>378771</v>
      </c>
      <c r="G171" s="32">
        <v>306.55</v>
      </c>
      <c r="H171" s="32" t="s">
        <v>834</v>
      </c>
    </row>
    <row r="172" spans="1:8" customFormat="1" ht="15" customHeight="1">
      <c r="A172" s="83">
        <v>45552</v>
      </c>
      <c r="B172" s="32" t="s">
        <v>1014</v>
      </c>
      <c r="C172" s="31" t="s">
        <v>1015</v>
      </c>
      <c r="D172" s="31" t="s">
        <v>872</v>
      </c>
      <c r="E172" s="31" t="s">
        <v>527</v>
      </c>
      <c r="F172" s="84">
        <v>350000</v>
      </c>
      <c r="G172" s="32">
        <v>306.52</v>
      </c>
      <c r="H172" s="32" t="s">
        <v>834</v>
      </c>
    </row>
    <row r="173" spans="1:8" customFormat="1" ht="15" customHeight="1">
      <c r="A173" s="83">
        <v>45552</v>
      </c>
      <c r="B173" s="32" t="s">
        <v>912</v>
      </c>
      <c r="C173" s="31" t="s">
        <v>1224</v>
      </c>
      <c r="D173" s="31" t="s">
        <v>879</v>
      </c>
      <c r="E173" s="31" t="s">
        <v>527</v>
      </c>
      <c r="F173" s="84">
        <v>781321</v>
      </c>
      <c r="G173" s="32">
        <v>466.45</v>
      </c>
      <c r="H173" s="32" t="s">
        <v>834</v>
      </c>
    </row>
    <row r="174" spans="1:8" customFormat="1" ht="15" customHeight="1">
      <c r="A174" s="83">
        <v>45552</v>
      </c>
      <c r="B174" s="32" t="s">
        <v>1038</v>
      </c>
      <c r="C174" s="31" t="s">
        <v>1039</v>
      </c>
      <c r="D174" s="31" t="s">
        <v>894</v>
      </c>
      <c r="E174" s="31" t="s">
        <v>528</v>
      </c>
      <c r="F174" s="84">
        <v>52433</v>
      </c>
      <c r="G174" s="32">
        <v>854.59</v>
      </c>
      <c r="H174" s="32" t="s">
        <v>834</v>
      </c>
    </row>
    <row r="175" spans="1:8" customFormat="1" ht="15" customHeight="1">
      <c r="A175" s="83">
        <v>45552</v>
      </c>
      <c r="B175" s="32" t="s">
        <v>1056</v>
      </c>
      <c r="C175" s="31" t="s">
        <v>1057</v>
      </c>
      <c r="D175" s="31" t="s">
        <v>1058</v>
      </c>
      <c r="E175" s="31" t="s">
        <v>528</v>
      </c>
      <c r="F175" s="84">
        <v>6139443</v>
      </c>
      <c r="G175" s="32">
        <v>0.18</v>
      </c>
      <c r="H175" s="32" t="s">
        <v>834</v>
      </c>
    </row>
    <row r="176" spans="1:8" customFormat="1" ht="15" customHeight="1">
      <c r="A176" s="83">
        <v>45552</v>
      </c>
      <c r="B176" s="32" t="s">
        <v>1225</v>
      </c>
      <c r="C176" s="31" t="s">
        <v>1226</v>
      </c>
      <c r="D176" s="31" t="s">
        <v>1227</v>
      </c>
      <c r="E176" s="31" t="s">
        <v>528</v>
      </c>
      <c r="F176" s="84">
        <v>121000</v>
      </c>
      <c r="G176" s="32">
        <v>420</v>
      </c>
      <c r="H176" s="32" t="s">
        <v>834</v>
      </c>
    </row>
    <row r="177" spans="1:8" customFormat="1" ht="15" customHeight="1">
      <c r="A177" s="83">
        <v>45552</v>
      </c>
      <c r="B177" s="32" t="s">
        <v>1162</v>
      </c>
      <c r="C177" s="31" t="s">
        <v>1163</v>
      </c>
      <c r="D177" s="31" t="s">
        <v>879</v>
      </c>
      <c r="E177" s="31" t="s">
        <v>528</v>
      </c>
      <c r="F177" s="84">
        <v>164046</v>
      </c>
      <c r="G177" s="32">
        <v>403.44</v>
      </c>
      <c r="H177" s="32" t="s">
        <v>834</v>
      </c>
    </row>
    <row r="178" spans="1:8" customFormat="1" ht="15" customHeight="1">
      <c r="A178" s="83">
        <v>45552</v>
      </c>
      <c r="B178" s="32" t="s">
        <v>1010</v>
      </c>
      <c r="C178" s="31" t="s">
        <v>1011</v>
      </c>
      <c r="D178" s="31" t="s">
        <v>1016</v>
      </c>
      <c r="E178" s="31" t="s">
        <v>528</v>
      </c>
      <c r="F178" s="84">
        <v>6148987</v>
      </c>
      <c r="G178" s="32">
        <v>1.99</v>
      </c>
      <c r="H178" s="32" t="s">
        <v>834</v>
      </c>
    </row>
    <row r="179" spans="1:8" customFormat="1" ht="15" customHeight="1">
      <c r="A179" s="83">
        <v>45552</v>
      </c>
      <c r="B179" s="32" t="s">
        <v>1167</v>
      </c>
      <c r="C179" s="31" t="s">
        <v>1168</v>
      </c>
      <c r="D179" s="31" t="s">
        <v>879</v>
      </c>
      <c r="E179" s="31" t="s">
        <v>528</v>
      </c>
      <c r="F179" s="84">
        <v>511694</v>
      </c>
      <c r="G179" s="32">
        <v>540.58000000000004</v>
      </c>
      <c r="H179" s="32" t="s">
        <v>834</v>
      </c>
    </row>
    <row r="180" spans="1:8" customFormat="1" ht="15" customHeight="1">
      <c r="A180" s="83">
        <v>45552</v>
      </c>
      <c r="B180" s="32" t="s">
        <v>1167</v>
      </c>
      <c r="C180" s="31" t="s">
        <v>1168</v>
      </c>
      <c r="D180" s="31" t="s">
        <v>1049</v>
      </c>
      <c r="E180" s="31" t="s">
        <v>528</v>
      </c>
      <c r="F180" s="84">
        <v>343040</v>
      </c>
      <c r="G180" s="32">
        <v>566.08000000000004</v>
      </c>
      <c r="H180" s="32" t="s">
        <v>834</v>
      </c>
    </row>
    <row r="181" spans="1:8" customFormat="1" ht="15" customHeight="1">
      <c r="A181" s="83">
        <v>45552</v>
      </c>
      <c r="B181" s="32" t="s">
        <v>1040</v>
      </c>
      <c r="C181" s="31" t="s">
        <v>911</v>
      </c>
      <c r="D181" s="31" t="s">
        <v>1041</v>
      </c>
      <c r="E181" s="31" t="s">
        <v>528</v>
      </c>
      <c r="F181" s="84">
        <v>11291158</v>
      </c>
      <c r="G181" s="32">
        <v>1.25</v>
      </c>
      <c r="H181" s="32" t="s">
        <v>834</v>
      </c>
    </row>
    <row r="182" spans="1:8" customFormat="1" ht="15" customHeight="1">
      <c r="A182" s="83">
        <v>45552</v>
      </c>
      <c r="B182" s="32" t="s">
        <v>1040</v>
      </c>
      <c r="C182" s="31" t="s">
        <v>911</v>
      </c>
      <c r="D182" s="31" t="s">
        <v>1228</v>
      </c>
      <c r="E182" s="31" t="s">
        <v>528</v>
      </c>
      <c r="F182" s="84">
        <v>3845000</v>
      </c>
      <c r="G182" s="32">
        <v>1.25</v>
      </c>
      <c r="H182" s="32" t="s">
        <v>834</v>
      </c>
    </row>
    <row r="183" spans="1:8" customFormat="1" ht="15" customHeight="1">
      <c r="A183" s="83">
        <v>45552</v>
      </c>
      <c r="B183" s="32" t="s">
        <v>1040</v>
      </c>
      <c r="C183" s="31" t="s">
        <v>911</v>
      </c>
      <c r="D183" s="31" t="s">
        <v>1169</v>
      </c>
      <c r="E183" s="31" t="s">
        <v>528</v>
      </c>
      <c r="F183" s="84">
        <v>4641446</v>
      </c>
      <c r="G183" s="32">
        <v>1.27</v>
      </c>
      <c r="H183" s="32" t="s">
        <v>834</v>
      </c>
    </row>
    <row r="184" spans="1:8" customFormat="1" ht="15" customHeight="1">
      <c r="A184" s="83">
        <v>45552</v>
      </c>
      <c r="B184" s="32" t="s">
        <v>998</v>
      </c>
      <c r="C184" s="31" t="s">
        <v>911</v>
      </c>
      <c r="D184" s="31" t="s">
        <v>1059</v>
      </c>
      <c r="E184" s="31" t="s">
        <v>528</v>
      </c>
      <c r="F184" s="84">
        <v>829846</v>
      </c>
      <c r="G184" s="32">
        <v>1.22</v>
      </c>
      <c r="H184" s="32" t="s">
        <v>834</v>
      </c>
    </row>
    <row r="185" spans="1:8" customFormat="1" ht="15" customHeight="1">
      <c r="A185" s="83">
        <v>45552</v>
      </c>
      <c r="B185" s="32" t="s">
        <v>998</v>
      </c>
      <c r="C185" s="31" t="s">
        <v>911</v>
      </c>
      <c r="D185" s="31" t="s">
        <v>971</v>
      </c>
      <c r="E185" s="31" t="s">
        <v>528</v>
      </c>
      <c r="F185" s="84">
        <v>1235393</v>
      </c>
      <c r="G185" s="32">
        <v>1.22</v>
      </c>
      <c r="H185" s="32" t="s">
        <v>834</v>
      </c>
    </row>
    <row r="186" spans="1:8" customFormat="1" ht="15" customHeight="1">
      <c r="A186" s="83">
        <v>45552</v>
      </c>
      <c r="B186" s="32" t="s">
        <v>1029</v>
      </c>
      <c r="C186" s="31" t="s">
        <v>1042</v>
      </c>
      <c r="D186" s="31" t="s">
        <v>1170</v>
      </c>
      <c r="E186" s="31" t="s">
        <v>528</v>
      </c>
      <c r="F186" s="84">
        <v>116856</v>
      </c>
      <c r="G186" s="32">
        <v>16.43</v>
      </c>
      <c r="H186" s="32" t="s">
        <v>834</v>
      </c>
    </row>
    <row r="187" spans="1:8" customFormat="1" ht="15" customHeight="1">
      <c r="A187" s="83">
        <v>45552</v>
      </c>
      <c r="B187" s="32" t="s">
        <v>1029</v>
      </c>
      <c r="C187" s="31" t="s">
        <v>1042</v>
      </c>
      <c r="D187" s="31" t="s">
        <v>1043</v>
      </c>
      <c r="E187" s="31" t="s">
        <v>528</v>
      </c>
      <c r="F187" s="84">
        <v>258605</v>
      </c>
      <c r="G187" s="32">
        <v>16.649999999999999</v>
      </c>
      <c r="H187" s="32" t="s">
        <v>834</v>
      </c>
    </row>
    <row r="188" spans="1:8" customFormat="1" ht="15" customHeight="1">
      <c r="A188" s="83">
        <v>45552</v>
      </c>
      <c r="B188" s="32" t="s">
        <v>1044</v>
      </c>
      <c r="C188" s="31" t="s">
        <v>1045</v>
      </c>
      <c r="D188" s="31" t="s">
        <v>879</v>
      </c>
      <c r="E188" s="31" t="s">
        <v>528</v>
      </c>
      <c r="F188" s="84">
        <v>531060</v>
      </c>
      <c r="G188" s="32">
        <v>159.79</v>
      </c>
      <c r="H188" s="32" t="s">
        <v>834</v>
      </c>
    </row>
    <row r="189" spans="1:8" customFormat="1" ht="15" customHeight="1">
      <c r="A189" s="83">
        <v>45552</v>
      </c>
      <c r="B189" s="32" t="s">
        <v>1171</v>
      </c>
      <c r="C189" s="31" t="s">
        <v>1172</v>
      </c>
      <c r="D189" s="31" t="s">
        <v>879</v>
      </c>
      <c r="E189" s="31" t="s">
        <v>528</v>
      </c>
      <c r="F189" s="84">
        <v>254543</v>
      </c>
      <c r="G189" s="32">
        <v>235.37</v>
      </c>
      <c r="H189" s="32" t="s">
        <v>834</v>
      </c>
    </row>
    <row r="190" spans="1:8" customFormat="1" ht="15" customHeight="1">
      <c r="A190" s="83">
        <v>45552</v>
      </c>
      <c r="B190" s="32" t="s">
        <v>1229</v>
      </c>
      <c r="C190" s="31" t="s">
        <v>1230</v>
      </c>
      <c r="D190" s="31" t="s">
        <v>872</v>
      </c>
      <c r="E190" s="31" t="s">
        <v>528</v>
      </c>
      <c r="F190" s="84">
        <v>128400</v>
      </c>
      <c r="G190" s="32">
        <v>116.69</v>
      </c>
      <c r="H190" s="32" t="s">
        <v>834</v>
      </c>
    </row>
    <row r="191" spans="1:8" customFormat="1" ht="15" customHeight="1">
      <c r="A191" s="83">
        <v>45552</v>
      </c>
      <c r="B191" s="32" t="s">
        <v>1173</v>
      </c>
      <c r="C191" s="31" t="s">
        <v>1174</v>
      </c>
      <c r="D191" s="31" t="s">
        <v>1231</v>
      </c>
      <c r="E191" s="31" t="s">
        <v>528</v>
      </c>
      <c r="F191" s="84">
        <v>81000</v>
      </c>
      <c r="G191" s="32">
        <v>4.4000000000000004</v>
      </c>
      <c r="H191" s="32" t="s">
        <v>834</v>
      </c>
    </row>
    <row r="192" spans="1:8" customFormat="1" ht="15" customHeight="1">
      <c r="A192" s="83">
        <v>45552</v>
      </c>
      <c r="B192" s="32" t="s">
        <v>1179</v>
      </c>
      <c r="C192" s="31" t="s">
        <v>1180</v>
      </c>
      <c r="D192" s="31" t="s">
        <v>1232</v>
      </c>
      <c r="E192" s="31" t="s">
        <v>528</v>
      </c>
      <c r="F192" s="84">
        <v>236249</v>
      </c>
      <c r="G192" s="32">
        <v>614.39</v>
      </c>
      <c r="H192" s="32" t="s">
        <v>834</v>
      </c>
    </row>
    <row r="193" spans="1:8" customFormat="1" ht="15" customHeight="1">
      <c r="A193" s="83">
        <v>45552</v>
      </c>
      <c r="B193" s="32" t="s">
        <v>934</v>
      </c>
      <c r="C193" s="31" t="s">
        <v>935</v>
      </c>
      <c r="D193" s="31" t="s">
        <v>997</v>
      </c>
      <c r="E193" s="31" t="s">
        <v>528</v>
      </c>
      <c r="F193" s="84">
        <v>7354944</v>
      </c>
      <c r="G193" s="32">
        <v>53.39</v>
      </c>
      <c r="H193" s="32" t="s">
        <v>834</v>
      </c>
    </row>
    <row r="194" spans="1:8" customFormat="1" ht="15" customHeight="1">
      <c r="A194" s="83">
        <v>45552</v>
      </c>
      <c r="B194" s="32" t="s">
        <v>934</v>
      </c>
      <c r="C194" s="31" t="s">
        <v>935</v>
      </c>
      <c r="D194" s="31" t="s">
        <v>1092</v>
      </c>
      <c r="E194" s="31" t="s">
        <v>528</v>
      </c>
      <c r="F194" s="84">
        <v>5050160</v>
      </c>
      <c r="G194" s="32">
        <v>53.49</v>
      </c>
      <c r="H194" s="32" t="s">
        <v>834</v>
      </c>
    </row>
    <row r="195" spans="1:8" customFormat="1" ht="15" customHeight="1">
      <c r="A195" s="269">
        <v>45552</v>
      </c>
      <c r="B195" s="270" t="s">
        <v>934</v>
      </c>
      <c r="C195" s="194" t="s">
        <v>935</v>
      </c>
      <c r="D195" s="194" t="s">
        <v>873</v>
      </c>
      <c r="E195" s="194" t="s">
        <v>528</v>
      </c>
      <c r="F195" s="271">
        <v>2342865</v>
      </c>
      <c r="G195" s="270">
        <v>53.25</v>
      </c>
      <c r="H195" s="32" t="s">
        <v>834</v>
      </c>
    </row>
    <row r="196" spans="1:8" ht="15" customHeight="1">
      <c r="A196" s="272">
        <v>45552</v>
      </c>
      <c r="B196" s="218" t="s">
        <v>934</v>
      </c>
      <c r="C196" s="206" t="s">
        <v>935</v>
      </c>
      <c r="D196" s="206" t="s">
        <v>1233</v>
      </c>
      <c r="E196" s="206" t="s">
        <v>528</v>
      </c>
      <c r="F196" s="273">
        <v>1700000</v>
      </c>
      <c r="G196" s="218">
        <v>52.9</v>
      </c>
      <c r="H196" s="32" t="s">
        <v>834</v>
      </c>
    </row>
    <row r="197" spans="1:8" ht="15" customHeight="1">
      <c r="A197" s="272">
        <v>45552</v>
      </c>
      <c r="B197" s="218" t="s">
        <v>1046</v>
      </c>
      <c r="C197" s="206" t="s">
        <v>1047</v>
      </c>
      <c r="D197" s="206" t="s">
        <v>894</v>
      </c>
      <c r="E197" s="206" t="s">
        <v>528</v>
      </c>
      <c r="F197" s="273">
        <v>408843</v>
      </c>
      <c r="G197" s="218">
        <v>51.86</v>
      </c>
      <c r="H197" s="32" t="s">
        <v>834</v>
      </c>
    </row>
    <row r="198" spans="1:8" ht="15" customHeight="1">
      <c r="A198" s="272">
        <v>45552</v>
      </c>
      <c r="B198" s="218" t="s">
        <v>1046</v>
      </c>
      <c r="C198" s="206" t="s">
        <v>1047</v>
      </c>
      <c r="D198" s="206" t="s">
        <v>888</v>
      </c>
      <c r="E198" s="206" t="s">
        <v>528</v>
      </c>
      <c r="F198" s="273">
        <v>189397</v>
      </c>
      <c r="G198" s="218">
        <v>51.79</v>
      </c>
      <c r="H198" s="32" t="s">
        <v>834</v>
      </c>
    </row>
    <row r="199" spans="1:8" ht="15" customHeight="1">
      <c r="A199" s="272">
        <v>45552</v>
      </c>
      <c r="B199" s="218" t="s">
        <v>1030</v>
      </c>
      <c r="C199" s="206" t="s">
        <v>1048</v>
      </c>
      <c r="D199" s="206" t="s">
        <v>879</v>
      </c>
      <c r="E199" s="206" t="s">
        <v>528</v>
      </c>
      <c r="F199" s="273">
        <v>467432</v>
      </c>
      <c r="G199" s="218">
        <v>260.05</v>
      </c>
      <c r="H199" s="32" t="s">
        <v>834</v>
      </c>
    </row>
    <row r="200" spans="1:8" ht="15" customHeight="1">
      <c r="A200" s="272">
        <v>45552</v>
      </c>
      <c r="B200" s="218" t="s">
        <v>1182</v>
      </c>
      <c r="C200" s="206" t="s">
        <v>1183</v>
      </c>
      <c r="D200" s="206" t="s">
        <v>1184</v>
      </c>
      <c r="E200" s="206" t="s">
        <v>528</v>
      </c>
      <c r="F200" s="273">
        <v>564602</v>
      </c>
      <c r="G200" s="218">
        <v>6.12</v>
      </c>
      <c r="H200" s="32" t="s">
        <v>834</v>
      </c>
    </row>
    <row r="201" spans="1:8" ht="15" customHeight="1">
      <c r="A201" s="272">
        <v>45552</v>
      </c>
      <c r="B201" s="218" t="s">
        <v>1185</v>
      </c>
      <c r="C201" s="206" t="s">
        <v>1186</v>
      </c>
      <c r="D201" s="206" t="s">
        <v>894</v>
      </c>
      <c r="E201" s="206" t="s">
        <v>528</v>
      </c>
      <c r="F201" s="273">
        <v>40435</v>
      </c>
      <c r="G201" s="218">
        <v>1604.68</v>
      </c>
      <c r="H201" s="32" t="s">
        <v>834</v>
      </c>
    </row>
    <row r="202" spans="1:8" ht="15" customHeight="1">
      <c r="A202" s="272">
        <v>45552</v>
      </c>
      <c r="B202" s="218" t="s">
        <v>1187</v>
      </c>
      <c r="C202" s="206" t="s">
        <v>1188</v>
      </c>
      <c r="D202" s="206" t="s">
        <v>1017</v>
      </c>
      <c r="E202" s="206" t="s">
        <v>528</v>
      </c>
      <c r="F202" s="273">
        <v>84000</v>
      </c>
      <c r="G202" s="218">
        <v>47.03</v>
      </c>
      <c r="H202" s="32" t="s">
        <v>834</v>
      </c>
    </row>
    <row r="203" spans="1:8" ht="15" customHeight="1">
      <c r="A203" s="272">
        <v>45552</v>
      </c>
      <c r="B203" s="218" t="s">
        <v>1190</v>
      </c>
      <c r="C203" s="206" t="s">
        <v>1191</v>
      </c>
      <c r="D203" s="206" t="s">
        <v>1234</v>
      </c>
      <c r="E203" s="206" t="s">
        <v>528</v>
      </c>
      <c r="F203" s="273">
        <v>973326</v>
      </c>
      <c r="G203" s="218">
        <v>120.01</v>
      </c>
      <c r="H203" s="32" t="s">
        <v>834</v>
      </c>
    </row>
    <row r="204" spans="1:8" ht="15" customHeight="1">
      <c r="A204" s="272">
        <v>45552</v>
      </c>
      <c r="B204" s="218" t="s">
        <v>175</v>
      </c>
      <c r="C204" s="206" t="s">
        <v>1193</v>
      </c>
      <c r="D204" s="206" t="s">
        <v>879</v>
      </c>
      <c r="E204" s="206" t="s">
        <v>528</v>
      </c>
      <c r="F204" s="273">
        <v>587018</v>
      </c>
      <c r="G204" s="218">
        <v>1909.87</v>
      </c>
      <c r="H204" s="32" t="s">
        <v>834</v>
      </c>
    </row>
    <row r="205" spans="1:8" ht="15" customHeight="1">
      <c r="A205" s="272">
        <v>45552</v>
      </c>
      <c r="B205" s="218" t="s">
        <v>1194</v>
      </c>
      <c r="C205" s="206" t="s">
        <v>1195</v>
      </c>
      <c r="D205" s="206" t="s">
        <v>873</v>
      </c>
      <c r="E205" s="206" t="s">
        <v>528</v>
      </c>
      <c r="F205" s="273">
        <v>146671</v>
      </c>
      <c r="G205" s="218">
        <v>206.03</v>
      </c>
      <c r="H205" s="32" t="s">
        <v>834</v>
      </c>
    </row>
    <row r="206" spans="1:8" ht="15" customHeight="1">
      <c r="A206" s="272">
        <v>45552</v>
      </c>
      <c r="B206" s="218" t="s">
        <v>1194</v>
      </c>
      <c r="C206" s="206" t="s">
        <v>1195</v>
      </c>
      <c r="D206" s="206" t="s">
        <v>894</v>
      </c>
      <c r="E206" s="206" t="s">
        <v>528</v>
      </c>
      <c r="F206" s="273">
        <v>228880</v>
      </c>
      <c r="G206" s="218">
        <v>208.91</v>
      </c>
      <c r="H206" s="32" t="s">
        <v>834</v>
      </c>
    </row>
    <row r="207" spans="1:8" ht="15" customHeight="1">
      <c r="A207" s="272">
        <v>45552</v>
      </c>
      <c r="B207" s="218" t="s">
        <v>1194</v>
      </c>
      <c r="C207" s="206" t="s">
        <v>1195</v>
      </c>
      <c r="D207" s="206" t="s">
        <v>888</v>
      </c>
      <c r="E207" s="206" t="s">
        <v>528</v>
      </c>
      <c r="F207" s="273">
        <v>263744</v>
      </c>
      <c r="G207" s="218">
        <v>206.95</v>
      </c>
      <c r="H207" s="32" t="s">
        <v>834</v>
      </c>
    </row>
    <row r="208" spans="1:8" ht="15" customHeight="1">
      <c r="A208" s="272">
        <v>45552</v>
      </c>
      <c r="B208" s="218" t="s">
        <v>1194</v>
      </c>
      <c r="C208" s="206" t="s">
        <v>1195</v>
      </c>
      <c r="D208" s="206" t="s">
        <v>879</v>
      </c>
      <c r="E208" s="206" t="s">
        <v>528</v>
      </c>
      <c r="F208" s="273">
        <v>260556</v>
      </c>
      <c r="G208" s="218">
        <v>198.07</v>
      </c>
      <c r="H208" s="32" t="s">
        <v>834</v>
      </c>
    </row>
    <row r="209" spans="1:8" ht="15" customHeight="1">
      <c r="A209" s="272">
        <v>45552</v>
      </c>
      <c r="B209" s="218" t="s">
        <v>1194</v>
      </c>
      <c r="C209" s="206" t="s">
        <v>1195</v>
      </c>
      <c r="D209" s="206" t="s">
        <v>890</v>
      </c>
      <c r="E209" s="206" t="s">
        <v>528</v>
      </c>
      <c r="F209" s="273">
        <v>179909</v>
      </c>
      <c r="G209" s="218">
        <v>208.15</v>
      </c>
      <c r="H209" s="32" t="s">
        <v>834</v>
      </c>
    </row>
    <row r="210" spans="1:8" ht="15" customHeight="1">
      <c r="A210" s="272">
        <v>45552</v>
      </c>
      <c r="B210" s="218" t="s">
        <v>1050</v>
      </c>
      <c r="C210" s="206" t="s">
        <v>1051</v>
      </c>
      <c r="D210" s="206" t="s">
        <v>1060</v>
      </c>
      <c r="E210" s="206" t="s">
        <v>528</v>
      </c>
      <c r="F210" s="273">
        <v>121993</v>
      </c>
      <c r="G210" s="218">
        <v>120.34</v>
      </c>
      <c r="H210" s="32" t="s">
        <v>834</v>
      </c>
    </row>
    <row r="211" spans="1:8" ht="15" customHeight="1">
      <c r="A211" s="272">
        <v>45552</v>
      </c>
      <c r="B211" s="218" t="s">
        <v>1196</v>
      </c>
      <c r="C211" s="206" t="s">
        <v>1197</v>
      </c>
      <c r="D211" s="206" t="s">
        <v>1198</v>
      </c>
      <c r="E211" s="206" t="s">
        <v>528</v>
      </c>
      <c r="F211" s="273">
        <v>3020</v>
      </c>
      <c r="G211" s="218">
        <v>60.7</v>
      </c>
      <c r="H211" s="32" t="s">
        <v>834</v>
      </c>
    </row>
    <row r="212" spans="1:8" ht="15" customHeight="1">
      <c r="A212" s="272">
        <v>45552</v>
      </c>
      <c r="B212" s="218" t="s">
        <v>445</v>
      </c>
      <c r="C212" s="206" t="s">
        <v>1199</v>
      </c>
      <c r="D212" s="206" t="s">
        <v>1235</v>
      </c>
      <c r="E212" s="206" t="s">
        <v>528</v>
      </c>
      <c r="F212" s="273">
        <v>4500000</v>
      </c>
      <c r="G212" s="218">
        <v>352</v>
      </c>
      <c r="H212" s="32" t="s">
        <v>834</v>
      </c>
    </row>
    <row r="213" spans="1:8" ht="15" customHeight="1">
      <c r="A213" s="272">
        <v>45552</v>
      </c>
      <c r="B213" s="218" t="s">
        <v>1012</v>
      </c>
      <c r="C213" s="206" t="s">
        <v>1013</v>
      </c>
      <c r="D213" s="206" t="s">
        <v>873</v>
      </c>
      <c r="E213" s="206" t="s">
        <v>528</v>
      </c>
      <c r="F213" s="273">
        <v>1415024</v>
      </c>
      <c r="G213" s="218">
        <v>63.51</v>
      </c>
      <c r="H213" s="32" t="s">
        <v>834</v>
      </c>
    </row>
    <row r="214" spans="1:8" ht="15" customHeight="1">
      <c r="A214" s="272">
        <v>45552</v>
      </c>
      <c r="B214" s="218" t="s">
        <v>1012</v>
      </c>
      <c r="C214" s="206" t="s">
        <v>1013</v>
      </c>
      <c r="D214" s="206" t="s">
        <v>879</v>
      </c>
      <c r="E214" s="206" t="s">
        <v>528</v>
      </c>
      <c r="F214" s="273">
        <v>1722744</v>
      </c>
      <c r="G214" s="218">
        <v>63.3</v>
      </c>
      <c r="H214" s="32" t="s">
        <v>834</v>
      </c>
    </row>
    <row r="215" spans="1:8" ht="15" customHeight="1">
      <c r="A215" s="272">
        <v>45552</v>
      </c>
      <c r="B215" s="218" t="s">
        <v>1201</v>
      </c>
      <c r="C215" s="206" t="s">
        <v>1202</v>
      </c>
      <c r="D215" s="206" t="s">
        <v>888</v>
      </c>
      <c r="E215" s="206" t="s">
        <v>528</v>
      </c>
      <c r="F215" s="273">
        <v>132440</v>
      </c>
      <c r="G215" s="218">
        <v>39.82</v>
      </c>
      <c r="H215" s="32" t="s">
        <v>834</v>
      </c>
    </row>
    <row r="216" spans="1:8" ht="15" customHeight="1">
      <c r="A216" s="272">
        <v>45552</v>
      </c>
      <c r="B216" s="218" t="s">
        <v>1201</v>
      </c>
      <c r="C216" s="206" t="s">
        <v>1202</v>
      </c>
      <c r="D216" s="206" t="s">
        <v>1092</v>
      </c>
      <c r="E216" s="206" t="s">
        <v>528</v>
      </c>
      <c r="F216" s="273">
        <v>104296</v>
      </c>
      <c r="G216" s="218">
        <v>39.799999999999997</v>
      </c>
      <c r="H216" s="32" t="s">
        <v>834</v>
      </c>
    </row>
    <row r="217" spans="1:8" ht="15" customHeight="1">
      <c r="A217" s="272">
        <v>45552</v>
      </c>
      <c r="B217" s="218" t="s">
        <v>1052</v>
      </c>
      <c r="C217" s="206" t="s">
        <v>1053</v>
      </c>
      <c r="D217" s="206" t="s">
        <v>1055</v>
      </c>
      <c r="E217" s="206" t="s">
        <v>528</v>
      </c>
      <c r="F217" s="273">
        <v>101244</v>
      </c>
      <c r="G217" s="218">
        <v>1686.22</v>
      </c>
      <c r="H217" s="32" t="s">
        <v>834</v>
      </c>
    </row>
    <row r="218" spans="1:8" ht="15" customHeight="1">
      <c r="A218" s="272">
        <v>45552</v>
      </c>
      <c r="B218" s="218" t="s">
        <v>1052</v>
      </c>
      <c r="C218" s="206" t="s">
        <v>1053</v>
      </c>
      <c r="D218" s="206" t="s">
        <v>1054</v>
      </c>
      <c r="E218" s="206" t="s">
        <v>528</v>
      </c>
      <c r="F218" s="273">
        <v>72682</v>
      </c>
      <c r="G218" s="218">
        <v>1671.74</v>
      </c>
      <c r="H218" s="32" t="s">
        <v>834</v>
      </c>
    </row>
    <row r="219" spans="1:8" ht="15" customHeight="1">
      <c r="A219" s="272">
        <v>45552</v>
      </c>
      <c r="B219" s="218" t="s">
        <v>1052</v>
      </c>
      <c r="C219" s="206" t="s">
        <v>1053</v>
      </c>
      <c r="D219" s="206" t="s">
        <v>879</v>
      </c>
      <c r="E219" s="206" t="s">
        <v>528</v>
      </c>
      <c r="F219" s="273">
        <v>96083</v>
      </c>
      <c r="G219" s="218">
        <v>1684.76</v>
      </c>
      <c r="H219" s="32" t="s">
        <v>834</v>
      </c>
    </row>
    <row r="220" spans="1:8" ht="15" customHeight="1">
      <c r="A220" s="272">
        <v>45552</v>
      </c>
      <c r="B220" s="218" t="s">
        <v>1203</v>
      </c>
      <c r="C220" s="206" t="s">
        <v>1204</v>
      </c>
      <c r="D220" s="206" t="s">
        <v>894</v>
      </c>
      <c r="E220" s="206" t="s">
        <v>528</v>
      </c>
      <c r="F220" s="273">
        <v>1085761</v>
      </c>
      <c r="G220" s="218">
        <v>811.88</v>
      </c>
      <c r="H220" s="32" t="s">
        <v>834</v>
      </c>
    </row>
    <row r="221" spans="1:8" ht="15" customHeight="1">
      <c r="A221" s="272">
        <v>45552</v>
      </c>
      <c r="B221" s="218" t="s">
        <v>923</v>
      </c>
      <c r="C221" s="206" t="s">
        <v>924</v>
      </c>
      <c r="D221" s="206" t="s">
        <v>873</v>
      </c>
      <c r="E221" s="206" t="s">
        <v>528</v>
      </c>
      <c r="F221" s="273">
        <v>10648471</v>
      </c>
      <c r="G221" s="218">
        <v>15.89</v>
      </c>
      <c r="H221" s="32" t="s">
        <v>834</v>
      </c>
    </row>
    <row r="222" spans="1:8" ht="15" customHeight="1">
      <c r="A222" s="272">
        <v>45552</v>
      </c>
      <c r="B222" s="218" t="s">
        <v>1205</v>
      </c>
      <c r="C222" s="206" t="s">
        <v>1206</v>
      </c>
      <c r="D222" s="206" t="s">
        <v>879</v>
      </c>
      <c r="E222" s="206" t="s">
        <v>528</v>
      </c>
      <c r="F222" s="273">
        <v>2013413</v>
      </c>
      <c r="G222" s="218">
        <v>230.17</v>
      </c>
      <c r="H222" s="32" t="s">
        <v>834</v>
      </c>
    </row>
    <row r="223" spans="1:8" ht="15" customHeight="1">
      <c r="A223" s="272">
        <v>45552</v>
      </c>
      <c r="B223" s="218" t="s">
        <v>1210</v>
      </c>
      <c r="C223" s="206" t="s">
        <v>1211</v>
      </c>
      <c r="D223" s="206" t="s">
        <v>894</v>
      </c>
      <c r="E223" s="206" t="s">
        <v>528</v>
      </c>
      <c r="F223" s="273">
        <v>170611</v>
      </c>
      <c r="G223" s="218">
        <v>44.65</v>
      </c>
      <c r="H223" s="32" t="s">
        <v>834</v>
      </c>
    </row>
    <row r="224" spans="1:8" ht="15" customHeight="1">
      <c r="A224" s="272">
        <v>45552</v>
      </c>
      <c r="B224" s="218" t="s">
        <v>1210</v>
      </c>
      <c r="C224" s="206" t="s">
        <v>1211</v>
      </c>
      <c r="D224" s="206" t="s">
        <v>888</v>
      </c>
      <c r="E224" s="206" t="s">
        <v>528</v>
      </c>
      <c r="F224" s="273">
        <v>104516</v>
      </c>
      <c r="G224" s="218">
        <v>45.05</v>
      </c>
      <c r="H224" s="32" t="s">
        <v>834</v>
      </c>
    </row>
    <row r="225" spans="1:8" ht="15" customHeight="1">
      <c r="A225" s="272">
        <v>45552</v>
      </c>
      <c r="B225" s="218" t="s">
        <v>1212</v>
      </c>
      <c r="C225" s="206" t="s">
        <v>1213</v>
      </c>
      <c r="D225" s="206" t="s">
        <v>1061</v>
      </c>
      <c r="E225" s="206" t="s">
        <v>528</v>
      </c>
      <c r="F225" s="273">
        <v>96000</v>
      </c>
      <c r="G225" s="218">
        <v>63</v>
      </c>
      <c r="H225" s="32" t="s">
        <v>834</v>
      </c>
    </row>
    <row r="226" spans="1:8" ht="15" customHeight="1">
      <c r="A226" s="272">
        <v>45552</v>
      </c>
      <c r="B226" s="218" t="s">
        <v>1215</v>
      </c>
      <c r="C226" s="206" t="s">
        <v>1216</v>
      </c>
      <c r="D226" s="206" t="s">
        <v>1217</v>
      </c>
      <c r="E226" s="206" t="s">
        <v>528</v>
      </c>
      <c r="F226" s="273">
        <v>501705</v>
      </c>
      <c r="G226" s="218">
        <v>164.25</v>
      </c>
      <c r="H226" s="32" t="s">
        <v>834</v>
      </c>
    </row>
    <row r="227" spans="1:8" ht="15" customHeight="1">
      <c r="A227" s="272">
        <v>45552</v>
      </c>
      <c r="B227" s="218" t="s">
        <v>1215</v>
      </c>
      <c r="C227" s="206" t="s">
        <v>1216</v>
      </c>
      <c r="D227" s="206" t="s">
        <v>1218</v>
      </c>
      <c r="E227" s="206" t="s">
        <v>528</v>
      </c>
      <c r="F227" s="273">
        <v>209654</v>
      </c>
      <c r="G227" s="218">
        <v>165</v>
      </c>
      <c r="H227" s="32" t="s">
        <v>834</v>
      </c>
    </row>
    <row r="228" spans="1:8" ht="15" customHeight="1">
      <c r="A228" s="272">
        <v>45552</v>
      </c>
      <c r="B228" s="218" t="s">
        <v>1215</v>
      </c>
      <c r="C228" s="206" t="s">
        <v>1216</v>
      </c>
      <c r="D228" s="206" t="s">
        <v>1219</v>
      </c>
      <c r="E228" s="206" t="s">
        <v>528</v>
      </c>
      <c r="F228" s="273">
        <v>300000</v>
      </c>
      <c r="G228" s="218">
        <v>163.97</v>
      </c>
      <c r="H228" s="32" t="s">
        <v>834</v>
      </c>
    </row>
    <row r="229" spans="1:8" ht="15" customHeight="1">
      <c r="A229" s="272">
        <v>45552</v>
      </c>
      <c r="B229" s="218" t="s">
        <v>1014</v>
      </c>
      <c r="C229" s="206" t="s">
        <v>1015</v>
      </c>
      <c r="D229" s="206" t="s">
        <v>872</v>
      </c>
      <c r="E229" s="206" t="s">
        <v>528</v>
      </c>
      <c r="F229" s="273">
        <v>305289</v>
      </c>
      <c r="G229" s="218">
        <v>306.7</v>
      </c>
      <c r="H229" s="32" t="s">
        <v>834</v>
      </c>
    </row>
    <row r="230" spans="1:8" ht="15" customHeight="1">
      <c r="A230" s="272">
        <v>45552</v>
      </c>
      <c r="B230" s="218" t="s">
        <v>1014</v>
      </c>
      <c r="C230" s="206" t="s">
        <v>1015</v>
      </c>
      <c r="D230" s="206" t="s">
        <v>1223</v>
      </c>
      <c r="E230" s="206" t="s">
        <v>528</v>
      </c>
      <c r="F230" s="273">
        <v>204795</v>
      </c>
      <c r="G230" s="218">
        <v>307.3</v>
      </c>
      <c r="H230" s="32" t="s">
        <v>834</v>
      </c>
    </row>
    <row r="231" spans="1:8" ht="15" customHeight="1">
      <c r="A231" s="272">
        <v>45552</v>
      </c>
      <c r="B231" s="218" t="s">
        <v>1236</v>
      </c>
      <c r="C231" s="206" t="s">
        <v>1237</v>
      </c>
      <c r="D231" s="206" t="s">
        <v>1238</v>
      </c>
      <c r="E231" s="206" t="s">
        <v>528</v>
      </c>
      <c r="F231" s="273">
        <v>100000</v>
      </c>
      <c r="G231" s="218">
        <v>439.19</v>
      </c>
      <c r="H231" s="32" t="s">
        <v>834</v>
      </c>
    </row>
    <row r="232" spans="1:8" ht="15" customHeight="1">
      <c r="A232" s="272">
        <v>45552</v>
      </c>
      <c r="B232" s="218" t="s">
        <v>912</v>
      </c>
      <c r="C232" s="206" t="s">
        <v>1224</v>
      </c>
      <c r="D232" s="206" t="s">
        <v>879</v>
      </c>
      <c r="E232" s="206" t="s">
        <v>528</v>
      </c>
      <c r="F232" s="273">
        <v>781321</v>
      </c>
      <c r="G232" s="218">
        <v>466.37</v>
      </c>
      <c r="H232" s="32" t="s">
        <v>834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0"/>
  <sheetViews>
    <sheetView zoomScale="70" zoomScaleNormal="70" workbookViewId="0">
      <selection activeCell="O51" sqref="O51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88671875" bestFit="1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917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45553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A8" s="91" t="s">
        <v>897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519</v>
      </c>
      <c r="C9" s="93"/>
      <c r="D9" s="94" t="s">
        <v>529</v>
      </c>
      <c r="E9" s="93" t="s">
        <v>530</v>
      </c>
      <c r="F9" s="93" t="s">
        <v>531</v>
      </c>
      <c r="G9" s="93" t="s">
        <v>532</v>
      </c>
      <c r="H9" s="93" t="s">
        <v>533</v>
      </c>
      <c r="I9" s="93" t="s">
        <v>534</v>
      </c>
      <c r="J9" s="92" t="s">
        <v>535</v>
      </c>
      <c r="K9" s="93" t="s">
        <v>536</v>
      </c>
      <c r="L9" s="95" t="s">
        <v>537</v>
      </c>
      <c r="M9" s="95" t="s">
        <v>538</v>
      </c>
      <c r="N9" s="93" t="s">
        <v>539</v>
      </c>
      <c r="O9" s="228" t="s">
        <v>540</v>
      </c>
      <c r="P9" s="188" t="s">
        <v>541</v>
      </c>
      <c r="Q9" s="188" t="s">
        <v>806</v>
      </c>
      <c r="R9" s="1"/>
      <c r="S9" s="1"/>
      <c r="T9" s="1"/>
      <c r="U9" s="1"/>
      <c r="V9" s="1"/>
      <c r="W9" s="1"/>
      <c r="X9" s="1"/>
    </row>
    <row r="10" spans="1:26" ht="15" customHeight="1">
      <c r="A10" s="180">
        <v>1</v>
      </c>
      <c r="B10" s="177">
        <v>45498</v>
      </c>
      <c r="C10" s="181"/>
      <c r="D10" s="185" t="s">
        <v>183</v>
      </c>
      <c r="E10" s="182" t="s">
        <v>542</v>
      </c>
      <c r="F10" s="176" t="s">
        <v>880</v>
      </c>
      <c r="G10" s="178">
        <v>2330</v>
      </c>
      <c r="H10" s="176"/>
      <c r="I10" s="176" t="s">
        <v>881</v>
      </c>
      <c r="J10" s="178" t="s">
        <v>543</v>
      </c>
      <c r="K10" s="178"/>
      <c r="L10" s="179"/>
      <c r="M10" s="183"/>
      <c r="N10" s="178"/>
      <c r="O10" s="184"/>
      <c r="P10" s="179">
        <f>VLOOKUP(D10,'MidCap Intra'!$B$11:$C$570,2,0)</f>
        <v>2546.85</v>
      </c>
      <c r="Q10" s="220"/>
      <c r="R10" s="54" t="s">
        <v>835</v>
      </c>
    </row>
    <row r="11" spans="1:26" ht="15" customHeight="1">
      <c r="A11" s="334">
        <v>2</v>
      </c>
      <c r="B11" s="253">
        <v>45516</v>
      </c>
      <c r="C11" s="335"/>
      <c r="D11" s="336" t="s">
        <v>133</v>
      </c>
      <c r="E11" s="337" t="s">
        <v>542</v>
      </c>
      <c r="F11" s="237">
        <v>2730</v>
      </c>
      <c r="G11" s="238">
        <v>2540</v>
      </c>
      <c r="H11" s="237">
        <v>2925</v>
      </c>
      <c r="I11" s="237" t="s">
        <v>889</v>
      </c>
      <c r="J11" s="236" t="s">
        <v>946</v>
      </c>
      <c r="K11" s="236">
        <f t="shared" ref="K11:K12" si="0">H11-F11</f>
        <v>195</v>
      </c>
      <c r="L11" s="249">
        <f t="shared" ref="L11:L12" si="1">(F11*-0.3)/100</f>
        <v>-8.19</v>
      </c>
      <c r="M11" s="250">
        <f t="shared" ref="M11:M12" si="2">(K11+L11)/F11</f>
        <v>6.8428571428571436E-2</v>
      </c>
      <c r="N11" s="236" t="s">
        <v>544</v>
      </c>
      <c r="O11" s="251">
        <v>45544</v>
      </c>
      <c r="P11" s="252"/>
      <c r="Q11" s="220"/>
      <c r="R11" s="54" t="s">
        <v>836</v>
      </c>
    </row>
    <row r="12" spans="1:26" ht="15" customHeight="1">
      <c r="A12" s="325">
        <v>3</v>
      </c>
      <c r="B12" s="326">
        <v>45524</v>
      </c>
      <c r="C12" s="327"/>
      <c r="D12" s="328" t="s">
        <v>220</v>
      </c>
      <c r="E12" s="329" t="s">
        <v>542</v>
      </c>
      <c r="F12" s="267">
        <v>1058.3</v>
      </c>
      <c r="G12" s="268">
        <v>990</v>
      </c>
      <c r="H12" s="267">
        <v>995</v>
      </c>
      <c r="I12" s="267" t="s">
        <v>906</v>
      </c>
      <c r="J12" s="266" t="s">
        <v>974</v>
      </c>
      <c r="K12" s="266">
        <f t="shared" si="0"/>
        <v>-63.299999999999955</v>
      </c>
      <c r="L12" s="330">
        <f t="shared" si="1"/>
        <v>-3.1748999999999996</v>
      </c>
      <c r="M12" s="331">
        <f t="shared" si="2"/>
        <v>-6.2812907493149342E-2</v>
      </c>
      <c r="N12" s="266" t="s">
        <v>554</v>
      </c>
      <c r="O12" s="332">
        <v>45546</v>
      </c>
      <c r="P12" s="333"/>
      <c r="Q12" s="220"/>
      <c r="R12" s="54" t="s">
        <v>835</v>
      </c>
    </row>
    <row r="13" spans="1:26" ht="15" customHeight="1">
      <c r="A13" s="334">
        <v>4</v>
      </c>
      <c r="B13" s="253">
        <v>45524</v>
      </c>
      <c r="C13" s="335"/>
      <c r="D13" s="336" t="s">
        <v>219</v>
      </c>
      <c r="E13" s="337" t="s">
        <v>542</v>
      </c>
      <c r="F13" s="237">
        <v>1173</v>
      </c>
      <c r="G13" s="238">
        <v>1120</v>
      </c>
      <c r="H13" s="237">
        <v>1229.5</v>
      </c>
      <c r="I13" s="237" t="s">
        <v>892</v>
      </c>
      <c r="J13" s="236" t="s">
        <v>1062</v>
      </c>
      <c r="K13" s="236">
        <f t="shared" ref="K13" si="3">H13-F13</f>
        <v>56.5</v>
      </c>
      <c r="L13" s="249">
        <f t="shared" ref="L13" si="4">(F13*-0.3)/100</f>
        <v>-3.5189999999999997</v>
      </c>
      <c r="M13" s="250">
        <f t="shared" ref="M13" si="5">(K13+L13)/F13</f>
        <v>4.516709292412617E-2</v>
      </c>
      <c r="N13" s="236" t="s">
        <v>544</v>
      </c>
      <c r="O13" s="251">
        <v>45552</v>
      </c>
      <c r="P13" s="252"/>
      <c r="Q13" s="220"/>
      <c r="R13" s="54" t="s">
        <v>835</v>
      </c>
    </row>
    <row r="14" spans="1:26" ht="15" customHeight="1">
      <c r="A14" s="325">
        <v>5</v>
      </c>
      <c r="B14" s="326">
        <v>45524</v>
      </c>
      <c r="C14" s="327"/>
      <c r="D14" s="328" t="s">
        <v>211</v>
      </c>
      <c r="E14" s="329" t="s">
        <v>542</v>
      </c>
      <c r="F14" s="267">
        <v>6910</v>
      </c>
      <c r="G14" s="268">
        <v>6640</v>
      </c>
      <c r="H14" s="267">
        <v>6620</v>
      </c>
      <c r="I14" s="267" t="s">
        <v>893</v>
      </c>
      <c r="J14" s="266" t="s">
        <v>938</v>
      </c>
      <c r="K14" s="266">
        <f t="shared" ref="K14:K15" si="6">H14-F14</f>
        <v>-290</v>
      </c>
      <c r="L14" s="330">
        <f t="shared" ref="L14:L15" si="7">(F14*-0.3)/100</f>
        <v>-20.73</v>
      </c>
      <c r="M14" s="331">
        <f t="shared" ref="M14:M15" si="8">(K14+L14)/F14</f>
        <v>-4.4968162083936329E-2</v>
      </c>
      <c r="N14" s="266" t="s">
        <v>554</v>
      </c>
      <c r="O14" s="332">
        <v>45541</v>
      </c>
      <c r="P14" s="333"/>
      <c r="Q14" s="220"/>
      <c r="R14" s="54" t="s">
        <v>835</v>
      </c>
    </row>
    <row r="15" spans="1:26" ht="15" customHeight="1">
      <c r="A15" s="325">
        <v>6</v>
      </c>
      <c r="B15" s="326">
        <v>45530</v>
      </c>
      <c r="C15" s="327"/>
      <c r="D15" s="328" t="s">
        <v>423</v>
      </c>
      <c r="E15" s="329" t="s">
        <v>542</v>
      </c>
      <c r="F15" s="267">
        <v>489</v>
      </c>
      <c r="G15" s="268">
        <v>468</v>
      </c>
      <c r="H15" s="267">
        <v>460</v>
      </c>
      <c r="I15" s="267" t="s">
        <v>903</v>
      </c>
      <c r="J15" s="266" t="s">
        <v>945</v>
      </c>
      <c r="K15" s="266">
        <f t="shared" si="6"/>
        <v>-29</v>
      </c>
      <c r="L15" s="330">
        <f t="shared" si="7"/>
        <v>-1.4669999999999999</v>
      </c>
      <c r="M15" s="331">
        <f t="shared" si="8"/>
        <v>-6.2304703476482613E-2</v>
      </c>
      <c r="N15" s="266" t="s">
        <v>554</v>
      </c>
      <c r="O15" s="332">
        <v>45544</v>
      </c>
      <c r="P15" s="333"/>
      <c r="Q15" s="220"/>
      <c r="R15" s="54" t="s">
        <v>835</v>
      </c>
    </row>
    <row r="16" spans="1:26" ht="15" customHeight="1">
      <c r="A16" s="325">
        <v>7</v>
      </c>
      <c r="B16" s="326">
        <v>45531</v>
      </c>
      <c r="C16" s="327"/>
      <c r="D16" s="328" t="s">
        <v>131</v>
      </c>
      <c r="E16" s="329" t="s">
        <v>542</v>
      </c>
      <c r="F16" s="267">
        <v>326</v>
      </c>
      <c r="G16" s="268">
        <v>310</v>
      </c>
      <c r="H16" s="267">
        <v>310</v>
      </c>
      <c r="I16" s="267" t="s">
        <v>904</v>
      </c>
      <c r="J16" s="266" t="s">
        <v>930</v>
      </c>
      <c r="K16" s="266">
        <f t="shared" ref="K16" si="9">H16-F16</f>
        <v>-16</v>
      </c>
      <c r="L16" s="330">
        <f t="shared" ref="L16" si="10">(F16*-0.3)/100</f>
        <v>-0.97799999999999998</v>
      </c>
      <c r="M16" s="331">
        <f t="shared" ref="M16" si="11">(K16+L16)/F16</f>
        <v>-5.2079754601226998E-2</v>
      </c>
      <c r="N16" s="266" t="s">
        <v>554</v>
      </c>
      <c r="O16" s="332">
        <v>45540</v>
      </c>
      <c r="P16" s="333"/>
      <c r="Q16" s="220"/>
      <c r="R16" s="54" t="s">
        <v>835</v>
      </c>
    </row>
    <row r="17" spans="1:18" ht="15" customHeight="1">
      <c r="A17" s="325">
        <v>8</v>
      </c>
      <c r="B17" s="326">
        <v>45531</v>
      </c>
      <c r="C17" s="327"/>
      <c r="D17" s="328" t="s">
        <v>235</v>
      </c>
      <c r="E17" s="329" t="s">
        <v>542</v>
      </c>
      <c r="F17" s="267">
        <v>144</v>
      </c>
      <c r="G17" s="268">
        <v>134.5</v>
      </c>
      <c r="H17" s="267">
        <v>134.5</v>
      </c>
      <c r="I17" s="267" t="s">
        <v>905</v>
      </c>
      <c r="J17" s="266" t="s">
        <v>982</v>
      </c>
      <c r="K17" s="266">
        <f t="shared" ref="K17" si="12">H17-F17</f>
        <v>-9.5</v>
      </c>
      <c r="L17" s="330">
        <f t="shared" ref="L17" si="13">(F17*-0.3)/100</f>
        <v>-0.43199999999999994</v>
      </c>
      <c r="M17" s="331">
        <f t="shared" ref="M17" si="14">(K17+L17)/F17</f>
        <v>-6.8972222222222226E-2</v>
      </c>
      <c r="N17" s="266" t="s">
        <v>554</v>
      </c>
      <c r="O17" s="332">
        <v>45541</v>
      </c>
      <c r="P17" s="333"/>
      <c r="Q17" s="220"/>
      <c r="R17" s="54" t="s">
        <v>835</v>
      </c>
    </row>
    <row r="18" spans="1:18" ht="15" customHeight="1">
      <c r="A18" s="334">
        <v>9</v>
      </c>
      <c r="B18" s="253">
        <v>45532</v>
      </c>
      <c r="C18" s="335"/>
      <c r="D18" s="336" t="s">
        <v>869</v>
      </c>
      <c r="E18" s="337" t="s">
        <v>542</v>
      </c>
      <c r="F18" s="237">
        <v>1063</v>
      </c>
      <c r="G18" s="238">
        <v>1020</v>
      </c>
      <c r="H18" s="237">
        <v>1120</v>
      </c>
      <c r="I18" s="237" t="s">
        <v>906</v>
      </c>
      <c r="J18" s="236" t="s">
        <v>937</v>
      </c>
      <c r="K18" s="236">
        <f t="shared" ref="K18" si="15">H18-F18</f>
        <v>57</v>
      </c>
      <c r="L18" s="249">
        <f t="shared" ref="L18" si="16">(F18*-0.3)/100</f>
        <v>-3.1889999999999996</v>
      </c>
      <c r="M18" s="250">
        <f t="shared" ref="M18" si="17">(K18+L18)/F18</f>
        <v>5.0621825023518342E-2</v>
      </c>
      <c r="N18" s="236" t="s">
        <v>544</v>
      </c>
      <c r="O18" s="251">
        <v>45541</v>
      </c>
      <c r="P18" s="252"/>
      <c r="Q18" s="220"/>
      <c r="R18" s="54" t="s">
        <v>835</v>
      </c>
    </row>
    <row r="19" spans="1:18" ht="15" customHeight="1">
      <c r="A19" s="334">
        <v>10</v>
      </c>
      <c r="B19" s="253">
        <v>45532</v>
      </c>
      <c r="C19" s="335"/>
      <c r="D19" s="336" t="s">
        <v>348</v>
      </c>
      <c r="E19" s="337" t="s">
        <v>542</v>
      </c>
      <c r="F19" s="237">
        <v>785</v>
      </c>
      <c r="G19" s="238">
        <v>726</v>
      </c>
      <c r="H19" s="237">
        <v>827</v>
      </c>
      <c r="I19" s="237" t="s">
        <v>907</v>
      </c>
      <c r="J19" s="236" t="s">
        <v>727</v>
      </c>
      <c r="K19" s="236">
        <f t="shared" ref="K19:K20" si="18">H19-F19</f>
        <v>42</v>
      </c>
      <c r="L19" s="249">
        <f t="shared" ref="L19:L20" si="19">(F19*-0.3)/100</f>
        <v>-2.355</v>
      </c>
      <c r="M19" s="250">
        <f t="shared" ref="M19:M20" si="20">(K19+L19)/F19</f>
        <v>5.0503184713375802E-2</v>
      </c>
      <c r="N19" s="236" t="s">
        <v>544</v>
      </c>
      <c r="O19" s="251">
        <v>45541</v>
      </c>
      <c r="P19" s="252"/>
      <c r="Q19" s="220"/>
      <c r="R19" s="320" t="s">
        <v>836</v>
      </c>
    </row>
    <row r="20" spans="1:18" ht="15" customHeight="1">
      <c r="A20" s="325">
        <v>11</v>
      </c>
      <c r="B20" s="326">
        <v>45533</v>
      </c>
      <c r="C20" s="327"/>
      <c r="D20" s="328" t="s">
        <v>74</v>
      </c>
      <c r="E20" s="329" t="s">
        <v>542</v>
      </c>
      <c r="F20" s="267">
        <v>295.5</v>
      </c>
      <c r="G20" s="268">
        <v>280</v>
      </c>
      <c r="H20" s="267">
        <v>280</v>
      </c>
      <c r="I20" s="267" t="s">
        <v>887</v>
      </c>
      <c r="J20" s="266" t="s">
        <v>942</v>
      </c>
      <c r="K20" s="266">
        <f t="shared" si="18"/>
        <v>-15.5</v>
      </c>
      <c r="L20" s="330">
        <f t="shared" si="19"/>
        <v>-0.88649999999999995</v>
      </c>
      <c r="M20" s="331">
        <f t="shared" si="20"/>
        <v>-5.5453468697123524E-2</v>
      </c>
      <c r="N20" s="266" t="s">
        <v>554</v>
      </c>
      <c r="O20" s="332">
        <v>45544</v>
      </c>
      <c r="P20" s="333"/>
      <c r="Q20" s="220"/>
      <c r="R20" s="320" t="s">
        <v>835</v>
      </c>
    </row>
    <row r="21" spans="1:18" ht="15" customHeight="1">
      <c r="A21" s="180">
        <v>12</v>
      </c>
      <c r="B21" s="177">
        <v>45533</v>
      </c>
      <c r="C21" s="181"/>
      <c r="D21" s="185" t="s">
        <v>205</v>
      </c>
      <c r="E21" s="182" t="s">
        <v>542</v>
      </c>
      <c r="F21" s="176" t="s">
        <v>909</v>
      </c>
      <c r="G21" s="178">
        <v>2900</v>
      </c>
      <c r="H21" s="176"/>
      <c r="I21" s="176" t="s">
        <v>910</v>
      </c>
      <c r="J21" s="178" t="s">
        <v>543</v>
      </c>
      <c r="K21" s="178"/>
      <c r="L21" s="179"/>
      <c r="M21" s="183"/>
      <c r="N21" s="178"/>
      <c r="O21" s="184"/>
      <c r="P21" s="179">
        <f>VLOOKUP(D21,'[1]MidCap Intra'!$B$11:$C$571,2,0)</f>
        <v>2996.25</v>
      </c>
      <c r="Q21" s="220"/>
      <c r="R21" s="320" t="s">
        <v>835</v>
      </c>
    </row>
    <row r="22" spans="1:18" ht="15" customHeight="1">
      <c r="A22" s="180">
        <v>13</v>
      </c>
      <c r="B22" s="177">
        <v>45537</v>
      </c>
      <c r="C22" s="181"/>
      <c r="D22" s="185" t="s">
        <v>231</v>
      </c>
      <c r="E22" s="182" t="s">
        <v>542</v>
      </c>
      <c r="F22" s="176" t="s">
        <v>915</v>
      </c>
      <c r="G22" s="178">
        <v>555</v>
      </c>
      <c r="H22" s="176"/>
      <c r="I22" s="176" t="s">
        <v>916</v>
      </c>
      <c r="J22" s="323" t="s">
        <v>543</v>
      </c>
      <c r="K22" s="178"/>
      <c r="L22" s="179"/>
      <c r="M22" s="183"/>
      <c r="N22" s="178"/>
      <c r="O22" s="184"/>
      <c r="P22" s="179">
        <f>VLOOKUP(D22,'[1]MidCap Intra'!$B$11:$C$571,2,0)</f>
        <v>579.15</v>
      </c>
      <c r="Q22" s="220"/>
      <c r="R22" s="320"/>
    </row>
    <row r="23" spans="1:18" ht="15" customHeight="1">
      <c r="A23" s="334">
        <v>14</v>
      </c>
      <c r="B23" s="253">
        <v>45539</v>
      </c>
      <c r="C23" s="335"/>
      <c r="D23" s="336" t="s">
        <v>857</v>
      </c>
      <c r="E23" s="337" t="s">
        <v>542</v>
      </c>
      <c r="F23" s="237">
        <v>337.5</v>
      </c>
      <c r="G23" s="238">
        <v>319</v>
      </c>
      <c r="H23" s="237">
        <v>357.5</v>
      </c>
      <c r="I23" s="237" t="s">
        <v>925</v>
      </c>
      <c r="J23" s="236" t="s">
        <v>957</v>
      </c>
      <c r="K23" s="236">
        <f t="shared" ref="K23" si="21">H23-F23</f>
        <v>20</v>
      </c>
      <c r="L23" s="249">
        <f t="shared" ref="L23" si="22">(F23*-0.3)/100</f>
        <v>-1.0125</v>
      </c>
      <c r="M23" s="250">
        <f t="shared" ref="M23" si="23">(K23+L23)/F23</f>
        <v>5.6259259259259259E-2</v>
      </c>
      <c r="N23" s="236" t="s">
        <v>544</v>
      </c>
      <c r="O23" s="251">
        <v>45545</v>
      </c>
      <c r="P23" s="252"/>
      <c r="Q23" s="220"/>
      <c r="R23" s="320"/>
    </row>
    <row r="24" spans="1:18" ht="15" customHeight="1">
      <c r="A24" s="334">
        <v>15</v>
      </c>
      <c r="B24" s="253">
        <v>45540</v>
      </c>
      <c r="C24" s="335"/>
      <c r="D24" s="336" t="s">
        <v>221</v>
      </c>
      <c r="E24" s="337" t="s">
        <v>542</v>
      </c>
      <c r="F24" s="237">
        <v>420</v>
      </c>
      <c r="G24" s="238">
        <v>390</v>
      </c>
      <c r="H24" s="237">
        <v>446.5</v>
      </c>
      <c r="I24" s="237" t="s">
        <v>929</v>
      </c>
      <c r="J24" s="236" t="s">
        <v>981</v>
      </c>
      <c r="K24" s="236">
        <f t="shared" ref="K24" si="24">H24-F24</f>
        <v>26.5</v>
      </c>
      <c r="L24" s="249">
        <f t="shared" ref="L24" si="25">(F24*-0.3)/100</f>
        <v>-1.26</v>
      </c>
      <c r="M24" s="250">
        <f t="shared" ref="M24" si="26">(K24+L24)/F24</f>
        <v>6.009523809523809E-2</v>
      </c>
      <c r="N24" s="236" t="s">
        <v>544</v>
      </c>
      <c r="O24" s="251">
        <v>45545</v>
      </c>
      <c r="P24" s="252"/>
      <c r="Q24" s="220"/>
      <c r="R24" s="320"/>
    </row>
    <row r="25" spans="1:18" ht="15" customHeight="1">
      <c r="A25" s="334">
        <v>16</v>
      </c>
      <c r="B25" s="253">
        <v>45541</v>
      </c>
      <c r="C25" s="335"/>
      <c r="D25" s="336" t="s">
        <v>78</v>
      </c>
      <c r="E25" s="337" t="s">
        <v>542</v>
      </c>
      <c r="F25" s="237">
        <v>1536</v>
      </c>
      <c r="G25" s="238">
        <v>1447</v>
      </c>
      <c r="H25" s="237">
        <v>1638</v>
      </c>
      <c r="I25" s="237" t="s">
        <v>936</v>
      </c>
      <c r="J25" s="236" t="s">
        <v>991</v>
      </c>
      <c r="K25" s="236">
        <f t="shared" ref="K25" si="27">H25-F25</f>
        <v>102</v>
      </c>
      <c r="L25" s="249">
        <f t="shared" ref="L25" si="28">(F25*-0.3)/100</f>
        <v>-4.6079999999999997</v>
      </c>
      <c r="M25" s="250">
        <f t="shared" ref="M25" si="29">(K25+L25)/F25</f>
        <v>6.3406249999999997E-2</v>
      </c>
      <c r="N25" s="236" t="s">
        <v>544</v>
      </c>
      <c r="O25" s="251">
        <v>45547</v>
      </c>
      <c r="P25" s="252"/>
      <c r="Q25" s="220"/>
      <c r="R25" s="320"/>
    </row>
    <row r="26" spans="1:18" ht="15" customHeight="1">
      <c r="A26" s="334">
        <v>17</v>
      </c>
      <c r="B26" s="253">
        <v>45541</v>
      </c>
      <c r="C26" s="335"/>
      <c r="D26" s="336" t="s">
        <v>232</v>
      </c>
      <c r="E26" s="337" t="s">
        <v>985</v>
      </c>
      <c r="F26" s="237">
        <v>434</v>
      </c>
      <c r="G26" s="238">
        <v>419</v>
      </c>
      <c r="H26" s="237">
        <v>452.5</v>
      </c>
      <c r="I26" s="237" t="s">
        <v>979</v>
      </c>
      <c r="J26" s="236" t="s">
        <v>999</v>
      </c>
      <c r="K26" s="236">
        <f t="shared" ref="K26" si="30">H26-F26</f>
        <v>18.5</v>
      </c>
      <c r="L26" s="249">
        <f t="shared" ref="L26" si="31">(F26*-0.3)/100</f>
        <v>-1.3019999999999998</v>
      </c>
      <c r="M26" s="250">
        <f t="shared" ref="M26" si="32">(K26+L26)/F26</f>
        <v>3.9626728110599078E-2</v>
      </c>
      <c r="N26" s="236" t="s">
        <v>544</v>
      </c>
      <c r="O26" s="251">
        <v>45548</v>
      </c>
      <c r="P26" s="252"/>
      <c r="Q26" s="220"/>
      <c r="R26" s="320"/>
    </row>
    <row r="27" spans="1:18" ht="15" customHeight="1">
      <c r="A27" s="180">
        <v>18</v>
      </c>
      <c r="B27" s="177">
        <v>45544</v>
      </c>
      <c r="C27" s="181"/>
      <c r="D27" s="185" t="s">
        <v>869</v>
      </c>
      <c r="E27" s="182" t="s">
        <v>542</v>
      </c>
      <c r="F27" s="176" t="s">
        <v>943</v>
      </c>
      <c r="G27" s="178">
        <v>1018</v>
      </c>
      <c r="H27" s="176"/>
      <c r="I27" s="176" t="s">
        <v>944</v>
      </c>
      <c r="J27" s="178" t="s">
        <v>543</v>
      </c>
      <c r="K27" s="178"/>
      <c r="L27" s="179"/>
      <c r="M27" s="183"/>
      <c r="N27" s="178"/>
      <c r="O27" s="184"/>
      <c r="P27" s="179">
        <f>VLOOKUP(D27,'[1]MidCap Intra'!$B$11:$C$571,2,0)</f>
        <v>1007.2</v>
      </c>
      <c r="Q27" s="220"/>
      <c r="R27" s="320"/>
    </row>
    <row r="28" spans="1:18" ht="15" customHeight="1">
      <c r="A28" s="180">
        <v>19</v>
      </c>
      <c r="B28" s="177">
        <v>45545</v>
      </c>
      <c r="C28" s="181"/>
      <c r="D28" s="185" t="s">
        <v>56</v>
      </c>
      <c r="E28" s="182" t="s">
        <v>542</v>
      </c>
      <c r="F28" s="176" t="s">
        <v>958</v>
      </c>
      <c r="G28" s="178">
        <v>229</v>
      </c>
      <c r="H28" s="176"/>
      <c r="I28" s="176" t="s">
        <v>959</v>
      </c>
      <c r="J28" s="178" t="s">
        <v>543</v>
      </c>
      <c r="K28" s="178"/>
      <c r="L28" s="179"/>
      <c r="M28" s="183"/>
      <c r="N28" s="178"/>
      <c r="O28" s="184"/>
      <c r="P28" s="179">
        <f>VLOOKUP(D28,'[1]MidCap Intra'!$B$11:$C$571,2,0)</f>
        <v>261.75</v>
      </c>
      <c r="Q28" s="220"/>
      <c r="R28" s="320"/>
    </row>
    <row r="29" spans="1:18" ht="15" customHeight="1">
      <c r="A29" s="180">
        <v>20</v>
      </c>
      <c r="B29" s="177">
        <v>45545</v>
      </c>
      <c r="C29" s="181"/>
      <c r="D29" s="185" t="s">
        <v>236</v>
      </c>
      <c r="E29" s="182" t="s">
        <v>542</v>
      </c>
      <c r="F29" s="176" t="s">
        <v>960</v>
      </c>
      <c r="G29" s="178">
        <v>1050</v>
      </c>
      <c r="H29" s="176"/>
      <c r="I29" s="176" t="s">
        <v>961</v>
      </c>
      <c r="J29" s="178" t="s">
        <v>543</v>
      </c>
      <c r="K29" s="178"/>
      <c r="L29" s="179"/>
      <c r="M29" s="183"/>
      <c r="N29" s="178"/>
      <c r="O29" s="184"/>
      <c r="P29" s="179">
        <f>VLOOKUP(D29,'[1]MidCap Intra'!$B$11:$C$571,2,0)</f>
        <v>1210.05</v>
      </c>
      <c r="Q29" s="220"/>
      <c r="R29" s="320"/>
    </row>
    <row r="30" spans="1:18" ht="15" customHeight="1">
      <c r="A30" s="180">
        <v>21</v>
      </c>
      <c r="B30" s="177">
        <v>45546</v>
      </c>
      <c r="C30" s="181"/>
      <c r="D30" s="185" t="s">
        <v>92</v>
      </c>
      <c r="E30" s="182" t="s">
        <v>542</v>
      </c>
      <c r="F30" s="176" t="s">
        <v>972</v>
      </c>
      <c r="G30" s="178">
        <v>464</v>
      </c>
      <c r="H30" s="176"/>
      <c r="I30" s="176" t="s">
        <v>973</v>
      </c>
      <c r="J30" s="178" t="s">
        <v>543</v>
      </c>
      <c r="K30" s="178"/>
      <c r="L30" s="179"/>
      <c r="M30" s="183"/>
      <c r="N30" s="178"/>
      <c r="O30" s="184"/>
      <c r="P30" s="179">
        <f>VLOOKUP(D30,'[1]MidCap Intra'!$B$11:$C$571,2,0)</f>
        <v>528.85</v>
      </c>
      <c r="Q30" s="220"/>
      <c r="R30" s="320"/>
    </row>
    <row r="31" spans="1:18" ht="15" customHeight="1">
      <c r="A31" s="180">
        <v>22</v>
      </c>
      <c r="B31" s="177">
        <v>45546</v>
      </c>
      <c r="C31" s="181"/>
      <c r="D31" s="185" t="s">
        <v>221</v>
      </c>
      <c r="E31" s="182" t="s">
        <v>542</v>
      </c>
      <c r="F31" s="176" t="s">
        <v>975</v>
      </c>
      <c r="G31" s="178">
        <v>410</v>
      </c>
      <c r="H31" s="176"/>
      <c r="I31" s="176" t="s">
        <v>976</v>
      </c>
      <c r="J31" s="178" t="s">
        <v>543</v>
      </c>
      <c r="K31" s="178"/>
      <c r="L31" s="179"/>
      <c r="M31" s="183"/>
      <c r="N31" s="178"/>
      <c r="O31" s="184"/>
      <c r="P31" s="179">
        <f>VLOOKUP(D31,'[1]MidCap Intra'!$B$11:$C$571,2,0)</f>
        <v>422.95</v>
      </c>
      <c r="Q31" s="220"/>
      <c r="R31" s="320"/>
    </row>
    <row r="32" spans="1:18" ht="15" customHeight="1">
      <c r="A32" s="180">
        <v>23</v>
      </c>
      <c r="B32" s="177">
        <v>45546</v>
      </c>
      <c r="C32" s="181"/>
      <c r="D32" s="185" t="s">
        <v>870</v>
      </c>
      <c r="E32" s="182" t="s">
        <v>542</v>
      </c>
      <c r="F32" s="176" t="s">
        <v>977</v>
      </c>
      <c r="G32" s="178">
        <v>1270</v>
      </c>
      <c r="H32" s="176"/>
      <c r="I32" s="176" t="s">
        <v>978</v>
      </c>
      <c r="J32" s="178" t="s">
        <v>543</v>
      </c>
      <c r="K32" s="178"/>
      <c r="L32" s="179"/>
      <c r="M32" s="183"/>
      <c r="N32" s="178"/>
      <c r="O32" s="184"/>
      <c r="P32" s="179">
        <f>VLOOKUP(D32,'[1]MidCap Intra'!$B$11:$C$571,2,0)</f>
        <v>1417.2</v>
      </c>
      <c r="Q32" s="220"/>
      <c r="R32" s="320"/>
    </row>
    <row r="33" spans="1:38" ht="15" customHeight="1">
      <c r="A33" s="334">
        <v>24</v>
      </c>
      <c r="B33" s="253">
        <v>45547</v>
      </c>
      <c r="C33" s="335"/>
      <c r="D33" s="336" t="s">
        <v>367</v>
      </c>
      <c r="E33" s="337" t="s">
        <v>542</v>
      </c>
      <c r="F33" s="237">
        <v>217</v>
      </c>
      <c r="G33" s="238">
        <v>204</v>
      </c>
      <c r="H33" s="237">
        <v>228.5</v>
      </c>
      <c r="I33" s="237" t="s">
        <v>986</v>
      </c>
      <c r="J33" s="236" t="s">
        <v>1018</v>
      </c>
      <c r="K33" s="236">
        <f t="shared" ref="K33" si="33">H33-F33</f>
        <v>11.5</v>
      </c>
      <c r="L33" s="249">
        <f t="shared" ref="L33" si="34">(F33*-0.3)/100</f>
        <v>-0.65099999999999991</v>
      </c>
      <c r="M33" s="250">
        <f t="shared" ref="M33" si="35">(K33+L33)/F33</f>
        <v>4.9995391705069128E-2</v>
      </c>
      <c r="N33" s="236" t="s">
        <v>544</v>
      </c>
      <c r="O33" s="251">
        <v>45548</v>
      </c>
      <c r="P33" s="252"/>
      <c r="Q33" s="220"/>
      <c r="R33" s="320"/>
    </row>
    <row r="34" spans="1:38" ht="15" customHeight="1">
      <c r="A34" s="180">
        <v>24</v>
      </c>
      <c r="B34" s="177">
        <v>45547</v>
      </c>
      <c r="C34" s="181"/>
      <c r="D34" s="185" t="s">
        <v>189</v>
      </c>
      <c r="E34" s="182" t="s">
        <v>542</v>
      </c>
      <c r="F34" s="176" t="s">
        <v>987</v>
      </c>
      <c r="G34" s="178">
        <v>267</v>
      </c>
      <c r="H34" s="176"/>
      <c r="I34" s="176" t="s">
        <v>988</v>
      </c>
      <c r="J34" s="178" t="s">
        <v>543</v>
      </c>
      <c r="K34" s="178"/>
      <c r="L34" s="179"/>
      <c r="M34" s="183"/>
      <c r="N34" s="178"/>
      <c r="O34" s="184"/>
      <c r="P34" s="179">
        <f>VLOOKUP(D34,'[1]MidCap Intra'!$B$11:$C$571,2,0)</f>
        <v>324.35000000000002</v>
      </c>
      <c r="Q34" s="220"/>
      <c r="R34" s="320"/>
    </row>
    <row r="35" spans="1:38" ht="15" customHeight="1">
      <c r="A35" s="180">
        <v>25</v>
      </c>
      <c r="B35" s="177">
        <v>45548</v>
      </c>
      <c r="C35" s="181"/>
      <c r="D35" s="185" t="s">
        <v>68</v>
      </c>
      <c r="E35" s="182" t="s">
        <v>542</v>
      </c>
      <c r="F35" s="176" t="s">
        <v>1000</v>
      </c>
      <c r="G35" s="178">
        <v>7160</v>
      </c>
      <c r="H35" s="176"/>
      <c r="I35" s="176" t="s">
        <v>1001</v>
      </c>
      <c r="J35" s="178" t="s">
        <v>543</v>
      </c>
      <c r="K35" s="178"/>
      <c r="L35" s="179"/>
      <c r="M35" s="183"/>
      <c r="N35" s="178"/>
      <c r="O35" s="184"/>
      <c r="P35" s="179">
        <f>VLOOKUP(D35,'[1]MidCap Intra'!$B$11:$C$571,2,0)</f>
        <v>6743.6</v>
      </c>
      <c r="Q35" s="220"/>
      <c r="R35" s="320"/>
    </row>
    <row r="36" spans="1:38" ht="15" customHeight="1">
      <c r="A36" s="180">
        <v>26</v>
      </c>
      <c r="B36" s="177">
        <v>45551</v>
      </c>
      <c r="C36" s="181"/>
      <c r="D36" s="185" t="s">
        <v>367</v>
      </c>
      <c r="E36" s="182" t="s">
        <v>542</v>
      </c>
      <c r="F36" s="176" t="s">
        <v>1019</v>
      </c>
      <c r="G36" s="178">
        <v>204</v>
      </c>
      <c r="H36" s="176"/>
      <c r="I36" s="176" t="s">
        <v>1020</v>
      </c>
      <c r="J36" s="178" t="s">
        <v>543</v>
      </c>
      <c r="K36" s="178"/>
      <c r="L36" s="179"/>
      <c r="M36" s="183"/>
      <c r="N36" s="178"/>
      <c r="O36" s="184"/>
      <c r="P36" s="179">
        <f>VLOOKUP(D36,'[1]MidCap Intra'!$B$11:$C$571,2,0)</f>
        <v>215.7</v>
      </c>
      <c r="Q36" s="220"/>
      <c r="R36" s="320"/>
    </row>
    <row r="37" spans="1:38" ht="15" customHeight="1">
      <c r="A37" s="180">
        <v>27</v>
      </c>
      <c r="B37" s="177">
        <v>45552</v>
      </c>
      <c r="C37" s="181"/>
      <c r="D37" s="185" t="s">
        <v>790</v>
      </c>
      <c r="E37" s="182" t="s">
        <v>542</v>
      </c>
      <c r="F37" s="176" t="s">
        <v>1063</v>
      </c>
      <c r="G37" s="178">
        <v>2470</v>
      </c>
      <c r="H37" s="176"/>
      <c r="I37" s="176" t="s">
        <v>1064</v>
      </c>
      <c r="J37" s="178" t="s">
        <v>543</v>
      </c>
      <c r="K37" s="178"/>
      <c r="L37" s="179"/>
      <c r="M37" s="183"/>
      <c r="N37" s="178"/>
      <c r="O37" s="184"/>
      <c r="P37" s="179">
        <f>VLOOKUP(D37,'[1]MidCap Intra'!$B$11:$C$571,2,0)</f>
        <v>2870.4</v>
      </c>
      <c r="Q37" s="220"/>
      <c r="R37" s="320"/>
    </row>
    <row r="38" spans="1:38" ht="15" customHeight="1">
      <c r="A38" s="180"/>
      <c r="B38" s="177"/>
      <c r="C38" s="181"/>
      <c r="D38" s="185"/>
      <c r="E38" s="182"/>
      <c r="F38" s="176"/>
      <c r="G38" s="178"/>
      <c r="H38" s="176"/>
      <c r="I38" s="176"/>
      <c r="J38" s="178"/>
      <c r="K38" s="178"/>
      <c r="L38" s="179"/>
      <c r="M38" s="183"/>
      <c r="N38" s="178"/>
      <c r="O38" s="184"/>
      <c r="P38" s="179"/>
      <c r="Q38" s="220"/>
      <c r="R38" s="320"/>
    </row>
    <row r="39" spans="1:38" ht="15" customHeight="1">
      <c r="G39" s="54"/>
      <c r="H39" s="54"/>
      <c r="I39" s="54"/>
      <c r="J39" s="54"/>
      <c r="K39" s="54"/>
      <c r="L39" s="54"/>
      <c r="M39" s="54"/>
      <c r="N39" s="54"/>
      <c r="O39" s="54"/>
      <c r="P39" s="54"/>
      <c r="R39" s="320"/>
    </row>
    <row r="40" spans="1:38" ht="14.25" customHeight="1">
      <c r="A40" s="96"/>
      <c r="B40" s="97"/>
      <c r="C40" s="98"/>
      <c r="D40" s="99"/>
      <c r="E40" s="100"/>
      <c r="F40" s="100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101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2" customHeight="1">
      <c r="A41" s="102" t="s">
        <v>545</v>
      </c>
      <c r="B41" s="103"/>
      <c r="C41" s="104"/>
      <c r="E41" s="105"/>
      <c r="F41" s="105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2" customHeight="1">
      <c r="A42" s="106" t="s">
        <v>546</v>
      </c>
      <c r="B42" s="102"/>
      <c r="C42" s="102"/>
      <c r="D42" s="102"/>
      <c r="E42" s="37"/>
      <c r="F42" s="107" t="s">
        <v>547</v>
      </c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2" customHeight="1">
      <c r="A43" s="102" t="s">
        <v>548</v>
      </c>
      <c r="B43" s="102"/>
      <c r="C43" s="102"/>
      <c r="D43" s="102" t="s">
        <v>549</v>
      </c>
      <c r="E43" s="6"/>
      <c r="F43" s="107" t="s">
        <v>550</v>
      </c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2" customHeight="1">
      <c r="A44" s="102"/>
      <c r="B44" s="102"/>
      <c r="C44" s="102"/>
      <c r="D44" s="102"/>
      <c r="E44" s="6"/>
      <c r="F44" s="6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2" customHeight="1">
      <c r="A45" s="189"/>
      <c r="B45" s="189"/>
      <c r="C45" s="189"/>
      <c r="D45" s="189"/>
      <c r="E45" s="190"/>
      <c r="F45" s="190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2" customHeight="1">
      <c r="A46" s="189"/>
      <c r="B46" s="189"/>
      <c r="C46" s="189"/>
      <c r="D46" s="189"/>
      <c r="E46" s="190"/>
      <c r="F46" s="190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38.25" customHeight="1">
      <c r="A47" s="91" t="s">
        <v>948</v>
      </c>
      <c r="B47" s="119"/>
      <c r="C47" s="119"/>
      <c r="D47" s="120"/>
      <c r="E47" s="108"/>
      <c r="F47" s="6"/>
      <c r="G47" s="6"/>
      <c r="H47" s="109"/>
      <c r="I47" s="121"/>
      <c r="J47" s="1"/>
      <c r="K47" s="6"/>
      <c r="L47" s="6"/>
      <c r="M47" s="6"/>
      <c r="N47" s="1"/>
      <c r="O47" s="1"/>
      <c r="R47" s="54"/>
      <c r="S47" s="54"/>
      <c r="T47" s="37"/>
      <c r="U47" s="54"/>
      <c r="V47" s="37"/>
      <c r="W47" s="54"/>
      <c r="X47" s="37"/>
      <c r="Y47" s="54"/>
      <c r="Z47" s="37"/>
      <c r="AA47" s="54"/>
      <c r="AB47" s="37"/>
      <c r="AC47" s="54"/>
      <c r="AD47" s="37"/>
      <c r="AE47" s="54"/>
      <c r="AF47" s="37"/>
      <c r="AG47" s="1"/>
      <c r="AH47" s="1"/>
      <c r="AI47" s="1"/>
      <c r="AJ47" s="6"/>
      <c r="AK47" s="1"/>
    </row>
    <row r="48" spans="1:38" ht="39.6">
      <c r="A48" s="92" t="s">
        <v>16</v>
      </c>
      <c r="B48" s="93" t="s">
        <v>519</v>
      </c>
      <c r="C48" s="93"/>
      <c r="D48" s="94" t="s">
        <v>529</v>
      </c>
      <c r="E48" s="93" t="s">
        <v>530</v>
      </c>
      <c r="F48" s="93" t="s">
        <v>531</v>
      </c>
      <c r="G48" s="93" t="s">
        <v>532</v>
      </c>
      <c r="H48" s="93" t="s">
        <v>533</v>
      </c>
      <c r="I48" s="93" t="s">
        <v>534</v>
      </c>
      <c r="J48" s="92" t="s">
        <v>535</v>
      </c>
      <c r="K48" s="112" t="s">
        <v>552</v>
      </c>
      <c r="L48" s="113" t="s">
        <v>537</v>
      </c>
      <c r="M48" s="95" t="s">
        <v>538</v>
      </c>
      <c r="N48" s="93" t="s">
        <v>539</v>
      </c>
      <c r="O48" s="94" t="s">
        <v>540</v>
      </c>
      <c r="P48" s="186" t="s">
        <v>541</v>
      </c>
      <c r="Q48" s="188" t="s">
        <v>806</v>
      </c>
      <c r="R48" s="54"/>
      <c r="S48" s="54"/>
      <c r="T48" s="37"/>
      <c r="U48" s="54"/>
      <c r="V48" s="37"/>
      <c r="W48" s="54"/>
      <c r="X48" s="37"/>
      <c r="Y48" s="54"/>
      <c r="Z48" s="37"/>
      <c r="AA48" s="54"/>
      <c r="AB48" s="37"/>
      <c r="AC48" s="54"/>
      <c r="AD48" s="37"/>
      <c r="AE48" s="54"/>
      <c r="AF48" s="37"/>
      <c r="AG48" s="37"/>
      <c r="AH48" s="37"/>
      <c r="AI48" s="37"/>
      <c r="AJ48" s="37"/>
      <c r="AK48" s="37"/>
      <c r="AL48" s="37"/>
    </row>
    <row r="49" spans="1:38" ht="12.75" customHeight="1">
      <c r="A49" s="237">
        <v>1</v>
      </c>
      <c r="B49" s="253">
        <v>45533</v>
      </c>
      <c r="C49" s="286"/>
      <c r="D49" s="286" t="s">
        <v>891</v>
      </c>
      <c r="E49" s="237" t="s">
        <v>542</v>
      </c>
      <c r="F49" s="237">
        <v>343.5</v>
      </c>
      <c r="G49" s="237">
        <v>318</v>
      </c>
      <c r="H49" s="237">
        <v>361.5</v>
      </c>
      <c r="I49" s="237" t="s">
        <v>908</v>
      </c>
      <c r="J49" s="236" t="s">
        <v>914</v>
      </c>
      <c r="K49" s="236">
        <f t="shared" ref="K49" si="36">H49-F49</f>
        <v>18</v>
      </c>
      <c r="L49" s="249">
        <f t="shared" ref="L49" si="37">(F49*-0.3)/100</f>
        <v>-1.0305</v>
      </c>
      <c r="M49" s="250">
        <f t="shared" ref="M49" si="38">(K49+L49)/F49</f>
        <v>4.9401746724890831E-2</v>
      </c>
      <c r="N49" s="236" t="s">
        <v>544</v>
      </c>
      <c r="O49" s="251">
        <v>45537</v>
      </c>
      <c r="P49" s="252"/>
      <c r="Q49" s="233"/>
      <c r="R49" s="54" t="s">
        <v>835</v>
      </c>
      <c r="S49" s="54"/>
      <c r="T49" s="37"/>
      <c r="U49" s="54"/>
      <c r="V49" s="37"/>
      <c r="W49" s="54"/>
      <c r="X49" s="37"/>
      <c r="Y49" s="54"/>
      <c r="Z49" s="37"/>
      <c r="AA49" s="54"/>
      <c r="AB49" s="37"/>
      <c r="AC49" s="54"/>
      <c r="AD49" s="37"/>
      <c r="AE49" s="54"/>
      <c r="AF49" s="37"/>
    </row>
    <row r="50" spans="1:38" ht="12.75" customHeight="1">
      <c r="A50" s="334">
        <v>2</v>
      </c>
      <c r="B50" s="253">
        <v>45534</v>
      </c>
      <c r="C50" s="335"/>
      <c r="D50" s="336" t="s">
        <v>912</v>
      </c>
      <c r="E50" s="337" t="s">
        <v>542</v>
      </c>
      <c r="F50" s="237">
        <v>344</v>
      </c>
      <c r="G50" s="238">
        <v>319</v>
      </c>
      <c r="H50" s="237">
        <v>362</v>
      </c>
      <c r="I50" s="237" t="s">
        <v>913</v>
      </c>
      <c r="J50" s="236" t="s">
        <v>914</v>
      </c>
      <c r="K50" s="236">
        <f t="shared" ref="K50" si="39">H50-F50</f>
        <v>18</v>
      </c>
      <c r="L50" s="249">
        <f t="shared" ref="L50" si="40">(F50*-0.3)/100</f>
        <v>-1.032</v>
      </c>
      <c r="M50" s="250">
        <f t="shared" ref="M50" si="41">(K50+L50)/F50</f>
        <v>4.9325581395348837E-2</v>
      </c>
      <c r="N50" s="236" t="s">
        <v>544</v>
      </c>
      <c r="O50" s="251">
        <v>45544</v>
      </c>
      <c r="P50" s="252"/>
      <c r="Q50" s="233"/>
      <c r="R50" s="54" t="s">
        <v>835</v>
      </c>
      <c r="S50" s="54"/>
      <c r="T50" s="37"/>
      <c r="U50" s="54"/>
      <c r="V50" s="37"/>
      <c r="W50" s="54"/>
      <c r="X50" s="37"/>
      <c r="Y50" s="54"/>
      <c r="Z50" s="37"/>
      <c r="AA50" s="54"/>
      <c r="AB50" s="37"/>
      <c r="AC50" s="54"/>
      <c r="AD50" s="37"/>
      <c r="AE50" s="54"/>
      <c r="AF50" s="37"/>
    </row>
    <row r="51" spans="1:38" ht="12.75" customHeight="1">
      <c r="A51" s="338">
        <v>3</v>
      </c>
      <c r="B51" s="339">
        <v>45537</v>
      </c>
      <c r="C51" s="340"/>
      <c r="D51" s="350" t="s">
        <v>895</v>
      </c>
      <c r="E51" s="342" t="s">
        <v>985</v>
      </c>
      <c r="F51" s="343">
        <v>2030</v>
      </c>
      <c r="G51" s="344">
        <v>1940</v>
      </c>
      <c r="H51" s="343">
        <v>2055</v>
      </c>
      <c r="I51" s="343" t="s">
        <v>980</v>
      </c>
      <c r="J51" s="346" t="s">
        <v>709</v>
      </c>
      <c r="K51" s="346">
        <f t="shared" ref="K51" si="42">H51-F51</f>
        <v>25</v>
      </c>
      <c r="L51" s="351">
        <f t="shared" ref="L51" si="43">(F51*-0.3)/100</f>
        <v>-6.09</v>
      </c>
      <c r="M51" s="352">
        <f t="shared" ref="M51" si="44">(K51+L51)/F51</f>
        <v>9.3152709359605908E-3</v>
      </c>
      <c r="N51" s="346" t="s">
        <v>561</v>
      </c>
      <c r="O51" s="353">
        <v>45552</v>
      </c>
      <c r="P51" s="354"/>
      <c r="Q51" s="233"/>
      <c r="R51" s="54"/>
      <c r="S51" s="54"/>
      <c r="T51" s="37"/>
      <c r="U51" s="54"/>
      <c r="V51" s="37"/>
      <c r="W51" s="54"/>
      <c r="X51" s="37"/>
      <c r="Y51" s="54"/>
      <c r="Z51" s="37"/>
      <c r="AA51" s="54"/>
      <c r="AB51" s="37"/>
      <c r="AC51" s="54"/>
      <c r="AD51" s="37"/>
      <c r="AE51" s="54"/>
      <c r="AF51" s="37"/>
    </row>
    <row r="52" spans="1:38" ht="12.75" customHeight="1">
      <c r="A52" s="334">
        <v>4</v>
      </c>
      <c r="B52" s="253">
        <v>45544</v>
      </c>
      <c r="C52" s="335"/>
      <c r="D52" s="336" t="s">
        <v>900</v>
      </c>
      <c r="E52" s="337" t="s">
        <v>542</v>
      </c>
      <c r="F52" s="237">
        <v>2160</v>
      </c>
      <c r="G52" s="238">
        <v>1980</v>
      </c>
      <c r="H52" s="237">
        <v>2300</v>
      </c>
      <c r="I52" s="237" t="s">
        <v>947</v>
      </c>
      <c r="J52" s="236" t="s">
        <v>689</v>
      </c>
      <c r="K52" s="236">
        <f t="shared" ref="K52" si="45">H52-F52</f>
        <v>140</v>
      </c>
      <c r="L52" s="249">
        <f t="shared" ref="L52" si="46">(F52*-0.3)/100</f>
        <v>-6.48</v>
      </c>
      <c r="M52" s="250">
        <f t="shared" ref="M52" si="47">(K52+L52)/F52</f>
        <v>6.1814814814814822E-2</v>
      </c>
      <c r="N52" s="236" t="s">
        <v>544</v>
      </c>
      <c r="O52" s="251">
        <v>45545</v>
      </c>
      <c r="P52" s="252"/>
      <c r="Q52" s="233"/>
      <c r="R52" s="54"/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  <c r="AE52" s="54"/>
      <c r="AF52" s="37"/>
    </row>
    <row r="53" spans="1:38" ht="12.75" customHeight="1">
      <c r="A53" s="180">
        <v>5</v>
      </c>
      <c r="B53" s="177">
        <v>45545</v>
      </c>
      <c r="C53" s="181"/>
      <c r="D53" s="185" t="s">
        <v>891</v>
      </c>
      <c r="E53" s="182" t="s">
        <v>542</v>
      </c>
      <c r="F53" s="176" t="s">
        <v>955</v>
      </c>
      <c r="G53" s="178">
        <v>360</v>
      </c>
      <c r="H53" s="176"/>
      <c r="I53" s="176" t="s">
        <v>956</v>
      </c>
      <c r="J53" s="178" t="s">
        <v>543</v>
      </c>
      <c r="K53" s="176"/>
      <c r="L53" s="234"/>
      <c r="M53" s="235"/>
      <c r="N53" s="176"/>
      <c r="O53" s="221"/>
      <c r="P53" s="179"/>
      <c r="Q53" s="233"/>
      <c r="R53" s="54"/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  <c r="AE53" s="54"/>
      <c r="AF53" s="37"/>
    </row>
    <row r="54" spans="1:38" ht="12.75" customHeight="1">
      <c r="A54" s="180">
        <v>6</v>
      </c>
      <c r="B54" s="177">
        <v>45547</v>
      </c>
      <c r="C54" s="181"/>
      <c r="D54" s="185" t="s">
        <v>900</v>
      </c>
      <c r="E54" s="182" t="s">
        <v>542</v>
      </c>
      <c r="F54" s="176" t="s">
        <v>989</v>
      </c>
      <c r="G54" s="178">
        <v>1990</v>
      </c>
      <c r="H54" s="176"/>
      <c r="I54" s="176" t="s">
        <v>990</v>
      </c>
      <c r="J54" s="178" t="s">
        <v>543</v>
      </c>
      <c r="K54" s="176"/>
      <c r="L54" s="234"/>
      <c r="M54" s="235"/>
      <c r="N54" s="176"/>
      <c r="O54" s="221"/>
      <c r="P54" s="179"/>
      <c r="Q54" s="233"/>
      <c r="R54" s="54"/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  <c r="AE54" s="54"/>
      <c r="AF54" s="37"/>
    </row>
    <row r="55" spans="1:38" ht="12.75" customHeight="1">
      <c r="A55" s="180">
        <v>7</v>
      </c>
      <c r="B55" s="177">
        <v>45551</v>
      </c>
      <c r="C55" s="181"/>
      <c r="D55" s="185" t="s">
        <v>1021</v>
      </c>
      <c r="E55" s="182" t="s">
        <v>542</v>
      </c>
      <c r="F55" s="176" t="s">
        <v>1022</v>
      </c>
      <c r="G55" s="178">
        <v>113</v>
      </c>
      <c r="H55" s="176"/>
      <c r="I55" s="176" t="s">
        <v>1023</v>
      </c>
      <c r="J55" s="178" t="s">
        <v>543</v>
      </c>
      <c r="K55" s="178"/>
      <c r="L55" s="179"/>
      <c r="M55" s="183"/>
      <c r="N55" s="178"/>
      <c r="O55" s="184"/>
      <c r="P55" s="179"/>
      <c r="Q55" s="233"/>
      <c r="R55" s="54"/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  <c r="AE55" s="54"/>
      <c r="AF55" s="37"/>
    </row>
    <row r="56" spans="1:38" ht="12.75" customHeight="1">
      <c r="A56" s="180"/>
      <c r="B56" s="177"/>
      <c r="C56" s="181"/>
      <c r="D56" s="185"/>
      <c r="E56" s="182"/>
      <c r="F56" s="176"/>
      <c r="G56" s="178"/>
      <c r="H56" s="176"/>
      <c r="I56" s="176"/>
      <c r="J56" s="178"/>
      <c r="K56" s="178"/>
      <c r="L56" s="179"/>
      <c r="M56" s="183"/>
      <c r="N56" s="178"/>
      <c r="O56" s="184"/>
      <c r="P56" s="179"/>
      <c r="Q56" s="233"/>
      <c r="R56" s="54"/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  <c r="AE56" s="54"/>
      <c r="AF56" s="37"/>
    </row>
    <row r="57" spans="1:38" ht="12.75" customHeight="1">
      <c r="A57" s="176"/>
      <c r="B57" s="177"/>
      <c r="C57" s="219"/>
      <c r="D57" s="219"/>
      <c r="E57" s="176"/>
      <c r="F57" s="176"/>
      <c r="G57" s="176"/>
      <c r="H57" s="176"/>
      <c r="I57" s="176"/>
      <c r="J57" s="176"/>
      <c r="K57" s="176"/>
      <c r="L57" s="234"/>
      <c r="M57" s="235"/>
      <c r="N57" s="176"/>
      <c r="O57" s="221"/>
      <c r="P57" s="179"/>
      <c r="Q57" s="233"/>
      <c r="R57" s="54" t="s">
        <v>835</v>
      </c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  <c r="AE57" s="54"/>
      <c r="AF57" s="37"/>
    </row>
    <row r="58" spans="1:38" ht="12.75" customHeight="1">
      <c r="A58" s="102" t="s">
        <v>545</v>
      </c>
      <c r="B58" s="102"/>
      <c r="C58" s="102"/>
      <c r="D58" s="54"/>
      <c r="E58" s="37"/>
      <c r="F58" s="107" t="s">
        <v>547</v>
      </c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  <c r="AE58" s="54"/>
      <c r="AF58" s="37"/>
    </row>
    <row r="59" spans="1:38" ht="12.75" customHeight="1">
      <c r="A59" s="106" t="s">
        <v>546</v>
      </c>
      <c r="B59" s="102"/>
      <c r="C59" s="102"/>
      <c r="D59" s="54"/>
      <c r="E59" s="37"/>
      <c r="F59" s="107" t="s">
        <v>550</v>
      </c>
      <c r="G59" s="54"/>
      <c r="H59" s="54" t="s">
        <v>566</v>
      </c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  <c r="AE59" s="54"/>
      <c r="AF59" s="37"/>
    </row>
    <row r="60" spans="1:38" ht="12.75" customHeight="1">
      <c r="A60" s="54"/>
      <c r="B60" s="54"/>
      <c r="C60" s="102"/>
      <c r="D60" s="54"/>
      <c r="E60" s="37"/>
      <c r="F60" s="107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  <c r="AE60" s="54"/>
      <c r="AF60" s="37"/>
    </row>
    <row r="61" spans="1:38" ht="12" customHeight="1">
      <c r="A61" s="189"/>
      <c r="B61" s="189"/>
      <c r="C61" s="189"/>
      <c r="D61" s="189"/>
      <c r="E61" s="190"/>
      <c r="F61" s="190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</row>
    <row r="62" spans="1:38" ht="38.25" customHeight="1">
      <c r="A62" s="91" t="s">
        <v>898</v>
      </c>
      <c r="B62" s="119"/>
      <c r="C62" s="119"/>
      <c r="D62" s="120"/>
      <c r="E62" s="108"/>
      <c r="F62" s="6"/>
      <c r="G62" s="6"/>
      <c r="H62" s="109"/>
      <c r="I62" s="121"/>
      <c r="J62" s="1"/>
      <c r="K62" s="6"/>
      <c r="L62" s="6"/>
      <c r="M62" s="6"/>
      <c r="N62" s="1"/>
      <c r="O62" s="1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  <c r="AE62" s="54"/>
      <c r="AF62" s="37"/>
      <c r="AG62" s="1"/>
      <c r="AH62" s="1"/>
      <c r="AI62" s="1"/>
      <c r="AJ62" s="6"/>
      <c r="AK62" s="1"/>
    </row>
    <row r="63" spans="1:38" ht="39.6">
      <c r="A63" s="92" t="s">
        <v>16</v>
      </c>
      <c r="B63" s="93" t="s">
        <v>519</v>
      </c>
      <c r="C63" s="93"/>
      <c r="D63" s="94" t="s">
        <v>529</v>
      </c>
      <c r="E63" s="93" t="s">
        <v>530</v>
      </c>
      <c r="F63" s="93" t="s">
        <v>531</v>
      </c>
      <c r="G63" s="93" t="s">
        <v>532</v>
      </c>
      <c r="H63" s="93" t="s">
        <v>533</v>
      </c>
      <c r="I63" s="93" t="s">
        <v>534</v>
      </c>
      <c r="J63" s="92" t="s">
        <v>535</v>
      </c>
      <c r="K63" s="112" t="s">
        <v>552</v>
      </c>
      <c r="L63" s="113" t="s">
        <v>537</v>
      </c>
      <c r="M63" s="95" t="s">
        <v>538</v>
      </c>
      <c r="N63" s="93" t="s">
        <v>539</v>
      </c>
      <c r="O63" s="94" t="s">
        <v>540</v>
      </c>
      <c r="P63" s="186" t="s">
        <v>541</v>
      </c>
      <c r="Q63" s="188" t="s">
        <v>806</v>
      </c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  <c r="AE63" s="54"/>
      <c r="AF63" s="37"/>
      <c r="AG63" s="37"/>
      <c r="AH63" s="37"/>
      <c r="AI63" s="37"/>
      <c r="AJ63" s="37"/>
      <c r="AK63" s="37"/>
      <c r="AL63" s="37"/>
    </row>
    <row r="64" spans="1:38" ht="12.75" customHeight="1">
      <c r="A64" s="176">
        <v>1</v>
      </c>
      <c r="B64" s="177">
        <v>45498</v>
      </c>
      <c r="C64" s="219"/>
      <c r="D64" s="219" t="s">
        <v>474</v>
      </c>
      <c r="E64" s="176" t="s">
        <v>542</v>
      </c>
      <c r="F64" s="176" t="s">
        <v>882</v>
      </c>
      <c r="G64" s="176">
        <v>3600</v>
      </c>
      <c r="H64" s="176"/>
      <c r="I64" s="176" t="s">
        <v>883</v>
      </c>
      <c r="J64" s="176" t="s">
        <v>543</v>
      </c>
      <c r="K64" s="176"/>
      <c r="L64" s="234"/>
      <c r="M64" s="235"/>
      <c r="N64" s="176"/>
      <c r="O64" s="221"/>
      <c r="P64" s="179">
        <f>VLOOKUP(D64,'MidCap Intra'!$B$11:$C$570,2,0)</f>
        <v>3851.5</v>
      </c>
      <c r="Q64" s="233"/>
      <c r="R64" s="54" t="s">
        <v>835</v>
      </c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  <c r="AE64" s="54"/>
      <c r="AF64" s="37"/>
    </row>
    <row r="65" spans="1:32" ht="12.75" customHeight="1">
      <c r="A65" s="176"/>
      <c r="B65" s="177"/>
      <c r="C65" s="219"/>
      <c r="D65" s="219"/>
      <c r="E65" s="176"/>
      <c r="F65" s="176"/>
      <c r="G65" s="176"/>
      <c r="H65" s="176"/>
      <c r="I65" s="176"/>
      <c r="J65" s="176"/>
      <c r="K65" s="176"/>
      <c r="L65" s="234"/>
      <c r="M65" s="235"/>
      <c r="N65" s="176"/>
      <c r="O65" s="221"/>
      <c r="P65" s="179"/>
      <c r="Q65" s="233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  <c r="AE65" s="54"/>
      <c r="AF65" s="37"/>
    </row>
    <row r="66" spans="1:32" ht="12.75" customHeight="1">
      <c r="A66" s="176"/>
      <c r="B66" s="177"/>
      <c r="C66" s="219"/>
      <c r="D66" s="219"/>
      <c r="E66" s="176"/>
      <c r="F66" s="176"/>
      <c r="G66" s="176"/>
      <c r="H66" s="176"/>
      <c r="I66" s="176"/>
      <c r="J66" s="176"/>
      <c r="K66" s="176"/>
      <c r="L66" s="234"/>
      <c r="M66" s="235"/>
      <c r="N66" s="176"/>
      <c r="O66" s="221"/>
      <c r="P66" s="177"/>
      <c r="Q66" s="233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  <c r="AE66" s="54"/>
      <c r="AF66" s="37"/>
    </row>
    <row r="67" spans="1:32" ht="12.75" customHeight="1">
      <c r="A67" s="102" t="s">
        <v>545</v>
      </c>
      <c r="B67" s="102"/>
      <c r="C67" s="102"/>
      <c r="D67" s="54"/>
      <c r="E67" s="37"/>
      <c r="F67" s="107" t="s">
        <v>547</v>
      </c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  <c r="AE67" s="54"/>
      <c r="AF67" s="37"/>
    </row>
    <row r="68" spans="1:32" ht="12.75" customHeight="1">
      <c r="A68" s="106" t="s">
        <v>546</v>
      </c>
      <c r="B68" s="102"/>
      <c r="C68" s="102"/>
      <c r="D68" s="54"/>
      <c r="E68" s="37"/>
      <c r="F68" s="107" t="s">
        <v>550</v>
      </c>
      <c r="G68" s="54"/>
      <c r="H68" s="54" t="s">
        <v>566</v>
      </c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  <c r="AE68" s="54"/>
      <c r="AF68" s="37"/>
    </row>
    <row r="69" spans="1:32" ht="12.75" customHeight="1">
      <c r="A69" s="54"/>
      <c r="B69" s="54"/>
      <c r="C69" s="102"/>
      <c r="D69" s="54"/>
      <c r="E69" s="37"/>
      <c r="F69" s="107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  <c r="AE69" s="54"/>
      <c r="AF69" s="37"/>
    </row>
    <row r="70" spans="1:32" ht="12.75" customHeight="1">
      <c r="A70" s="54"/>
      <c r="B70" s="54"/>
      <c r="C70" s="102"/>
      <c r="D70" s="54"/>
      <c r="E70" s="37"/>
      <c r="F70" s="107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</row>
    <row r="71" spans="1:32" ht="38.25" customHeight="1">
      <c r="A71" s="122" t="s">
        <v>899</v>
      </c>
      <c r="C71" s="122"/>
      <c r="D71" s="54"/>
      <c r="E71" s="122"/>
      <c r="F71" s="6"/>
      <c r="G71" s="6"/>
      <c r="H71" s="110"/>
      <c r="I71" s="6"/>
      <c r="J71" s="110"/>
      <c r="K71" s="111"/>
      <c r="L71" s="6"/>
      <c r="M71" s="6"/>
      <c r="N71" s="1"/>
      <c r="O71" s="54"/>
      <c r="P71" s="54"/>
      <c r="Q71" s="191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</row>
    <row r="72" spans="1:32" ht="12.75" customHeight="1">
      <c r="A72" s="92" t="s">
        <v>16</v>
      </c>
      <c r="B72" s="93" t="s">
        <v>519</v>
      </c>
      <c r="C72" s="93"/>
      <c r="D72" s="94" t="s">
        <v>529</v>
      </c>
      <c r="E72" s="93" t="s">
        <v>530</v>
      </c>
      <c r="F72" s="93" t="s">
        <v>531</v>
      </c>
      <c r="G72" s="93" t="s">
        <v>567</v>
      </c>
      <c r="H72" s="93" t="s">
        <v>568</v>
      </c>
      <c r="I72" s="93" t="s">
        <v>534</v>
      </c>
      <c r="J72" s="123" t="s">
        <v>535</v>
      </c>
      <c r="K72" s="93" t="s">
        <v>536</v>
      </c>
      <c r="L72" s="93" t="s">
        <v>569</v>
      </c>
      <c r="M72" s="93" t="s">
        <v>539</v>
      </c>
      <c r="N72" s="94" t="s">
        <v>540</v>
      </c>
      <c r="O72" s="54"/>
      <c r="P72" s="54"/>
      <c r="Q72" s="191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2" ht="12.75" customHeight="1">
      <c r="A73" s="124">
        <v>1</v>
      </c>
      <c r="B73" s="125">
        <v>41579</v>
      </c>
      <c r="C73" s="125"/>
      <c r="D73" s="126" t="s">
        <v>570</v>
      </c>
      <c r="E73" s="127" t="s">
        <v>542</v>
      </c>
      <c r="F73" s="128">
        <v>82</v>
      </c>
      <c r="G73" s="127" t="s">
        <v>571</v>
      </c>
      <c r="H73" s="127">
        <v>100</v>
      </c>
      <c r="I73" s="129">
        <v>100</v>
      </c>
      <c r="J73" s="130" t="s">
        <v>572</v>
      </c>
      <c r="K73" s="131">
        <f t="shared" ref="K73:K104" si="48">H73-F73</f>
        <v>18</v>
      </c>
      <c r="L73" s="132">
        <f t="shared" ref="L73:L104" si="49">K73/F73</f>
        <v>0.21951219512195122</v>
      </c>
      <c r="M73" s="127" t="s">
        <v>544</v>
      </c>
      <c r="N73" s="133">
        <v>42657</v>
      </c>
      <c r="O73" s="54"/>
      <c r="P73" s="54"/>
      <c r="Q73" s="191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2" ht="12.75" customHeight="1">
      <c r="A74" s="124">
        <v>2</v>
      </c>
      <c r="B74" s="125">
        <v>41794</v>
      </c>
      <c r="C74" s="125"/>
      <c r="D74" s="126" t="s">
        <v>573</v>
      </c>
      <c r="E74" s="127" t="s">
        <v>553</v>
      </c>
      <c r="F74" s="128">
        <v>257</v>
      </c>
      <c r="G74" s="127" t="s">
        <v>571</v>
      </c>
      <c r="H74" s="127">
        <v>300</v>
      </c>
      <c r="I74" s="129">
        <v>300</v>
      </c>
      <c r="J74" s="130" t="s">
        <v>572</v>
      </c>
      <c r="K74" s="131">
        <f t="shared" si="48"/>
        <v>43</v>
      </c>
      <c r="L74" s="132">
        <f t="shared" si="49"/>
        <v>0.16731517509727625</v>
      </c>
      <c r="M74" s="127" t="s">
        <v>544</v>
      </c>
      <c r="N74" s="133">
        <v>41822</v>
      </c>
      <c r="O74" s="54"/>
      <c r="P74" s="54"/>
      <c r="Q74" s="191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2" ht="12.75" customHeight="1">
      <c r="A75" s="124">
        <v>3</v>
      </c>
      <c r="B75" s="125">
        <v>41828</v>
      </c>
      <c r="C75" s="125"/>
      <c r="D75" s="126" t="s">
        <v>574</v>
      </c>
      <c r="E75" s="127" t="s">
        <v>553</v>
      </c>
      <c r="F75" s="128">
        <v>393</v>
      </c>
      <c r="G75" s="127" t="s">
        <v>571</v>
      </c>
      <c r="H75" s="127">
        <v>468</v>
      </c>
      <c r="I75" s="129">
        <v>468</v>
      </c>
      <c r="J75" s="130" t="s">
        <v>572</v>
      </c>
      <c r="K75" s="131">
        <f t="shared" si="48"/>
        <v>75</v>
      </c>
      <c r="L75" s="132">
        <f t="shared" si="49"/>
        <v>0.19083969465648856</v>
      </c>
      <c r="M75" s="127" t="s">
        <v>544</v>
      </c>
      <c r="N75" s="133">
        <v>41863</v>
      </c>
      <c r="O75" s="54"/>
      <c r="P75" s="54"/>
      <c r="Q75" s="191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2" ht="12.75" customHeight="1">
      <c r="A76" s="124">
        <v>4</v>
      </c>
      <c r="B76" s="125">
        <v>41857</v>
      </c>
      <c r="C76" s="125"/>
      <c r="D76" s="126" t="s">
        <v>575</v>
      </c>
      <c r="E76" s="127" t="s">
        <v>553</v>
      </c>
      <c r="F76" s="128">
        <v>205</v>
      </c>
      <c r="G76" s="127" t="s">
        <v>571</v>
      </c>
      <c r="H76" s="127">
        <v>275</v>
      </c>
      <c r="I76" s="129">
        <v>250</v>
      </c>
      <c r="J76" s="130" t="s">
        <v>572</v>
      </c>
      <c r="K76" s="131">
        <f t="shared" si="48"/>
        <v>70</v>
      </c>
      <c r="L76" s="132">
        <f t="shared" si="49"/>
        <v>0.34146341463414637</v>
      </c>
      <c r="M76" s="127" t="s">
        <v>544</v>
      </c>
      <c r="N76" s="133">
        <v>41962</v>
      </c>
      <c r="O76" s="54"/>
      <c r="P76" s="54"/>
      <c r="Q76" s="191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2" ht="12.75" customHeight="1">
      <c r="A77" s="124">
        <v>5</v>
      </c>
      <c r="B77" s="125">
        <v>41886</v>
      </c>
      <c r="C77" s="125"/>
      <c r="D77" s="126" t="s">
        <v>576</v>
      </c>
      <c r="E77" s="127" t="s">
        <v>553</v>
      </c>
      <c r="F77" s="128">
        <v>162</v>
      </c>
      <c r="G77" s="127" t="s">
        <v>571</v>
      </c>
      <c r="H77" s="127">
        <v>190</v>
      </c>
      <c r="I77" s="129">
        <v>190</v>
      </c>
      <c r="J77" s="130" t="s">
        <v>572</v>
      </c>
      <c r="K77" s="131">
        <f t="shared" si="48"/>
        <v>28</v>
      </c>
      <c r="L77" s="132">
        <f t="shared" si="49"/>
        <v>0.1728395061728395</v>
      </c>
      <c r="M77" s="127" t="s">
        <v>544</v>
      </c>
      <c r="N77" s="133">
        <v>42006</v>
      </c>
      <c r="O77" s="54"/>
      <c r="P77" s="54"/>
      <c r="Q77" s="191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2" ht="12.75" customHeight="1">
      <c r="A78" s="124">
        <v>6</v>
      </c>
      <c r="B78" s="125">
        <v>41886</v>
      </c>
      <c r="C78" s="125"/>
      <c r="D78" s="126" t="s">
        <v>577</v>
      </c>
      <c r="E78" s="127" t="s">
        <v>553</v>
      </c>
      <c r="F78" s="128">
        <v>75</v>
      </c>
      <c r="G78" s="127" t="s">
        <v>571</v>
      </c>
      <c r="H78" s="127">
        <v>91.5</v>
      </c>
      <c r="I78" s="129" t="s">
        <v>565</v>
      </c>
      <c r="J78" s="130" t="s">
        <v>578</v>
      </c>
      <c r="K78" s="131">
        <f t="shared" si="48"/>
        <v>16.5</v>
      </c>
      <c r="L78" s="132">
        <f t="shared" si="49"/>
        <v>0.22</v>
      </c>
      <c r="M78" s="127" t="s">
        <v>544</v>
      </c>
      <c r="N78" s="133">
        <v>41954</v>
      </c>
      <c r="O78" s="54"/>
      <c r="P78" s="54"/>
      <c r="Q78" s="191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2" ht="12.75" customHeight="1">
      <c r="A79" s="124">
        <v>7</v>
      </c>
      <c r="B79" s="125">
        <v>41913</v>
      </c>
      <c r="C79" s="125"/>
      <c r="D79" s="126" t="s">
        <v>579</v>
      </c>
      <c r="E79" s="127" t="s">
        <v>553</v>
      </c>
      <c r="F79" s="128">
        <v>850</v>
      </c>
      <c r="G79" s="127" t="s">
        <v>571</v>
      </c>
      <c r="H79" s="127">
        <v>982.5</v>
      </c>
      <c r="I79" s="129">
        <v>1050</v>
      </c>
      <c r="J79" s="130" t="s">
        <v>580</v>
      </c>
      <c r="K79" s="131">
        <f t="shared" si="48"/>
        <v>132.5</v>
      </c>
      <c r="L79" s="132">
        <f t="shared" si="49"/>
        <v>0.15588235294117647</v>
      </c>
      <c r="M79" s="127" t="s">
        <v>544</v>
      </c>
      <c r="N79" s="133">
        <v>42039</v>
      </c>
      <c r="O79" s="54"/>
      <c r="P79" s="54"/>
      <c r="Q79" s="191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2" ht="12.75" customHeight="1">
      <c r="A80" s="124">
        <v>8</v>
      </c>
      <c r="B80" s="125">
        <v>41913</v>
      </c>
      <c r="C80" s="125"/>
      <c r="D80" s="126" t="s">
        <v>581</v>
      </c>
      <c r="E80" s="127" t="s">
        <v>553</v>
      </c>
      <c r="F80" s="128">
        <v>475</v>
      </c>
      <c r="G80" s="127" t="s">
        <v>571</v>
      </c>
      <c r="H80" s="127">
        <v>515</v>
      </c>
      <c r="I80" s="129">
        <v>600</v>
      </c>
      <c r="J80" s="130" t="s">
        <v>582</v>
      </c>
      <c r="K80" s="131">
        <f t="shared" si="48"/>
        <v>40</v>
      </c>
      <c r="L80" s="132">
        <f t="shared" si="49"/>
        <v>8.4210526315789472E-2</v>
      </c>
      <c r="M80" s="127" t="s">
        <v>544</v>
      </c>
      <c r="N80" s="133">
        <v>41939</v>
      </c>
      <c r="O80" s="54"/>
      <c r="P80" s="54"/>
      <c r="Q80" s="191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24">
        <v>9</v>
      </c>
      <c r="B81" s="125">
        <v>41913</v>
      </c>
      <c r="C81" s="125"/>
      <c r="D81" s="126" t="s">
        <v>583</v>
      </c>
      <c r="E81" s="127" t="s">
        <v>553</v>
      </c>
      <c r="F81" s="128">
        <v>86</v>
      </c>
      <c r="G81" s="127" t="s">
        <v>571</v>
      </c>
      <c r="H81" s="127">
        <v>99</v>
      </c>
      <c r="I81" s="129">
        <v>140</v>
      </c>
      <c r="J81" s="130" t="s">
        <v>584</v>
      </c>
      <c r="K81" s="131">
        <f t="shared" si="48"/>
        <v>13</v>
      </c>
      <c r="L81" s="132">
        <f t="shared" si="49"/>
        <v>0.15116279069767441</v>
      </c>
      <c r="M81" s="127" t="s">
        <v>544</v>
      </c>
      <c r="N81" s="133">
        <v>41939</v>
      </c>
      <c r="O81" s="54"/>
      <c r="P81" s="54"/>
      <c r="Q81" s="191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4">
        <v>10</v>
      </c>
      <c r="B82" s="125">
        <v>41926</v>
      </c>
      <c r="C82" s="125"/>
      <c r="D82" s="126" t="s">
        <v>585</v>
      </c>
      <c r="E82" s="127" t="s">
        <v>553</v>
      </c>
      <c r="F82" s="128">
        <v>496.6</v>
      </c>
      <c r="G82" s="127" t="s">
        <v>571</v>
      </c>
      <c r="H82" s="127">
        <v>621</v>
      </c>
      <c r="I82" s="129">
        <v>580</v>
      </c>
      <c r="J82" s="130" t="s">
        <v>572</v>
      </c>
      <c r="K82" s="131">
        <f t="shared" si="48"/>
        <v>124.39999999999998</v>
      </c>
      <c r="L82" s="132">
        <f t="shared" si="49"/>
        <v>0.25050342327829234</v>
      </c>
      <c r="M82" s="127" t="s">
        <v>544</v>
      </c>
      <c r="N82" s="133">
        <v>42605</v>
      </c>
      <c r="O82" s="54"/>
      <c r="P82" s="54"/>
      <c r="Q82" s="191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24">
        <v>11</v>
      </c>
      <c r="B83" s="125">
        <v>41926</v>
      </c>
      <c r="C83" s="125"/>
      <c r="D83" s="126" t="s">
        <v>586</v>
      </c>
      <c r="E83" s="127" t="s">
        <v>553</v>
      </c>
      <c r="F83" s="128">
        <v>2481.9</v>
      </c>
      <c r="G83" s="127" t="s">
        <v>571</v>
      </c>
      <c r="H83" s="127">
        <v>2840</v>
      </c>
      <c r="I83" s="129">
        <v>2870</v>
      </c>
      <c r="J83" s="130" t="s">
        <v>587</v>
      </c>
      <c r="K83" s="131">
        <f t="shared" si="48"/>
        <v>358.09999999999991</v>
      </c>
      <c r="L83" s="132">
        <f t="shared" si="49"/>
        <v>0.14428462065353154</v>
      </c>
      <c r="M83" s="127" t="s">
        <v>544</v>
      </c>
      <c r="N83" s="133">
        <v>42017</v>
      </c>
      <c r="O83" s="54"/>
      <c r="P83" s="54"/>
      <c r="Q83" s="191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4">
        <v>12</v>
      </c>
      <c r="B84" s="125">
        <v>41928</v>
      </c>
      <c r="C84" s="125"/>
      <c r="D84" s="126" t="s">
        <v>588</v>
      </c>
      <c r="E84" s="127" t="s">
        <v>553</v>
      </c>
      <c r="F84" s="128">
        <v>84.5</v>
      </c>
      <c r="G84" s="127" t="s">
        <v>571</v>
      </c>
      <c r="H84" s="127">
        <v>93</v>
      </c>
      <c r="I84" s="129">
        <v>110</v>
      </c>
      <c r="J84" s="130" t="s">
        <v>589</v>
      </c>
      <c r="K84" s="131">
        <f t="shared" si="48"/>
        <v>8.5</v>
      </c>
      <c r="L84" s="132">
        <f t="shared" si="49"/>
        <v>0.10059171597633136</v>
      </c>
      <c r="M84" s="127" t="s">
        <v>544</v>
      </c>
      <c r="N84" s="133">
        <v>41939</v>
      </c>
      <c r="O84" s="54"/>
      <c r="P84" s="54"/>
      <c r="Q84" s="191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4">
        <v>13</v>
      </c>
      <c r="B85" s="125">
        <v>41928</v>
      </c>
      <c r="C85" s="125"/>
      <c r="D85" s="126" t="s">
        <v>590</v>
      </c>
      <c r="E85" s="127" t="s">
        <v>553</v>
      </c>
      <c r="F85" s="128">
        <v>401</v>
      </c>
      <c r="G85" s="127" t="s">
        <v>571</v>
      </c>
      <c r="H85" s="127">
        <v>428</v>
      </c>
      <c r="I85" s="129">
        <v>450</v>
      </c>
      <c r="J85" s="130" t="s">
        <v>591</v>
      </c>
      <c r="K85" s="131">
        <f t="shared" si="48"/>
        <v>27</v>
      </c>
      <c r="L85" s="132">
        <f t="shared" si="49"/>
        <v>6.7331670822942641E-2</v>
      </c>
      <c r="M85" s="127" t="s">
        <v>544</v>
      </c>
      <c r="N85" s="133">
        <v>42020</v>
      </c>
      <c r="O85" s="54"/>
      <c r="P85" s="54"/>
      <c r="Q85" s="191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4">
        <v>14</v>
      </c>
      <c r="B86" s="125">
        <v>41928</v>
      </c>
      <c r="C86" s="125"/>
      <c r="D86" s="126" t="s">
        <v>592</v>
      </c>
      <c r="E86" s="127" t="s">
        <v>553</v>
      </c>
      <c r="F86" s="128">
        <v>101</v>
      </c>
      <c r="G86" s="127" t="s">
        <v>571</v>
      </c>
      <c r="H86" s="127">
        <v>112</v>
      </c>
      <c r="I86" s="129">
        <v>120</v>
      </c>
      <c r="J86" s="130" t="s">
        <v>593</v>
      </c>
      <c r="K86" s="131">
        <f t="shared" si="48"/>
        <v>11</v>
      </c>
      <c r="L86" s="132">
        <f t="shared" si="49"/>
        <v>0.10891089108910891</v>
      </c>
      <c r="M86" s="127" t="s">
        <v>544</v>
      </c>
      <c r="N86" s="133">
        <v>41939</v>
      </c>
      <c r="O86" s="54"/>
      <c r="P86" s="54"/>
      <c r="Q86" s="191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4">
        <v>15</v>
      </c>
      <c r="B87" s="125">
        <v>41954</v>
      </c>
      <c r="C87" s="125"/>
      <c r="D87" s="126" t="s">
        <v>594</v>
      </c>
      <c r="E87" s="127" t="s">
        <v>553</v>
      </c>
      <c r="F87" s="128">
        <v>59</v>
      </c>
      <c r="G87" s="127" t="s">
        <v>571</v>
      </c>
      <c r="H87" s="127">
        <v>76</v>
      </c>
      <c r="I87" s="129">
        <v>76</v>
      </c>
      <c r="J87" s="130" t="s">
        <v>572</v>
      </c>
      <c r="K87" s="131">
        <f t="shared" si="48"/>
        <v>17</v>
      </c>
      <c r="L87" s="132">
        <f t="shared" si="49"/>
        <v>0.28813559322033899</v>
      </c>
      <c r="M87" s="127" t="s">
        <v>544</v>
      </c>
      <c r="N87" s="133">
        <v>43032</v>
      </c>
      <c r="O87" s="54"/>
      <c r="P87" s="54"/>
      <c r="Q87" s="191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24">
        <v>16</v>
      </c>
      <c r="B88" s="125">
        <v>41954</v>
      </c>
      <c r="C88" s="125"/>
      <c r="D88" s="126" t="s">
        <v>583</v>
      </c>
      <c r="E88" s="127" t="s">
        <v>553</v>
      </c>
      <c r="F88" s="128">
        <v>99</v>
      </c>
      <c r="G88" s="127" t="s">
        <v>571</v>
      </c>
      <c r="H88" s="127">
        <v>120</v>
      </c>
      <c r="I88" s="129">
        <v>120</v>
      </c>
      <c r="J88" s="130" t="s">
        <v>562</v>
      </c>
      <c r="K88" s="131">
        <f t="shared" si="48"/>
        <v>21</v>
      </c>
      <c r="L88" s="132">
        <f t="shared" si="49"/>
        <v>0.21212121212121213</v>
      </c>
      <c r="M88" s="127" t="s">
        <v>544</v>
      </c>
      <c r="N88" s="133">
        <v>41960</v>
      </c>
      <c r="O88" s="54"/>
      <c r="P88" s="54"/>
      <c r="Q88" s="191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24">
        <v>17</v>
      </c>
      <c r="B89" s="125">
        <v>41956</v>
      </c>
      <c r="C89" s="125"/>
      <c r="D89" s="126" t="s">
        <v>595</v>
      </c>
      <c r="E89" s="127" t="s">
        <v>553</v>
      </c>
      <c r="F89" s="128">
        <v>22</v>
      </c>
      <c r="G89" s="127" t="s">
        <v>571</v>
      </c>
      <c r="H89" s="127">
        <v>33.549999999999997</v>
      </c>
      <c r="I89" s="129">
        <v>32</v>
      </c>
      <c r="J89" s="130" t="s">
        <v>596</v>
      </c>
      <c r="K89" s="131">
        <f t="shared" si="48"/>
        <v>11.549999999999997</v>
      </c>
      <c r="L89" s="132">
        <f t="shared" si="49"/>
        <v>0.52499999999999991</v>
      </c>
      <c r="M89" s="127" t="s">
        <v>544</v>
      </c>
      <c r="N89" s="133">
        <v>42188</v>
      </c>
      <c r="O89" s="54"/>
      <c r="P89" s="54"/>
      <c r="Q89" s="191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4">
        <v>18</v>
      </c>
      <c r="B90" s="125">
        <v>41976</v>
      </c>
      <c r="C90" s="125"/>
      <c r="D90" s="126" t="s">
        <v>597</v>
      </c>
      <c r="E90" s="127" t="s">
        <v>553</v>
      </c>
      <c r="F90" s="128">
        <v>440</v>
      </c>
      <c r="G90" s="127" t="s">
        <v>571</v>
      </c>
      <c r="H90" s="127">
        <v>520</v>
      </c>
      <c r="I90" s="129">
        <v>520</v>
      </c>
      <c r="J90" s="130" t="s">
        <v>598</v>
      </c>
      <c r="K90" s="131">
        <f t="shared" si="48"/>
        <v>80</v>
      </c>
      <c r="L90" s="132">
        <f t="shared" si="49"/>
        <v>0.18181818181818182</v>
      </c>
      <c r="M90" s="127" t="s">
        <v>544</v>
      </c>
      <c r="N90" s="133">
        <v>42208</v>
      </c>
      <c r="O90" s="54"/>
      <c r="P90" s="54"/>
      <c r="Q90" s="191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4">
        <v>19</v>
      </c>
      <c r="B91" s="125">
        <v>41976</v>
      </c>
      <c r="C91" s="125"/>
      <c r="D91" s="126" t="s">
        <v>599</v>
      </c>
      <c r="E91" s="127" t="s">
        <v>553</v>
      </c>
      <c r="F91" s="128">
        <v>360</v>
      </c>
      <c r="G91" s="127" t="s">
        <v>571</v>
      </c>
      <c r="H91" s="127">
        <v>427</v>
      </c>
      <c r="I91" s="129">
        <v>425</v>
      </c>
      <c r="J91" s="130" t="s">
        <v>600</v>
      </c>
      <c r="K91" s="131">
        <f t="shared" si="48"/>
        <v>67</v>
      </c>
      <c r="L91" s="132">
        <f t="shared" si="49"/>
        <v>0.18611111111111112</v>
      </c>
      <c r="M91" s="127" t="s">
        <v>544</v>
      </c>
      <c r="N91" s="133">
        <v>42058</v>
      </c>
      <c r="O91" s="54"/>
      <c r="P91" s="54"/>
      <c r="Q91" s="191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4">
        <v>20</v>
      </c>
      <c r="B92" s="125">
        <v>42012</v>
      </c>
      <c r="C92" s="125"/>
      <c r="D92" s="126" t="s">
        <v>601</v>
      </c>
      <c r="E92" s="127" t="s">
        <v>553</v>
      </c>
      <c r="F92" s="128">
        <v>360</v>
      </c>
      <c r="G92" s="127" t="s">
        <v>571</v>
      </c>
      <c r="H92" s="127">
        <v>455</v>
      </c>
      <c r="I92" s="129">
        <v>420</v>
      </c>
      <c r="J92" s="130" t="s">
        <v>602</v>
      </c>
      <c r="K92" s="131">
        <f t="shared" si="48"/>
        <v>95</v>
      </c>
      <c r="L92" s="132">
        <f t="shared" si="49"/>
        <v>0.2638888888888889</v>
      </c>
      <c r="M92" s="127" t="s">
        <v>544</v>
      </c>
      <c r="N92" s="133">
        <v>42024</v>
      </c>
      <c r="O92" s="54"/>
      <c r="P92" s="54"/>
      <c r="Q92" s="191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4">
        <v>21</v>
      </c>
      <c r="B93" s="125">
        <v>42012</v>
      </c>
      <c r="C93" s="125"/>
      <c r="D93" s="126" t="s">
        <v>603</v>
      </c>
      <c r="E93" s="127" t="s">
        <v>553</v>
      </c>
      <c r="F93" s="128">
        <v>130</v>
      </c>
      <c r="G93" s="127"/>
      <c r="H93" s="127">
        <v>175.5</v>
      </c>
      <c r="I93" s="129">
        <v>165</v>
      </c>
      <c r="J93" s="130" t="s">
        <v>604</v>
      </c>
      <c r="K93" s="131">
        <f t="shared" si="48"/>
        <v>45.5</v>
      </c>
      <c r="L93" s="132">
        <f t="shared" si="49"/>
        <v>0.35</v>
      </c>
      <c r="M93" s="127" t="s">
        <v>544</v>
      </c>
      <c r="N93" s="133">
        <v>43088</v>
      </c>
      <c r="O93" s="54"/>
      <c r="P93" s="54"/>
      <c r="Q93" s="191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24">
        <v>22</v>
      </c>
      <c r="B94" s="125">
        <v>42040</v>
      </c>
      <c r="C94" s="125"/>
      <c r="D94" s="126" t="s">
        <v>386</v>
      </c>
      <c r="E94" s="127" t="s">
        <v>542</v>
      </c>
      <c r="F94" s="128">
        <v>98</v>
      </c>
      <c r="G94" s="127"/>
      <c r="H94" s="127">
        <v>120</v>
      </c>
      <c r="I94" s="129">
        <v>120</v>
      </c>
      <c r="J94" s="130" t="s">
        <v>572</v>
      </c>
      <c r="K94" s="131">
        <f t="shared" si="48"/>
        <v>22</v>
      </c>
      <c r="L94" s="132">
        <f t="shared" si="49"/>
        <v>0.22448979591836735</v>
      </c>
      <c r="M94" s="127" t="s">
        <v>544</v>
      </c>
      <c r="N94" s="133">
        <v>42753</v>
      </c>
      <c r="O94" s="54"/>
      <c r="P94" s="54"/>
      <c r="Q94" s="191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4">
        <v>23</v>
      </c>
      <c r="B95" s="125">
        <v>42040</v>
      </c>
      <c r="C95" s="125"/>
      <c r="D95" s="126" t="s">
        <v>605</v>
      </c>
      <c r="E95" s="127" t="s">
        <v>542</v>
      </c>
      <c r="F95" s="128">
        <v>196</v>
      </c>
      <c r="G95" s="127"/>
      <c r="H95" s="127">
        <v>262</v>
      </c>
      <c r="I95" s="129">
        <v>255</v>
      </c>
      <c r="J95" s="130" t="s">
        <v>572</v>
      </c>
      <c r="K95" s="131">
        <f t="shared" si="48"/>
        <v>66</v>
      </c>
      <c r="L95" s="132">
        <f t="shared" si="49"/>
        <v>0.33673469387755101</v>
      </c>
      <c r="M95" s="127" t="s">
        <v>544</v>
      </c>
      <c r="N95" s="133">
        <v>42599</v>
      </c>
      <c r="O95" s="54"/>
      <c r="P95" s="54"/>
      <c r="Q95" s="191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34">
        <v>24</v>
      </c>
      <c r="B96" s="135">
        <v>42067</v>
      </c>
      <c r="C96" s="135"/>
      <c r="D96" s="136" t="s">
        <v>385</v>
      </c>
      <c r="E96" s="137" t="s">
        <v>542</v>
      </c>
      <c r="F96" s="138">
        <v>235</v>
      </c>
      <c r="G96" s="138"/>
      <c r="H96" s="139">
        <v>77</v>
      </c>
      <c r="I96" s="139" t="s">
        <v>606</v>
      </c>
      <c r="J96" s="140" t="s">
        <v>607</v>
      </c>
      <c r="K96" s="141">
        <f t="shared" si="48"/>
        <v>-158</v>
      </c>
      <c r="L96" s="142">
        <f t="shared" si="49"/>
        <v>-0.67234042553191486</v>
      </c>
      <c r="M96" s="138" t="s">
        <v>554</v>
      </c>
      <c r="N96" s="135">
        <v>43522</v>
      </c>
      <c r="O96" s="54"/>
      <c r="P96" s="54"/>
      <c r="Q96" s="191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4">
        <v>25</v>
      </c>
      <c r="B97" s="125">
        <v>42067</v>
      </c>
      <c r="C97" s="125"/>
      <c r="D97" s="126" t="s">
        <v>608</v>
      </c>
      <c r="E97" s="127" t="s">
        <v>542</v>
      </c>
      <c r="F97" s="128">
        <v>185</v>
      </c>
      <c r="G97" s="127"/>
      <c r="H97" s="127">
        <v>224</v>
      </c>
      <c r="I97" s="129" t="s">
        <v>609</v>
      </c>
      <c r="J97" s="130" t="s">
        <v>572</v>
      </c>
      <c r="K97" s="131">
        <f t="shared" si="48"/>
        <v>39</v>
      </c>
      <c r="L97" s="132">
        <f t="shared" si="49"/>
        <v>0.21081081081081082</v>
      </c>
      <c r="M97" s="127" t="s">
        <v>544</v>
      </c>
      <c r="N97" s="133">
        <v>42647</v>
      </c>
      <c r="O97" s="54"/>
      <c r="P97" s="54"/>
      <c r="Q97" s="191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34">
        <v>26</v>
      </c>
      <c r="B98" s="135">
        <v>42090</v>
      </c>
      <c r="C98" s="135"/>
      <c r="D98" s="143" t="s">
        <v>610</v>
      </c>
      <c r="E98" s="138" t="s">
        <v>542</v>
      </c>
      <c r="F98" s="138">
        <v>49.5</v>
      </c>
      <c r="G98" s="139"/>
      <c r="H98" s="139">
        <v>15.85</v>
      </c>
      <c r="I98" s="139">
        <v>67</v>
      </c>
      <c r="J98" s="140" t="s">
        <v>611</v>
      </c>
      <c r="K98" s="139">
        <f t="shared" si="48"/>
        <v>-33.65</v>
      </c>
      <c r="L98" s="144">
        <f t="shared" si="49"/>
        <v>-0.67979797979797973</v>
      </c>
      <c r="M98" s="138" t="s">
        <v>554</v>
      </c>
      <c r="N98" s="145">
        <v>43627</v>
      </c>
      <c r="O98" s="54"/>
      <c r="P98" s="54"/>
      <c r="Q98" s="191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4">
        <v>27</v>
      </c>
      <c r="B99" s="125">
        <v>42093</v>
      </c>
      <c r="C99" s="125"/>
      <c r="D99" s="126" t="s">
        <v>612</v>
      </c>
      <c r="E99" s="127" t="s">
        <v>542</v>
      </c>
      <c r="F99" s="128">
        <v>183.5</v>
      </c>
      <c r="G99" s="127"/>
      <c r="H99" s="127">
        <v>219</v>
      </c>
      <c r="I99" s="129">
        <v>218</v>
      </c>
      <c r="J99" s="130" t="s">
        <v>613</v>
      </c>
      <c r="K99" s="131">
        <f t="shared" si="48"/>
        <v>35.5</v>
      </c>
      <c r="L99" s="132">
        <f t="shared" si="49"/>
        <v>0.19346049046321526</v>
      </c>
      <c r="M99" s="127" t="s">
        <v>544</v>
      </c>
      <c r="N99" s="133">
        <v>42103</v>
      </c>
      <c r="O99" s="54"/>
      <c r="P99" s="54"/>
      <c r="Q99" s="191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4">
        <v>28</v>
      </c>
      <c r="B100" s="125">
        <v>42114</v>
      </c>
      <c r="C100" s="125"/>
      <c r="D100" s="126" t="s">
        <v>614</v>
      </c>
      <c r="E100" s="127" t="s">
        <v>542</v>
      </c>
      <c r="F100" s="128">
        <f>(227+237)/2</f>
        <v>232</v>
      </c>
      <c r="G100" s="127"/>
      <c r="H100" s="127">
        <v>298</v>
      </c>
      <c r="I100" s="129">
        <v>298</v>
      </c>
      <c r="J100" s="130" t="s">
        <v>572</v>
      </c>
      <c r="K100" s="131">
        <f t="shared" si="48"/>
        <v>66</v>
      </c>
      <c r="L100" s="132">
        <f t="shared" si="49"/>
        <v>0.28448275862068967</v>
      </c>
      <c r="M100" s="127" t="s">
        <v>544</v>
      </c>
      <c r="N100" s="133">
        <v>42823</v>
      </c>
      <c r="O100" s="54"/>
      <c r="P100" s="54"/>
      <c r="Q100" s="191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4">
        <v>29</v>
      </c>
      <c r="B101" s="125">
        <v>42128</v>
      </c>
      <c r="C101" s="125"/>
      <c r="D101" s="126" t="s">
        <v>615</v>
      </c>
      <c r="E101" s="127" t="s">
        <v>553</v>
      </c>
      <c r="F101" s="128">
        <v>385</v>
      </c>
      <c r="G101" s="127"/>
      <c r="H101" s="127">
        <f>212.5+331</f>
        <v>543.5</v>
      </c>
      <c r="I101" s="129">
        <v>510</v>
      </c>
      <c r="J101" s="130" t="s">
        <v>616</v>
      </c>
      <c r="K101" s="131">
        <f t="shared" si="48"/>
        <v>158.5</v>
      </c>
      <c r="L101" s="132">
        <f t="shared" si="49"/>
        <v>0.41168831168831171</v>
      </c>
      <c r="M101" s="127" t="s">
        <v>544</v>
      </c>
      <c r="N101" s="133">
        <v>42235</v>
      </c>
      <c r="O101" s="54"/>
      <c r="P101" s="54"/>
      <c r="Q101" s="191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4">
        <v>30</v>
      </c>
      <c r="B102" s="125">
        <v>42128</v>
      </c>
      <c r="C102" s="125"/>
      <c r="D102" s="126" t="s">
        <v>617</v>
      </c>
      <c r="E102" s="127" t="s">
        <v>553</v>
      </c>
      <c r="F102" s="128">
        <v>115.5</v>
      </c>
      <c r="G102" s="127"/>
      <c r="H102" s="127">
        <v>146</v>
      </c>
      <c r="I102" s="129">
        <v>142</v>
      </c>
      <c r="J102" s="130" t="s">
        <v>618</v>
      </c>
      <c r="K102" s="131">
        <f t="shared" si="48"/>
        <v>30.5</v>
      </c>
      <c r="L102" s="132">
        <f t="shared" si="49"/>
        <v>0.26406926406926406</v>
      </c>
      <c r="M102" s="127" t="s">
        <v>544</v>
      </c>
      <c r="N102" s="133">
        <v>42202</v>
      </c>
      <c r="O102" s="54"/>
      <c r="P102" s="54"/>
      <c r="Q102" s="191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4">
        <v>31</v>
      </c>
      <c r="B103" s="125">
        <v>42151</v>
      </c>
      <c r="C103" s="125"/>
      <c r="D103" s="126" t="s">
        <v>499</v>
      </c>
      <c r="E103" s="127" t="s">
        <v>553</v>
      </c>
      <c r="F103" s="128">
        <v>237.5</v>
      </c>
      <c r="G103" s="127"/>
      <c r="H103" s="127">
        <v>279.5</v>
      </c>
      <c r="I103" s="129">
        <v>278</v>
      </c>
      <c r="J103" s="130" t="s">
        <v>572</v>
      </c>
      <c r="K103" s="131">
        <f t="shared" si="48"/>
        <v>42</v>
      </c>
      <c r="L103" s="132">
        <f t="shared" si="49"/>
        <v>0.17684210526315788</v>
      </c>
      <c r="M103" s="127" t="s">
        <v>544</v>
      </c>
      <c r="N103" s="133">
        <v>42222</v>
      </c>
      <c r="O103" s="54"/>
      <c r="P103" s="54"/>
      <c r="Q103" s="191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4">
        <v>32</v>
      </c>
      <c r="B104" s="125">
        <v>42174</v>
      </c>
      <c r="C104" s="125"/>
      <c r="D104" s="126" t="s">
        <v>590</v>
      </c>
      <c r="E104" s="127" t="s">
        <v>542</v>
      </c>
      <c r="F104" s="128">
        <v>340</v>
      </c>
      <c r="G104" s="127"/>
      <c r="H104" s="127">
        <v>448</v>
      </c>
      <c r="I104" s="129">
        <v>448</v>
      </c>
      <c r="J104" s="130" t="s">
        <v>572</v>
      </c>
      <c r="K104" s="131">
        <f t="shared" si="48"/>
        <v>108</v>
      </c>
      <c r="L104" s="132">
        <f t="shared" si="49"/>
        <v>0.31764705882352939</v>
      </c>
      <c r="M104" s="127" t="s">
        <v>544</v>
      </c>
      <c r="N104" s="133">
        <v>43018</v>
      </c>
      <c r="O104" s="54"/>
      <c r="P104" s="54"/>
      <c r="Q104" s="191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4">
        <v>33</v>
      </c>
      <c r="B105" s="125">
        <v>42191</v>
      </c>
      <c r="C105" s="125"/>
      <c r="D105" s="126" t="s">
        <v>619</v>
      </c>
      <c r="E105" s="127" t="s">
        <v>542</v>
      </c>
      <c r="F105" s="128">
        <v>390</v>
      </c>
      <c r="G105" s="127"/>
      <c r="H105" s="127">
        <v>460</v>
      </c>
      <c r="I105" s="129">
        <v>460</v>
      </c>
      <c r="J105" s="130" t="s">
        <v>572</v>
      </c>
      <c r="K105" s="131">
        <f t="shared" ref="K105:K125" si="50">H105-F105</f>
        <v>70</v>
      </c>
      <c r="L105" s="132">
        <f t="shared" ref="L105:L125" si="51">K105/F105</f>
        <v>0.17948717948717949</v>
      </c>
      <c r="M105" s="127" t="s">
        <v>544</v>
      </c>
      <c r="N105" s="133">
        <v>42478</v>
      </c>
      <c r="O105" s="54"/>
      <c r="P105" s="54"/>
      <c r="Q105" s="191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34">
        <v>34</v>
      </c>
      <c r="B106" s="135">
        <v>42195</v>
      </c>
      <c r="C106" s="135"/>
      <c r="D106" s="136" t="s">
        <v>620</v>
      </c>
      <c r="E106" s="137" t="s">
        <v>542</v>
      </c>
      <c r="F106" s="138">
        <v>122.5</v>
      </c>
      <c r="G106" s="138"/>
      <c r="H106" s="139">
        <v>61</v>
      </c>
      <c r="I106" s="139">
        <v>172</v>
      </c>
      <c r="J106" s="140" t="s">
        <v>621</v>
      </c>
      <c r="K106" s="141">
        <f t="shared" si="50"/>
        <v>-61.5</v>
      </c>
      <c r="L106" s="142">
        <f t="shared" si="51"/>
        <v>-0.50204081632653064</v>
      </c>
      <c r="M106" s="138" t="s">
        <v>554</v>
      </c>
      <c r="N106" s="135">
        <v>43333</v>
      </c>
      <c r="O106" s="54"/>
      <c r="P106" s="54"/>
      <c r="Q106" s="191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4">
        <v>35</v>
      </c>
      <c r="B107" s="125">
        <v>42219</v>
      </c>
      <c r="C107" s="125"/>
      <c r="D107" s="126" t="s">
        <v>622</v>
      </c>
      <c r="E107" s="127" t="s">
        <v>542</v>
      </c>
      <c r="F107" s="128">
        <v>297.5</v>
      </c>
      <c r="G107" s="127"/>
      <c r="H107" s="127">
        <v>350</v>
      </c>
      <c r="I107" s="129">
        <v>360</v>
      </c>
      <c r="J107" s="130" t="s">
        <v>623</v>
      </c>
      <c r="K107" s="131">
        <f t="shared" si="50"/>
        <v>52.5</v>
      </c>
      <c r="L107" s="132">
        <f t="shared" si="51"/>
        <v>0.17647058823529413</v>
      </c>
      <c r="M107" s="127" t="s">
        <v>544</v>
      </c>
      <c r="N107" s="133">
        <v>42232</v>
      </c>
      <c r="O107" s="54"/>
      <c r="P107" s="54"/>
      <c r="Q107" s="191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4">
        <v>36</v>
      </c>
      <c r="B108" s="125">
        <v>42219</v>
      </c>
      <c r="C108" s="125"/>
      <c r="D108" s="126" t="s">
        <v>624</v>
      </c>
      <c r="E108" s="127" t="s">
        <v>542</v>
      </c>
      <c r="F108" s="128">
        <v>115.5</v>
      </c>
      <c r="G108" s="127"/>
      <c r="H108" s="127">
        <v>149</v>
      </c>
      <c r="I108" s="129">
        <v>140</v>
      </c>
      <c r="J108" s="130" t="s">
        <v>625</v>
      </c>
      <c r="K108" s="131">
        <f t="shared" si="50"/>
        <v>33.5</v>
      </c>
      <c r="L108" s="132">
        <f t="shared" si="51"/>
        <v>0.29004329004329005</v>
      </c>
      <c r="M108" s="127" t="s">
        <v>544</v>
      </c>
      <c r="N108" s="133">
        <v>42740</v>
      </c>
      <c r="O108" s="54"/>
      <c r="P108" s="54"/>
      <c r="Q108" s="191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4">
        <v>37</v>
      </c>
      <c r="B109" s="125">
        <v>42251</v>
      </c>
      <c r="C109" s="125"/>
      <c r="D109" s="126" t="s">
        <v>499</v>
      </c>
      <c r="E109" s="127" t="s">
        <v>542</v>
      </c>
      <c r="F109" s="128">
        <v>226</v>
      </c>
      <c r="G109" s="127"/>
      <c r="H109" s="127">
        <v>292</v>
      </c>
      <c r="I109" s="129">
        <v>292</v>
      </c>
      <c r="J109" s="130" t="s">
        <v>626</v>
      </c>
      <c r="K109" s="131">
        <f t="shared" si="50"/>
        <v>66</v>
      </c>
      <c r="L109" s="132">
        <f t="shared" si="51"/>
        <v>0.29203539823008851</v>
      </c>
      <c r="M109" s="127" t="s">
        <v>544</v>
      </c>
      <c r="N109" s="133">
        <v>42286</v>
      </c>
      <c r="O109" s="54"/>
      <c r="P109" s="54"/>
      <c r="Q109" s="191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4">
        <v>38</v>
      </c>
      <c r="B110" s="125">
        <v>42254</v>
      </c>
      <c r="C110" s="125"/>
      <c r="D110" s="126" t="s">
        <v>614</v>
      </c>
      <c r="E110" s="127" t="s">
        <v>542</v>
      </c>
      <c r="F110" s="128">
        <v>232.5</v>
      </c>
      <c r="G110" s="127"/>
      <c r="H110" s="127">
        <v>312.5</v>
      </c>
      <c r="I110" s="129">
        <v>310</v>
      </c>
      <c r="J110" s="130" t="s">
        <v>572</v>
      </c>
      <c r="K110" s="131">
        <f t="shared" si="50"/>
        <v>80</v>
      </c>
      <c r="L110" s="132">
        <f t="shared" si="51"/>
        <v>0.34408602150537637</v>
      </c>
      <c r="M110" s="127" t="s">
        <v>544</v>
      </c>
      <c r="N110" s="133">
        <v>42823</v>
      </c>
      <c r="O110" s="54"/>
      <c r="P110" s="54"/>
      <c r="Q110" s="191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4">
        <v>39</v>
      </c>
      <c r="B111" s="125">
        <v>42268</v>
      </c>
      <c r="C111" s="125"/>
      <c r="D111" s="126" t="s">
        <v>627</v>
      </c>
      <c r="E111" s="127" t="s">
        <v>542</v>
      </c>
      <c r="F111" s="128">
        <v>196.5</v>
      </c>
      <c r="G111" s="127"/>
      <c r="H111" s="127">
        <v>238</v>
      </c>
      <c r="I111" s="129">
        <v>238</v>
      </c>
      <c r="J111" s="130" t="s">
        <v>626</v>
      </c>
      <c r="K111" s="131">
        <f t="shared" si="50"/>
        <v>41.5</v>
      </c>
      <c r="L111" s="132">
        <f t="shared" si="51"/>
        <v>0.21119592875318066</v>
      </c>
      <c r="M111" s="127" t="s">
        <v>544</v>
      </c>
      <c r="N111" s="133">
        <v>42291</v>
      </c>
      <c r="O111" s="54"/>
      <c r="P111" s="54"/>
      <c r="Q111" s="191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4">
        <v>40</v>
      </c>
      <c r="B112" s="125">
        <v>42271</v>
      </c>
      <c r="C112" s="125"/>
      <c r="D112" s="126" t="s">
        <v>570</v>
      </c>
      <c r="E112" s="127" t="s">
        <v>542</v>
      </c>
      <c r="F112" s="128">
        <v>65</v>
      </c>
      <c r="G112" s="127"/>
      <c r="H112" s="127">
        <v>82</v>
      </c>
      <c r="I112" s="129">
        <v>82</v>
      </c>
      <c r="J112" s="130" t="s">
        <v>626</v>
      </c>
      <c r="K112" s="131">
        <f t="shared" si="50"/>
        <v>17</v>
      </c>
      <c r="L112" s="132">
        <f t="shared" si="51"/>
        <v>0.26153846153846155</v>
      </c>
      <c r="M112" s="127" t="s">
        <v>544</v>
      </c>
      <c r="N112" s="133">
        <v>42578</v>
      </c>
      <c r="O112" s="54"/>
      <c r="P112" s="54"/>
      <c r="Q112" s="191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4">
        <v>41</v>
      </c>
      <c r="B113" s="125">
        <v>42291</v>
      </c>
      <c r="C113" s="125"/>
      <c r="D113" s="126" t="s">
        <v>628</v>
      </c>
      <c r="E113" s="127" t="s">
        <v>542</v>
      </c>
      <c r="F113" s="128">
        <v>144</v>
      </c>
      <c r="G113" s="127"/>
      <c r="H113" s="127">
        <v>182.5</v>
      </c>
      <c r="I113" s="129">
        <v>181</v>
      </c>
      <c r="J113" s="130" t="s">
        <v>626</v>
      </c>
      <c r="K113" s="131">
        <f t="shared" si="50"/>
        <v>38.5</v>
      </c>
      <c r="L113" s="132">
        <f t="shared" si="51"/>
        <v>0.2673611111111111</v>
      </c>
      <c r="M113" s="127" t="s">
        <v>544</v>
      </c>
      <c r="N113" s="133">
        <v>42817</v>
      </c>
      <c r="O113" s="54"/>
      <c r="P113" s="54"/>
      <c r="Q113" s="191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4">
        <v>42</v>
      </c>
      <c r="B114" s="125">
        <v>42291</v>
      </c>
      <c r="C114" s="125"/>
      <c r="D114" s="126" t="s">
        <v>629</v>
      </c>
      <c r="E114" s="127" t="s">
        <v>542</v>
      </c>
      <c r="F114" s="128">
        <v>264</v>
      </c>
      <c r="G114" s="127"/>
      <c r="H114" s="127">
        <v>311</v>
      </c>
      <c r="I114" s="129">
        <v>311</v>
      </c>
      <c r="J114" s="130" t="s">
        <v>626</v>
      </c>
      <c r="K114" s="131">
        <f t="shared" si="50"/>
        <v>47</v>
      </c>
      <c r="L114" s="132">
        <f t="shared" si="51"/>
        <v>0.17803030303030304</v>
      </c>
      <c r="M114" s="127" t="s">
        <v>544</v>
      </c>
      <c r="N114" s="133">
        <v>42604</v>
      </c>
      <c r="O114" s="54"/>
      <c r="P114" s="54"/>
      <c r="Q114" s="191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4">
        <v>43</v>
      </c>
      <c r="B115" s="125">
        <v>42318</v>
      </c>
      <c r="C115" s="125"/>
      <c r="D115" s="126" t="s">
        <v>630</v>
      </c>
      <c r="E115" s="127" t="s">
        <v>553</v>
      </c>
      <c r="F115" s="128">
        <v>549.5</v>
      </c>
      <c r="G115" s="127"/>
      <c r="H115" s="127">
        <v>630</v>
      </c>
      <c r="I115" s="129">
        <v>630</v>
      </c>
      <c r="J115" s="130" t="s">
        <v>626</v>
      </c>
      <c r="K115" s="131">
        <f t="shared" si="50"/>
        <v>80.5</v>
      </c>
      <c r="L115" s="132">
        <f t="shared" si="51"/>
        <v>0.1464968152866242</v>
      </c>
      <c r="M115" s="127" t="s">
        <v>544</v>
      </c>
      <c r="N115" s="133">
        <v>42419</v>
      </c>
      <c r="O115" s="54"/>
      <c r="P115" s="54"/>
      <c r="Q115" s="191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4">
        <v>44</v>
      </c>
      <c r="B116" s="125">
        <v>42342</v>
      </c>
      <c r="C116" s="125"/>
      <c r="D116" s="126" t="s">
        <v>631</v>
      </c>
      <c r="E116" s="127" t="s">
        <v>542</v>
      </c>
      <c r="F116" s="128">
        <v>1027.5</v>
      </c>
      <c r="G116" s="127"/>
      <c r="H116" s="127">
        <v>1315</v>
      </c>
      <c r="I116" s="129">
        <v>1250</v>
      </c>
      <c r="J116" s="130" t="s">
        <v>626</v>
      </c>
      <c r="K116" s="131">
        <f t="shared" si="50"/>
        <v>287.5</v>
      </c>
      <c r="L116" s="132">
        <f t="shared" si="51"/>
        <v>0.27980535279805352</v>
      </c>
      <c r="M116" s="127" t="s">
        <v>544</v>
      </c>
      <c r="N116" s="133">
        <v>43244</v>
      </c>
      <c r="O116" s="54"/>
      <c r="P116" s="54"/>
      <c r="Q116" s="191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4">
        <v>45</v>
      </c>
      <c r="B117" s="125">
        <v>42367</v>
      </c>
      <c r="C117" s="125"/>
      <c r="D117" s="126" t="s">
        <v>632</v>
      </c>
      <c r="E117" s="127" t="s">
        <v>542</v>
      </c>
      <c r="F117" s="128">
        <v>465</v>
      </c>
      <c r="G117" s="127"/>
      <c r="H117" s="127">
        <v>540</v>
      </c>
      <c r="I117" s="129">
        <v>540</v>
      </c>
      <c r="J117" s="130" t="s">
        <v>626</v>
      </c>
      <c r="K117" s="131">
        <f t="shared" si="50"/>
        <v>75</v>
      </c>
      <c r="L117" s="132">
        <f t="shared" si="51"/>
        <v>0.16129032258064516</v>
      </c>
      <c r="M117" s="127" t="s">
        <v>544</v>
      </c>
      <c r="N117" s="133">
        <v>42530</v>
      </c>
      <c r="O117" s="54"/>
      <c r="P117" s="54"/>
      <c r="Q117" s="191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4">
        <v>46</v>
      </c>
      <c r="B118" s="125">
        <v>42380</v>
      </c>
      <c r="C118" s="125"/>
      <c r="D118" s="126" t="s">
        <v>386</v>
      </c>
      <c r="E118" s="127" t="s">
        <v>553</v>
      </c>
      <c r="F118" s="128">
        <v>81</v>
      </c>
      <c r="G118" s="127"/>
      <c r="H118" s="127">
        <v>110</v>
      </c>
      <c r="I118" s="129">
        <v>110</v>
      </c>
      <c r="J118" s="130" t="s">
        <v>626</v>
      </c>
      <c r="K118" s="131">
        <f t="shared" si="50"/>
        <v>29</v>
      </c>
      <c r="L118" s="132">
        <f t="shared" si="51"/>
        <v>0.35802469135802467</v>
      </c>
      <c r="M118" s="127" t="s">
        <v>544</v>
      </c>
      <c r="N118" s="133">
        <v>42745</v>
      </c>
      <c r="O118" s="54"/>
      <c r="P118" s="54"/>
      <c r="Q118" s="191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4">
        <v>47</v>
      </c>
      <c r="B119" s="125">
        <v>42382</v>
      </c>
      <c r="C119" s="125"/>
      <c r="D119" s="126" t="s">
        <v>633</v>
      </c>
      <c r="E119" s="127" t="s">
        <v>553</v>
      </c>
      <c r="F119" s="128">
        <v>417.5</v>
      </c>
      <c r="G119" s="127"/>
      <c r="H119" s="127">
        <v>547</v>
      </c>
      <c r="I119" s="129">
        <v>535</v>
      </c>
      <c r="J119" s="130" t="s">
        <v>626</v>
      </c>
      <c r="K119" s="131">
        <f t="shared" si="50"/>
        <v>129.5</v>
      </c>
      <c r="L119" s="132">
        <f t="shared" si="51"/>
        <v>0.31017964071856285</v>
      </c>
      <c r="M119" s="127" t="s">
        <v>544</v>
      </c>
      <c r="N119" s="133">
        <v>42578</v>
      </c>
      <c r="O119" s="54"/>
      <c r="P119" s="54"/>
      <c r="Q119" s="191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4">
        <v>48</v>
      </c>
      <c r="B120" s="125">
        <v>42408</v>
      </c>
      <c r="C120" s="125"/>
      <c r="D120" s="126" t="s">
        <v>634</v>
      </c>
      <c r="E120" s="127" t="s">
        <v>542</v>
      </c>
      <c r="F120" s="128">
        <v>650</v>
      </c>
      <c r="G120" s="127"/>
      <c r="H120" s="127">
        <v>800</v>
      </c>
      <c r="I120" s="129">
        <v>800</v>
      </c>
      <c r="J120" s="130" t="s">
        <v>626</v>
      </c>
      <c r="K120" s="131">
        <f t="shared" si="50"/>
        <v>150</v>
      </c>
      <c r="L120" s="132">
        <f t="shared" si="51"/>
        <v>0.23076923076923078</v>
      </c>
      <c r="M120" s="127" t="s">
        <v>544</v>
      </c>
      <c r="N120" s="133">
        <v>43154</v>
      </c>
      <c r="O120" s="54"/>
      <c r="P120" s="54"/>
      <c r="Q120" s="191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4">
        <v>49</v>
      </c>
      <c r="B121" s="125">
        <v>42433</v>
      </c>
      <c r="C121" s="125"/>
      <c r="D121" s="126" t="s">
        <v>231</v>
      </c>
      <c r="E121" s="127" t="s">
        <v>542</v>
      </c>
      <c r="F121" s="128">
        <v>437.5</v>
      </c>
      <c r="G121" s="127"/>
      <c r="H121" s="127">
        <v>504.5</v>
      </c>
      <c r="I121" s="129">
        <v>522</v>
      </c>
      <c r="J121" s="130" t="s">
        <v>635</v>
      </c>
      <c r="K121" s="131">
        <f t="shared" si="50"/>
        <v>67</v>
      </c>
      <c r="L121" s="132">
        <f t="shared" si="51"/>
        <v>0.15314285714285714</v>
      </c>
      <c r="M121" s="127" t="s">
        <v>544</v>
      </c>
      <c r="N121" s="133">
        <v>42480</v>
      </c>
      <c r="O121" s="54"/>
      <c r="P121" s="54"/>
      <c r="Q121" s="191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4">
        <v>50</v>
      </c>
      <c r="B122" s="125">
        <v>42438</v>
      </c>
      <c r="C122" s="125"/>
      <c r="D122" s="126" t="s">
        <v>636</v>
      </c>
      <c r="E122" s="127" t="s">
        <v>542</v>
      </c>
      <c r="F122" s="128">
        <v>189.5</v>
      </c>
      <c r="G122" s="127"/>
      <c r="H122" s="127">
        <v>218</v>
      </c>
      <c r="I122" s="129">
        <v>218</v>
      </c>
      <c r="J122" s="130" t="s">
        <v>626</v>
      </c>
      <c r="K122" s="131">
        <f t="shared" si="50"/>
        <v>28.5</v>
      </c>
      <c r="L122" s="132">
        <f t="shared" si="51"/>
        <v>0.15039577836411611</v>
      </c>
      <c r="M122" s="127" t="s">
        <v>544</v>
      </c>
      <c r="N122" s="133">
        <v>43034</v>
      </c>
      <c r="O122" s="54"/>
      <c r="P122" s="54"/>
      <c r="Q122" s="191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34">
        <v>51</v>
      </c>
      <c r="B123" s="135">
        <v>42471</v>
      </c>
      <c r="C123" s="135"/>
      <c r="D123" s="143" t="s">
        <v>637</v>
      </c>
      <c r="E123" s="138" t="s">
        <v>542</v>
      </c>
      <c r="F123" s="138">
        <v>36.5</v>
      </c>
      <c r="G123" s="139"/>
      <c r="H123" s="139">
        <v>15.85</v>
      </c>
      <c r="I123" s="139">
        <v>60</v>
      </c>
      <c r="J123" s="140" t="s">
        <v>638</v>
      </c>
      <c r="K123" s="141">
        <f t="shared" si="50"/>
        <v>-20.65</v>
      </c>
      <c r="L123" s="142">
        <f t="shared" si="51"/>
        <v>-0.5657534246575342</v>
      </c>
      <c r="M123" s="138" t="s">
        <v>554</v>
      </c>
      <c r="N123" s="146">
        <v>43627</v>
      </c>
      <c r="O123" s="54"/>
      <c r="P123" s="54"/>
      <c r="Q123" s="191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4">
        <v>52</v>
      </c>
      <c r="B124" s="125">
        <v>42472</v>
      </c>
      <c r="C124" s="125"/>
      <c r="D124" s="126" t="s">
        <v>639</v>
      </c>
      <c r="E124" s="127" t="s">
        <v>542</v>
      </c>
      <c r="F124" s="128">
        <v>93</v>
      </c>
      <c r="G124" s="127"/>
      <c r="H124" s="127">
        <v>149</v>
      </c>
      <c r="I124" s="129">
        <v>140</v>
      </c>
      <c r="J124" s="130" t="s">
        <v>640</v>
      </c>
      <c r="K124" s="131">
        <f t="shared" si="50"/>
        <v>56</v>
      </c>
      <c r="L124" s="132">
        <f t="shared" si="51"/>
        <v>0.60215053763440862</v>
      </c>
      <c r="M124" s="127" t="s">
        <v>544</v>
      </c>
      <c r="N124" s="133">
        <v>42740</v>
      </c>
      <c r="O124" s="54"/>
      <c r="P124" s="54"/>
      <c r="Q124" s="191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4">
        <v>53</v>
      </c>
      <c r="B125" s="125">
        <v>42472</v>
      </c>
      <c r="C125" s="125"/>
      <c r="D125" s="126" t="s">
        <v>641</v>
      </c>
      <c r="E125" s="127" t="s">
        <v>542</v>
      </c>
      <c r="F125" s="128">
        <v>130</v>
      </c>
      <c r="G125" s="127"/>
      <c r="H125" s="127">
        <v>150</v>
      </c>
      <c r="I125" s="129" t="s">
        <v>642</v>
      </c>
      <c r="J125" s="130" t="s">
        <v>626</v>
      </c>
      <c r="K125" s="131">
        <f t="shared" si="50"/>
        <v>20</v>
      </c>
      <c r="L125" s="132">
        <f t="shared" si="51"/>
        <v>0.15384615384615385</v>
      </c>
      <c r="M125" s="127" t="s">
        <v>544</v>
      </c>
      <c r="N125" s="133">
        <v>42564</v>
      </c>
      <c r="O125" s="54"/>
      <c r="P125" s="54"/>
      <c r="Q125" s="191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4">
        <v>54</v>
      </c>
      <c r="B126" s="125">
        <v>42473</v>
      </c>
      <c r="C126" s="125"/>
      <c r="D126" s="126" t="s">
        <v>643</v>
      </c>
      <c r="E126" s="127" t="s">
        <v>542</v>
      </c>
      <c r="F126" s="128">
        <v>196</v>
      </c>
      <c r="G126" s="127"/>
      <c r="H126" s="127">
        <v>299</v>
      </c>
      <c r="I126" s="129">
        <v>299</v>
      </c>
      <c r="J126" s="130" t="s">
        <v>626</v>
      </c>
      <c r="K126" s="131">
        <v>103</v>
      </c>
      <c r="L126" s="132">
        <v>0.52551020408163296</v>
      </c>
      <c r="M126" s="127" t="s">
        <v>544</v>
      </c>
      <c r="N126" s="133">
        <v>42620</v>
      </c>
      <c r="O126" s="54"/>
      <c r="P126" s="54"/>
      <c r="Q126" s="191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4">
        <v>55</v>
      </c>
      <c r="B127" s="125">
        <v>42473</v>
      </c>
      <c r="C127" s="125"/>
      <c r="D127" s="126" t="s">
        <v>644</v>
      </c>
      <c r="E127" s="127" t="s">
        <v>542</v>
      </c>
      <c r="F127" s="128">
        <v>88</v>
      </c>
      <c r="G127" s="127"/>
      <c r="H127" s="127">
        <v>103</v>
      </c>
      <c r="I127" s="129">
        <v>103</v>
      </c>
      <c r="J127" s="130" t="s">
        <v>626</v>
      </c>
      <c r="K127" s="131">
        <v>15</v>
      </c>
      <c r="L127" s="132">
        <v>0.170454545454545</v>
      </c>
      <c r="M127" s="127" t="s">
        <v>544</v>
      </c>
      <c r="N127" s="133">
        <v>42530</v>
      </c>
      <c r="O127" s="54"/>
      <c r="P127" s="54"/>
      <c r="Q127" s="191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4">
        <v>56</v>
      </c>
      <c r="B128" s="125">
        <v>42492</v>
      </c>
      <c r="C128" s="125"/>
      <c r="D128" s="126" t="s">
        <v>645</v>
      </c>
      <c r="E128" s="127" t="s">
        <v>542</v>
      </c>
      <c r="F128" s="128">
        <v>127.5</v>
      </c>
      <c r="G128" s="127"/>
      <c r="H128" s="127">
        <v>148</v>
      </c>
      <c r="I128" s="129" t="s">
        <v>646</v>
      </c>
      <c r="J128" s="130" t="s">
        <v>626</v>
      </c>
      <c r="K128" s="131">
        <f>H128-F128</f>
        <v>20.5</v>
      </c>
      <c r="L128" s="132">
        <f>K128/F128</f>
        <v>0.16078431372549021</v>
      </c>
      <c r="M128" s="127" t="s">
        <v>544</v>
      </c>
      <c r="N128" s="133">
        <v>42564</v>
      </c>
      <c r="O128" s="54"/>
      <c r="P128" s="54"/>
      <c r="Q128" s="191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4">
        <v>57</v>
      </c>
      <c r="B129" s="125">
        <v>42493</v>
      </c>
      <c r="C129" s="125"/>
      <c r="D129" s="126" t="s">
        <v>647</v>
      </c>
      <c r="E129" s="127" t="s">
        <v>542</v>
      </c>
      <c r="F129" s="128">
        <v>675</v>
      </c>
      <c r="G129" s="127"/>
      <c r="H129" s="127">
        <v>815</v>
      </c>
      <c r="I129" s="129" t="s">
        <v>648</v>
      </c>
      <c r="J129" s="130" t="s">
        <v>626</v>
      </c>
      <c r="K129" s="131">
        <f>H129-F129</f>
        <v>140</v>
      </c>
      <c r="L129" s="132">
        <f>K129/F129</f>
        <v>0.2074074074074074</v>
      </c>
      <c r="M129" s="127" t="s">
        <v>544</v>
      </c>
      <c r="N129" s="133">
        <v>43154</v>
      </c>
      <c r="O129" s="54"/>
      <c r="P129" s="54"/>
      <c r="Q129" s="191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34">
        <v>58</v>
      </c>
      <c r="B130" s="135">
        <v>42522</v>
      </c>
      <c r="C130" s="135"/>
      <c r="D130" s="136" t="s">
        <v>649</v>
      </c>
      <c r="E130" s="137" t="s">
        <v>542</v>
      </c>
      <c r="F130" s="138">
        <v>500</v>
      </c>
      <c r="G130" s="138"/>
      <c r="H130" s="139">
        <v>232.5</v>
      </c>
      <c r="I130" s="139" t="s">
        <v>650</v>
      </c>
      <c r="J130" s="140" t="s">
        <v>651</v>
      </c>
      <c r="K130" s="141">
        <f>H130-F130</f>
        <v>-267.5</v>
      </c>
      <c r="L130" s="142">
        <f>K130/F130</f>
        <v>-0.53500000000000003</v>
      </c>
      <c r="M130" s="138" t="s">
        <v>554</v>
      </c>
      <c r="N130" s="135">
        <v>43735</v>
      </c>
      <c r="O130" s="54"/>
      <c r="P130" s="54"/>
      <c r="Q130" s="191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4">
        <v>59</v>
      </c>
      <c r="B131" s="125">
        <v>42527</v>
      </c>
      <c r="C131" s="125"/>
      <c r="D131" s="126" t="s">
        <v>501</v>
      </c>
      <c r="E131" s="127" t="s">
        <v>542</v>
      </c>
      <c r="F131" s="128">
        <v>110</v>
      </c>
      <c r="G131" s="127"/>
      <c r="H131" s="127">
        <v>126.5</v>
      </c>
      <c r="I131" s="129">
        <v>125</v>
      </c>
      <c r="J131" s="130" t="s">
        <v>578</v>
      </c>
      <c r="K131" s="131">
        <f>H131-F131</f>
        <v>16.5</v>
      </c>
      <c r="L131" s="132">
        <f>K131/F131</f>
        <v>0.15</v>
      </c>
      <c r="M131" s="127" t="s">
        <v>544</v>
      </c>
      <c r="N131" s="133">
        <v>42552</v>
      </c>
      <c r="O131" s="54"/>
      <c r="P131" s="54"/>
      <c r="Q131" s="191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4">
        <v>60</v>
      </c>
      <c r="B132" s="125">
        <v>42538</v>
      </c>
      <c r="C132" s="125"/>
      <c r="D132" s="126" t="s">
        <v>652</v>
      </c>
      <c r="E132" s="127" t="s">
        <v>542</v>
      </c>
      <c r="F132" s="128">
        <v>44</v>
      </c>
      <c r="G132" s="127"/>
      <c r="H132" s="127">
        <v>69.5</v>
      </c>
      <c r="I132" s="129">
        <v>69.5</v>
      </c>
      <c r="J132" s="130" t="s">
        <v>653</v>
      </c>
      <c r="K132" s="131">
        <f>H132-F132</f>
        <v>25.5</v>
      </c>
      <c r="L132" s="132">
        <f>K132/F132</f>
        <v>0.57954545454545459</v>
      </c>
      <c r="M132" s="127" t="s">
        <v>544</v>
      </c>
      <c r="N132" s="133">
        <v>42977</v>
      </c>
      <c r="O132" s="54"/>
      <c r="P132" s="54"/>
      <c r="Q132" s="191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4">
        <v>61</v>
      </c>
      <c r="B133" s="125">
        <v>42549</v>
      </c>
      <c r="C133" s="125"/>
      <c r="D133" s="126" t="s">
        <v>654</v>
      </c>
      <c r="E133" s="127" t="s">
        <v>542</v>
      </c>
      <c r="F133" s="128">
        <v>262.5</v>
      </c>
      <c r="G133" s="127"/>
      <c r="H133" s="127">
        <v>340</v>
      </c>
      <c r="I133" s="129">
        <v>333</v>
      </c>
      <c r="J133" s="130" t="s">
        <v>655</v>
      </c>
      <c r="K133" s="131">
        <v>77.5</v>
      </c>
      <c r="L133" s="132">
        <v>0.29523809523809502</v>
      </c>
      <c r="M133" s="127" t="s">
        <v>544</v>
      </c>
      <c r="N133" s="133">
        <v>43017</v>
      </c>
      <c r="O133" s="54"/>
      <c r="P133" s="54"/>
      <c r="Q133" s="191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4">
        <v>62</v>
      </c>
      <c r="B134" s="125">
        <v>42549</v>
      </c>
      <c r="C134" s="125"/>
      <c r="D134" s="126" t="s">
        <v>656</v>
      </c>
      <c r="E134" s="127" t="s">
        <v>542</v>
      </c>
      <c r="F134" s="128">
        <v>840</v>
      </c>
      <c r="G134" s="127"/>
      <c r="H134" s="127">
        <v>1230</v>
      </c>
      <c r="I134" s="129">
        <v>1230</v>
      </c>
      <c r="J134" s="130" t="s">
        <v>626</v>
      </c>
      <c r="K134" s="131">
        <v>390</v>
      </c>
      <c r="L134" s="132">
        <v>0.46428571428571402</v>
      </c>
      <c r="M134" s="127" t="s">
        <v>544</v>
      </c>
      <c r="N134" s="133">
        <v>42649</v>
      </c>
      <c r="O134" s="54"/>
      <c r="P134" s="54"/>
      <c r="Q134" s="191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47">
        <v>63</v>
      </c>
      <c r="B135" s="148">
        <v>42556</v>
      </c>
      <c r="C135" s="148"/>
      <c r="D135" s="149" t="s">
        <v>657</v>
      </c>
      <c r="E135" s="150" t="s">
        <v>542</v>
      </c>
      <c r="F135" s="150">
        <v>395</v>
      </c>
      <c r="G135" s="151"/>
      <c r="H135" s="151">
        <f>(468.5+342.5)/2</f>
        <v>405.5</v>
      </c>
      <c r="I135" s="151">
        <v>510</v>
      </c>
      <c r="J135" s="152" t="s">
        <v>658</v>
      </c>
      <c r="K135" s="153">
        <f t="shared" ref="K135:K141" si="52">H135-F135</f>
        <v>10.5</v>
      </c>
      <c r="L135" s="154">
        <f t="shared" ref="L135:L141" si="53">K135/F135</f>
        <v>2.6582278481012658E-2</v>
      </c>
      <c r="M135" s="150" t="s">
        <v>561</v>
      </c>
      <c r="N135" s="148">
        <v>43606</v>
      </c>
      <c r="O135" s="54"/>
      <c r="P135" s="54"/>
      <c r="Q135" s="191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34">
        <v>64</v>
      </c>
      <c r="B136" s="135">
        <v>42584</v>
      </c>
      <c r="C136" s="135"/>
      <c r="D136" s="136" t="s">
        <v>659</v>
      </c>
      <c r="E136" s="137" t="s">
        <v>553</v>
      </c>
      <c r="F136" s="138">
        <f>169.5-12.8</f>
        <v>156.69999999999999</v>
      </c>
      <c r="G136" s="138"/>
      <c r="H136" s="139">
        <v>77</v>
      </c>
      <c r="I136" s="139" t="s">
        <v>660</v>
      </c>
      <c r="J136" s="140" t="s">
        <v>661</v>
      </c>
      <c r="K136" s="141">
        <f t="shared" si="52"/>
        <v>-79.699999999999989</v>
      </c>
      <c r="L136" s="142">
        <f t="shared" si="53"/>
        <v>-0.50861518825781749</v>
      </c>
      <c r="M136" s="138" t="s">
        <v>554</v>
      </c>
      <c r="N136" s="135">
        <v>43522</v>
      </c>
      <c r="O136" s="54"/>
      <c r="P136" s="54"/>
      <c r="Q136" s="191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34">
        <v>65</v>
      </c>
      <c r="B137" s="135">
        <v>42586</v>
      </c>
      <c r="C137" s="135"/>
      <c r="D137" s="136" t="s">
        <v>662</v>
      </c>
      <c r="E137" s="137" t="s">
        <v>542</v>
      </c>
      <c r="F137" s="138">
        <v>400</v>
      </c>
      <c r="G137" s="138"/>
      <c r="H137" s="139">
        <v>305</v>
      </c>
      <c r="I137" s="139">
        <v>475</v>
      </c>
      <c r="J137" s="140" t="s">
        <v>663</v>
      </c>
      <c r="K137" s="141">
        <f t="shared" si="52"/>
        <v>-95</v>
      </c>
      <c r="L137" s="142">
        <f t="shared" si="53"/>
        <v>-0.23749999999999999</v>
      </c>
      <c r="M137" s="138" t="s">
        <v>554</v>
      </c>
      <c r="N137" s="135">
        <v>43606</v>
      </c>
      <c r="O137" s="54"/>
      <c r="P137" s="54"/>
      <c r="Q137" s="191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4">
        <v>66</v>
      </c>
      <c r="B138" s="125">
        <v>42593</v>
      </c>
      <c r="C138" s="125"/>
      <c r="D138" s="126" t="s">
        <v>664</v>
      </c>
      <c r="E138" s="127" t="s">
        <v>542</v>
      </c>
      <c r="F138" s="128">
        <v>86.5</v>
      </c>
      <c r="G138" s="127"/>
      <c r="H138" s="127">
        <v>130</v>
      </c>
      <c r="I138" s="129">
        <v>130</v>
      </c>
      <c r="J138" s="130" t="s">
        <v>665</v>
      </c>
      <c r="K138" s="131">
        <f t="shared" si="52"/>
        <v>43.5</v>
      </c>
      <c r="L138" s="132">
        <f t="shared" si="53"/>
        <v>0.50289017341040465</v>
      </c>
      <c r="M138" s="127" t="s">
        <v>544</v>
      </c>
      <c r="N138" s="133">
        <v>43091</v>
      </c>
      <c r="O138" s="54"/>
      <c r="P138" s="54"/>
      <c r="Q138" s="191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34">
        <v>67</v>
      </c>
      <c r="B139" s="135">
        <v>42600</v>
      </c>
      <c r="C139" s="135"/>
      <c r="D139" s="136" t="s">
        <v>119</v>
      </c>
      <c r="E139" s="137" t="s">
        <v>542</v>
      </c>
      <c r="F139" s="138">
        <v>133.5</v>
      </c>
      <c r="G139" s="138"/>
      <c r="H139" s="139">
        <v>126.5</v>
      </c>
      <c r="I139" s="139">
        <v>178</v>
      </c>
      <c r="J139" s="140" t="s">
        <v>666</v>
      </c>
      <c r="K139" s="141">
        <f t="shared" si="52"/>
        <v>-7</v>
      </c>
      <c r="L139" s="142">
        <f t="shared" si="53"/>
        <v>-5.2434456928838954E-2</v>
      </c>
      <c r="M139" s="138" t="s">
        <v>554</v>
      </c>
      <c r="N139" s="135">
        <v>42615</v>
      </c>
      <c r="O139" s="54"/>
      <c r="P139" s="54"/>
      <c r="Q139" s="191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4">
        <v>68</v>
      </c>
      <c r="B140" s="125">
        <v>42613</v>
      </c>
      <c r="C140" s="125"/>
      <c r="D140" s="126" t="s">
        <v>667</v>
      </c>
      <c r="E140" s="127" t="s">
        <v>542</v>
      </c>
      <c r="F140" s="128">
        <v>560</v>
      </c>
      <c r="G140" s="127"/>
      <c r="H140" s="127">
        <v>725</v>
      </c>
      <c r="I140" s="129">
        <v>725</v>
      </c>
      <c r="J140" s="130" t="s">
        <v>572</v>
      </c>
      <c r="K140" s="131">
        <f t="shared" si="52"/>
        <v>165</v>
      </c>
      <c r="L140" s="132">
        <f t="shared" si="53"/>
        <v>0.29464285714285715</v>
      </c>
      <c r="M140" s="127" t="s">
        <v>544</v>
      </c>
      <c r="N140" s="133">
        <v>42456</v>
      </c>
      <c r="O140" s="54"/>
      <c r="P140" s="54"/>
      <c r="Q140" s="191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4">
        <v>69</v>
      </c>
      <c r="B141" s="125">
        <v>42614</v>
      </c>
      <c r="C141" s="125"/>
      <c r="D141" s="126" t="s">
        <v>668</v>
      </c>
      <c r="E141" s="127" t="s">
        <v>542</v>
      </c>
      <c r="F141" s="128">
        <v>160.5</v>
      </c>
      <c r="G141" s="127"/>
      <c r="H141" s="127">
        <v>210</v>
      </c>
      <c r="I141" s="129">
        <v>210</v>
      </c>
      <c r="J141" s="130" t="s">
        <v>572</v>
      </c>
      <c r="K141" s="131">
        <f t="shared" si="52"/>
        <v>49.5</v>
      </c>
      <c r="L141" s="132">
        <f t="shared" si="53"/>
        <v>0.30841121495327101</v>
      </c>
      <c r="M141" s="127" t="s">
        <v>544</v>
      </c>
      <c r="N141" s="133">
        <v>42871</v>
      </c>
      <c r="O141" s="54"/>
      <c r="P141" s="54"/>
      <c r="Q141" s="191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4">
        <v>70</v>
      </c>
      <c r="B142" s="125">
        <v>42646</v>
      </c>
      <c r="C142" s="125"/>
      <c r="D142" s="126" t="s">
        <v>395</v>
      </c>
      <c r="E142" s="127" t="s">
        <v>542</v>
      </c>
      <c r="F142" s="128">
        <v>430</v>
      </c>
      <c r="G142" s="127"/>
      <c r="H142" s="127">
        <v>596</v>
      </c>
      <c r="I142" s="129">
        <v>575</v>
      </c>
      <c r="J142" s="130" t="s">
        <v>669</v>
      </c>
      <c r="K142" s="131">
        <v>166</v>
      </c>
      <c r="L142" s="132">
        <v>0.38604651162790699</v>
      </c>
      <c r="M142" s="127" t="s">
        <v>544</v>
      </c>
      <c r="N142" s="133">
        <v>42769</v>
      </c>
      <c r="O142" s="54"/>
      <c r="P142" s="54"/>
      <c r="Q142" s="191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4">
        <v>71</v>
      </c>
      <c r="B143" s="125">
        <v>42657</v>
      </c>
      <c r="C143" s="125"/>
      <c r="D143" s="126" t="s">
        <v>670</v>
      </c>
      <c r="E143" s="127" t="s">
        <v>542</v>
      </c>
      <c r="F143" s="128">
        <v>280</v>
      </c>
      <c r="G143" s="127"/>
      <c r="H143" s="127">
        <v>345</v>
      </c>
      <c r="I143" s="129">
        <v>345</v>
      </c>
      <c r="J143" s="130" t="s">
        <v>572</v>
      </c>
      <c r="K143" s="131">
        <f t="shared" ref="K143:K148" si="54">H143-F143</f>
        <v>65</v>
      </c>
      <c r="L143" s="132">
        <f>K143/F143</f>
        <v>0.23214285714285715</v>
      </c>
      <c r="M143" s="127" t="s">
        <v>544</v>
      </c>
      <c r="N143" s="133">
        <v>42814</v>
      </c>
      <c r="O143" s="54"/>
      <c r="P143" s="54"/>
      <c r="Q143" s="191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4">
        <v>72</v>
      </c>
      <c r="B144" s="125">
        <v>42657</v>
      </c>
      <c r="C144" s="125"/>
      <c r="D144" s="126" t="s">
        <v>671</v>
      </c>
      <c r="E144" s="127" t="s">
        <v>542</v>
      </c>
      <c r="F144" s="128">
        <v>245</v>
      </c>
      <c r="G144" s="127"/>
      <c r="H144" s="127">
        <v>325.5</v>
      </c>
      <c r="I144" s="129">
        <v>330</v>
      </c>
      <c r="J144" s="130" t="s">
        <v>672</v>
      </c>
      <c r="K144" s="131">
        <f t="shared" si="54"/>
        <v>80.5</v>
      </c>
      <c r="L144" s="132">
        <f>K144/F144</f>
        <v>0.32857142857142857</v>
      </c>
      <c r="M144" s="127" t="s">
        <v>544</v>
      </c>
      <c r="N144" s="133">
        <v>42769</v>
      </c>
      <c r="O144" s="54"/>
      <c r="P144" s="54"/>
      <c r="Q144" s="191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4">
        <v>73</v>
      </c>
      <c r="B145" s="125">
        <v>42660</v>
      </c>
      <c r="C145" s="125"/>
      <c r="D145" s="126" t="s">
        <v>673</v>
      </c>
      <c r="E145" s="127" t="s">
        <v>542</v>
      </c>
      <c r="F145" s="128">
        <v>125</v>
      </c>
      <c r="G145" s="127"/>
      <c r="H145" s="127">
        <v>160</v>
      </c>
      <c r="I145" s="129">
        <v>160</v>
      </c>
      <c r="J145" s="130" t="s">
        <v>626</v>
      </c>
      <c r="K145" s="131">
        <f t="shared" si="54"/>
        <v>35</v>
      </c>
      <c r="L145" s="132">
        <v>0.28000000000000003</v>
      </c>
      <c r="M145" s="127" t="s">
        <v>544</v>
      </c>
      <c r="N145" s="133">
        <v>42803</v>
      </c>
      <c r="O145" s="54"/>
      <c r="P145" s="54"/>
      <c r="Q145" s="191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4">
        <v>74</v>
      </c>
      <c r="B146" s="125">
        <v>42660</v>
      </c>
      <c r="C146" s="125"/>
      <c r="D146" s="126" t="s">
        <v>674</v>
      </c>
      <c r="E146" s="127" t="s">
        <v>542</v>
      </c>
      <c r="F146" s="128">
        <v>114</v>
      </c>
      <c r="G146" s="127"/>
      <c r="H146" s="127">
        <v>145</v>
      </c>
      <c r="I146" s="129">
        <v>145</v>
      </c>
      <c r="J146" s="130" t="s">
        <v>626</v>
      </c>
      <c r="K146" s="131">
        <f t="shared" si="54"/>
        <v>31</v>
      </c>
      <c r="L146" s="132">
        <f>K146/F146</f>
        <v>0.27192982456140352</v>
      </c>
      <c r="M146" s="127" t="s">
        <v>544</v>
      </c>
      <c r="N146" s="133">
        <v>42859</v>
      </c>
      <c r="O146" s="54"/>
      <c r="P146" s="54"/>
      <c r="Q146" s="191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4">
        <v>75</v>
      </c>
      <c r="B147" s="125">
        <v>42660</v>
      </c>
      <c r="C147" s="125"/>
      <c r="D147" s="126" t="s">
        <v>675</v>
      </c>
      <c r="E147" s="127" t="s">
        <v>542</v>
      </c>
      <c r="F147" s="128">
        <v>212</v>
      </c>
      <c r="G147" s="127"/>
      <c r="H147" s="127">
        <v>280</v>
      </c>
      <c r="I147" s="129">
        <v>276</v>
      </c>
      <c r="J147" s="130" t="s">
        <v>676</v>
      </c>
      <c r="K147" s="131">
        <f t="shared" si="54"/>
        <v>68</v>
      </c>
      <c r="L147" s="132">
        <f>K147/F147</f>
        <v>0.32075471698113206</v>
      </c>
      <c r="M147" s="127" t="s">
        <v>544</v>
      </c>
      <c r="N147" s="133">
        <v>42858</v>
      </c>
      <c r="O147" s="54"/>
      <c r="P147" s="54"/>
      <c r="Q147" s="191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4">
        <v>76</v>
      </c>
      <c r="B148" s="125">
        <v>42678</v>
      </c>
      <c r="C148" s="125"/>
      <c r="D148" s="126" t="s">
        <v>438</v>
      </c>
      <c r="E148" s="127" t="s">
        <v>542</v>
      </c>
      <c r="F148" s="128">
        <v>155</v>
      </c>
      <c r="G148" s="127"/>
      <c r="H148" s="127">
        <v>210</v>
      </c>
      <c r="I148" s="129">
        <v>210</v>
      </c>
      <c r="J148" s="130" t="s">
        <v>677</v>
      </c>
      <c r="K148" s="131">
        <f t="shared" si="54"/>
        <v>55</v>
      </c>
      <c r="L148" s="132">
        <f>K148/F148</f>
        <v>0.35483870967741937</v>
      </c>
      <c r="M148" s="127" t="s">
        <v>544</v>
      </c>
      <c r="N148" s="133">
        <v>42944</v>
      </c>
      <c r="O148" s="54"/>
      <c r="P148" s="54"/>
      <c r="Q148" s="191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34">
        <v>77</v>
      </c>
      <c r="B149" s="135">
        <v>42710</v>
      </c>
      <c r="C149" s="135"/>
      <c r="D149" s="136" t="s">
        <v>678</v>
      </c>
      <c r="E149" s="137" t="s">
        <v>542</v>
      </c>
      <c r="F149" s="138">
        <v>150.5</v>
      </c>
      <c r="G149" s="138"/>
      <c r="H149" s="139">
        <v>72.5</v>
      </c>
      <c r="I149" s="139">
        <v>174</v>
      </c>
      <c r="J149" s="140" t="s">
        <v>679</v>
      </c>
      <c r="K149" s="141">
        <v>-78</v>
      </c>
      <c r="L149" s="142">
        <v>-0.51827242524916906</v>
      </c>
      <c r="M149" s="138" t="s">
        <v>554</v>
      </c>
      <c r="N149" s="135">
        <v>43333</v>
      </c>
      <c r="O149" s="54"/>
      <c r="P149" s="54"/>
      <c r="Q149" s="191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4">
        <v>78</v>
      </c>
      <c r="B150" s="125">
        <v>42712</v>
      </c>
      <c r="C150" s="125"/>
      <c r="D150" s="126" t="s">
        <v>680</v>
      </c>
      <c r="E150" s="127" t="s">
        <v>542</v>
      </c>
      <c r="F150" s="128">
        <v>380</v>
      </c>
      <c r="G150" s="127"/>
      <c r="H150" s="127">
        <v>478</v>
      </c>
      <c r="I150" s="129">
        <v>468</v>
      </c>
      <c r="J150" s="130" t="s">
        <v>626</v>
      </c>
      <c r="K150" s="131">
        <f>H150-F150</f>
        <v>98</v>
      </c>
      <c r="L150" s="132">
        <f>K150/F150</f>
        <v>0.25789473684210529</v>
      </c>
      <c r="M150" s="127" t="s">
        <v>544</v>
      </c>
      <c r="N150" s="133">
        <v>43025</v>
      </c>
      <c r="O150" s="54"/>
      <c r="P150" s="54"/>
      <c r="Q150" s="191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4">
        <v>79</v>
      </c>
      <c r="B151" s="125">
        <v>42734</v>
      </c>
      <c r="C151" s="125"/>
      <c r="D151" s="126" t="s">
        <v>118</v>
      </c>
      <c r="E151" s="127" t="s">
        <v>542</v>
      </c>
      <c r="F151" s="128">
        <v>305</v>
      </c>
      <c r="G151" s="127"/>
      <c r="H151" s="127">
        <v>375</v>
      </c>
      <c r="I151" s="129">
        <v>375</v>
      </c>
      <c r="J151" s="130" t="s">
        <v>626</v>
      </c>
      <c r="K151" s="131">
        <f>H151-F151</f>
        <v>70</v>
      </c>
      <c r="L151" s="132">
        <f>K151/F151</f>
        <v>0.22950819672131148</v>
      </c>
      <c r="M151" s="127" t="s">
        <v>544</v>
      </c>
      <c r="N151" s="133">
        <v>42768</v>
      </c>
      <c r="O151" s="54"/>
      <c r="P151" s="54"/>
      <c r="Q151" s="191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4">
        <v>80</v>
      </c>
      <c r="B152" s="125">
        <v>42739</v>
      </c>
      <c r="C152" s="125"/>
      <c r="D152" s="126" t="s">
        <v>102</v>
      </c>
      <c r="E152" s="127" t="s">
        <v>542</v>
      </c>
      <c r="F152" s="128">
        <v>99.5</v>
      </c>
      <c r="G152" s="127"/>
      <c r="H152" s="127">
        <v>158</v>
      </c>
      <c r="I152" s="129">
        <v>158</v>
      </c>
      <c r="J152" s="130" t="s">
        <v>626</v>
      </c>
      <c r="K152" s="131">
        <f>H152-F152</f>
        <v>58.5</v>
      </c>
      <c r="L152" s="132">
        <f>K152/F152</f>
        <v>0.5879396984924623</v>
      </c>
      <c r="M152" s="127" t="s">
        <v>544</v>
      </c>
      <c r="N152" s="133">
        <v>42898</v>
      </c>
      <c r="O152" s="54"/>
      <c r="P152" s="54"/>
      <c r="Q152" s="191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4">
        <v>81</v>
      </c>
      <c r="B153" s="125">
        <v>42739</v>
      </c>
      <c r="C153" s="125"/>
      <c r="D153" s="126" t="s">
        <v>102</v>
      </c>
      <c r="E153" s="127" t="s">
        <v>542</v>
      </c>
      <c r="F153" s="128">
        <v>99.5</v>
      </c>
      <c r="G153" s="127"/>
      <c r="H153" s="127">
        <v>158</v>
      </c>
      <c r="I153" s="129">
        <v>158</v>
      </c>
      <c r="J153" s="130" t="s">
        <v>626</v>
      </c>
      <c r="K153" s="131">
        <v>58.5</v>
      </c>
      <c r="L153" s="132">
        <v>0.58793969849246197</v>
      </c>
      <c r="M153" s="127" t="s">
        <v>544</v>
      </c>
      <c r="N153" s="133">
        <v>42898</v>
      </c>
      <c r="O153" s="54"/>
      <c r="P153" s="54"/>
      <c r="Q153" s="191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4">
        <v>82</v>
      </c>
      <c r="B154" s="125">
        <v>42786</v>
      </c>
      <c r="C154" s="125"/>
      <c r="D154" s="126" t="s">
        <v>204</v>
      </c>
      <c r="E154" s="127" t="s">
        <v>542</v>
      </c>
      <c r="F154" s="128">
        <v>140.5</v>
      </c>
      <c r="G154" s="127"/>
      <c r="H154" s="127">
        <v>220</v>
      </c>
      <c r="I154" s="129">
        <v>220</v>
      </c>
      <c r="J154" s="130" t="s">
        <v>626</v>
      </c>
      <c r="K154" s="131">
        <f>H154-F154</f>
        <v>79.5</v>
      </c>
      <c r="L154" s="132">
        <f>K154/F154</f>
        <v>0.5658362989323843</v>
      </c>
      <c r="M154" s="127" t="s">
        <v>544</v>
      </c>
      <c r="N154" s="133">
        <v>42864</v>
      </c>
      <c r="O154" s="54"/>
      <c r="P154" s="54"/>
      <c r="Q154" s="191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4">
        <v>83</v>
      </c>
      <c r="B155" s="125">
        <v>42786</v>
      </c>
      <c r="C155" s="125"/>
      <c r="D155" s="126" t="s">
        <v>681</v>
      </c>
      <c r="E155" s="127" t="s">
        <v>542</v>
      </c>
      <c r="F155" s="128">
        <v>202.5</v>
      </c>
      <c r="G155" s="127"/>
      <c r="H155" s="127">
        <v>234</v>
      </c>
      <c r="I155" s="129">
        <v>234</v>
      </c>
      <c r="J155" s="130" t="s">
        <v>626</v>
      </c>
      <c r="K155" s="131">
        <v>31.5</v>
      </c>
      <c r="L155" s="132">
        <v>0.155555555555556</v>
      </c>
      <c r="M155" s="127" t="s">
        <v>544</v>
      </c>
      <c r="N155" s="133">
        <v>42836</v>
      </c>
      <c r="O155" s="54"/>
      <c r="P155" s="54"/>
      <c r="Q155" s="191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4">
        <v>84</v>
      </c>
      <c r="B156" s="125">
        <v>42818</v>
      </c>
      <c r="C156" s="125"/>
      <c r="D156" s="126" t="s">
        <v>682</v>
      </c>
      <c r="E156" s="127" t="s">
        <v>542</v>
      </c>
      <c r="F156" s="128">
        <v>300.5</v>
      </c>
      <c r="G156" s="127"/>
      <c r="H156" s="127">
        <v>417.5</v>
      </c>
      <c r="I156" s="129">
        <v>420</v>
      </c>
      <c r="J156" s="130" t="s">
        <v>683</v>
      </c>
      <c r="K156" s="131">
        <f>H156-F156</f>
        <v>117</v>
      </c>
      <c r="L156" s="132">
        <f>K156/F156</f>
        <v>0.38935108153078202</v>
      </c>
      <c r="M156" s="127" t="s">
        <v>544</v>
      </c>
      <c r="N156" s="133">
        <v>43070</v>
      </c>
      <c r="O156" s="54"/>
      <c r="P156" s="54"/>
      <c r="Q156" s="191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4">
        <v>85</v>
      </c>
      <c r="B157" s="125">
        <v>42818</v>
      </c>
      <c r="C157" s="125"/>
      <c r="D157" s="126" t="s">
        <v>656</v>
      </c>
      <c r="E157" s="127" t="s">
        <v>542</v>
      </c>
      <c r="F157" s="128">
        <v>850</v>
      </c>
      <c r="G157" s="127"/>
      <c r="H157" s="127">
        <v>1042.5</v>
      </c>
      <c r="I157" s="129">
        <v>1023</v>
      </c>
      <c r="J157" s="130" t="s">
        <v>684</v>
      </c>
      <c r="K157" s="131">
        <v>192.5</v>
      </c>
      <c r="L157" s="132">
        <v>0.22647058823529401</v>
      </c>
      <c r="M157" s="127" t="s">
        <v>544</v>
      </c>
      <c r="N157" s="133">
        <v>42830</v>
      </c>
      <c r="O157" s="54"/>
      <c r="P157" s="54"/>
      <c r="Q157" s="191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4">
        <v>86</v>
      </c>
      <c r="B158" s="125">
        <v>42830</v>
      </c>
      <c r="C158" s="125"/>
      <c r="D158" s="126" t="s">
        <v>464</v>
      </c>
      <c r="E158" s="127" t="s">
        <v>542</v>
      </c>
      <c r="F158" s="128">
        <v>785</v>
      </c>
      <c r="G158" s="127"/>
      <c r="H158" s="127">
        <v>930</v>
      </c>
      <c r="I158" s="129">
        <v>920</v>
      </c>
      <c r="J158" s="130" t="s">
        <v>685</v>
      </c>
      <c r="K158" s="131">
        <f>H158-F158</f>
        <v>145</v>
      </c>
      <c r="L158" s="132">
        <f>K158/F158</f>
        <v>0.18471337579617833</v>
      </c>
      <c r="M158" s="127" t="s">
        <v>544</v>
      </c>
      <c r="N158" s="133">
        <v>42976</v>
      </c>
      <c r="O158" s="54"/>
      <c r="P158" s="54"/>
      <c r="Q158" s="191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34">
        <v>87</v>
      </c>
      <c r="B159" s="135">
        <v>42831</v>
      </c>
      <c r="C159" s="135"/>
      <c r="D159" s="136" t="s">
        <v>686</v>
      </c>
      <c r="E159" s="137" t="s">
        <v>542</v>
      </c>
      <c r="F159" s="138">
        <v>40</v>
      </c>
      <c r="G159" s="138"/>
      <c r="H159" s="139">
        <v>13.1</v>
      </c>
      <c r="I159" s="139">
        <v>60</v>
      </c>
      <c r="J159" s="140" t="s">
        <v>687</v>
      </c>
      <c r="K159" s="141">
        <v>-26.9</v>
      </c>
      <c r="L159" s="142">
        <v>-0.67249999999999999</v>
      </c>
      <c r="M159" s="138" t="s">
        <v>554</v>
      </c>
      <c r="N159" s="135">
        <v>43138</v>
      </c>
      <c r="O159" s="54"/>
      <c r="P159" s="54"/>
      <c r="Q159" s="191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4">
        <v>88</v>
      </c>
      <c r="B160" s="125">
        <v>42837</v>
      </c>
      <c r="C160" s="125"/>
      <c r="D160" s="126" t="s">
        <v>100</v>
      </c>
      <c r="E160" s="127" t="s">
        <v>542</v>
      </c>
      <c r="F160" s="128">
        <v>289.5</v>
      </c>
      <c r="G160" s="127"/>
      <c r="H160" s="127">
        <v>354</v>
      </c>
      <c r="I160" s="129">
        <v>360</v>
      </c>
      <c r="J160" s="130" t="s">
        <v>688</v>
      </c>
      <c r="K160" s="131">
        <f t="shared" ref="K160:K168" si="55">H160-F160</f>
        <v>64.5</v>
      </c>
      <c r="L160" s="132">
        <f t="shared" ref="L160:L168" si="56">K160/F160</f>
        <v>0.22279792746113988</v>
      </c>
      <c r="M160" s="127" t="s">
        <v>544</v>
      </c>
      <c r="N160" s="133">
        <v>43040</v>
      </c>
      <c r="O160" s="54"/>
      <c r="P160" s="54"/>
      <c r="Q160" s="191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4">
        <v>89</v>
      </c>
      <c r="B161" s="125">
        <v>42845</v>
      </c>
      <c r="C161" s="125"/>
      <c r="D161" s="126" t="s">
        <v>412</v>
      </c>
      <c r="E161" s="127" t="s">
        <v>542</v>
      </c>
      <c r="F161" s="128">
        <v>700</v>
      </c>
      <c r="G161" s="127"/>
      <c r="H161" s="127">
        <v>840</v>
      </c>
      <c r="I161" s="129">
        <v>840</v>
      </c>
      <c r="J161" s="130" t="s">
        <v>689</v>
      </c>
      <c r="K161" s="131">
        <f t="shared" si="55"/>
        <v>140</v>
      </c>
      <c r="L161" s="132">
        <f t="shared" si="56"/>
        <v>0.2</v>
      </c>
      <c r="M161" s="127" t="s">
        <v>544</v>
      </c>
      <c r="N161" s="133">
        <v>42893</v>
      </c>
      <c r="O161" s="54"/>
      <c r="P161" s="54"/>
      <c r="Q161" s="191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4">
        <v>90</v>
      </c>
      <c r="B162" s="125">
        <v>42887</v>
      </c>
      <c r="C162" s="125"/>
      <c r="D162" s="126" t="s">
        <v>690</v>
      </c>
      <c r="E162" s="127" t="s">
        <v>542</v>
      </c>
      <c r="F162" s="128">
        <v>130</v>
      </c>
      <c r="G162" s="127"/>
      <c r="H162" s="127">
        <v>144.25</v>
      </c>
      <c r="I162" s="129">
        <v>170</v>
      </c>
      <c r="J162" s="130" t="s">
        <v>691</v>
      </c>
      <c r="K162" s="131">
        <f t="shared" si="55"/>
        <v>14.25</v>
      </c>
      <c r="L162" s="132">
        <f t="shared" si="56"/>
        <v>0.10961538461538461</v>
      </c>
      <c r="M162" s="127" t="s">
        <v>544</v>
      </c>
      <c r="N162" s="133">
        <v>43675</v>
      </c>
      <c r="O162" s="54"/>
      <c r="P162" s="54"/>
      <c r="Q162" s="191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4">
        <v>91</v>
      </c>
      <c r="B163" s="125">
        <v>42901</v>
      </c>
      <c r="C163" s="125"/>
      <c r="D163" s="126" t="s">
        <v>692</v>
      </c>
      <c r="E163" s="127" t="s">
        <v>542</v>
      </c>
      <c r="F163" s="128">
        <v>214.5</v>
      </c>
      <c r="G163" s="127"/>
      <c r="H163" s="127">
        <v>262</v>
      </c>
      <c r="I163" s="129">
        <v>262</v>
      </c>
      <c r="J163" s="130" t="s">
        <v>563</v>
      </c>
      <c r="K163" s="131">
        <f t="shared" si="55"/>
        <v>47.5</v>
      </c>
      <c r="L163" s="132">
        <f t="shared" si="56"/>
        <v>0.22144522144522144</v>
      </c>
      <c r="M163" s="127" t="s">
        <v>544</v>
      </c>
      <c r="N163" s="133">
        <v>42977</v>
      </c>
      <c r="O163" s="54"/>
      <c r="P163" s="54"/>
      <c r="Q163" s="191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55">
        <v>92</v>
      </c>
      <c r="B164" s="156">
        <v>42933</v>
      </c>
      <c r="C164" s="156"/>
      <c r="D164" s="157" t="s">
        <v>693</v>
      </c>
      <c r="E164" s="158" t="s">
        <v>542</v>
      </c>
      <c r="F164" s="159">
        <v>370</v>
      </c>
      <c r="G164" s="158"/>
      <c r="H164" s="158">
        <v>447.5</v>
      </c>
      <c r="I164" s="160">
        <v>450</v>
      </c>
      <c r="J164" s="161" t="s">
        <v>626</v>
      </c>
      <c r="K164" s="131">
        <f t="shared" si="55"/>
        <v>77.5</v>
      </c>
      <c r="L164" s="162">
        <f t="shared" si="56"/>
        <v>0.20945945945945946</v>
      </c>
      <c r="M164" s="158" t="s">
        <v>544</v>
      </c>
      <c r="N164" s="163">
        <v>43035</v>
      </c>
      <c r="O164" s="54"/>
      <c r="P164" s="54"/>
      <c r="Q164" s="191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55">
        <v>93</v>
      </c>
      <c r="B165" s="156">
        <v>42943</v>
      </c>
      <c r="C165" s="156"/>
      <c r="D165" s="157" t="s">
        <v>202</v>
      </c>
      <c r="E165" s="158" t="s">
        <v>542</v>
      </c>
      <c r="F165" s="159">
        <v>657.5</v>
      </c>
      <c r="G165" s="158"/>
      <c r="H165" s="158">
        <v>825</v>
      </c>
      <c r="I165" s="160">
        <v>820</v>
      </c>
      <c r="J165" s="161" t="s">
        <v>626</v>
      </c>
      <c r="K165" s="131">
        <f t="shared" si="55"/>
        <v>167.5</v>
      </c>
      <c r="L165" s="162">
        <f t="shared" si="56"/>
        <v>0.25475285171102663</v>
      </c>
      <c r="M165" s="158" t="s">
        <v>544</v>
      </c>
      <c r="N165" s="163">
        <v>43090</v>
      </c>
      <c r="O165" s="54"/>
      <c r="P165" s="54"/>
      <c r="Q165" s="191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4">
        <v>94</v>
      </c>
      <c r="B166" s="125">
        <v>42964</v>
      </c>
      <c r="C166" s="125"/>
      <c r="D166" s="126" t="s">
        <v>373</v>
      </c>
      <c r="E166" s="127" t="s">
        <v>542</v>
      </c>
      <c r="F166" s="128">
        <v>605</v>
      </c>
      <c r="G166" s="127"/>
      <c r="H166" s="127">
        <v>750</v>
      </c>
      <c r="I166" s="129">
        <v>750</v>
      </c>
      <c r="J166" s="130" t="s">
        <v>685</v>
      </c>
      <c r="K166" s="131">
        <f t="shared" si="55"/>
        <v>145</v>
      </c>
      <c r="L166" s="132">
        <f t="shared" si="56"/>
        <v>0.23966942148760331</v>
      </c>
      <c r="M166" s="127" t="s">
        <v>544</v>
      </c>
      <c r="N166" s="133">
        <v>43027</v>
      </c>
      <c r="O166" s="54"/>
      <c r="P166" s="54"/>
      <c r="Q166" s="191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34">
        <v>95</v>
      </c>
      <c r="B167" s="135">
        <v>42979</v>
      </c>
      <c r="C167" s="135"/>
      <c r="D167" s="143" t="s">
        <v>694</v>
      </c>
      <c r="E167" s="138" t="s">
        <v>542</v>
      </c>
      <c r="F167" s="138">
        <v>255</v>
      </c>
      <c r="G167" s="139"/>
      <c r="H167" s="139">
        <v>217.25</v>
      </c>
      <c r="I167" s="139">
        <v>320</v>
      </c>
      <c r="J167" s="140" t="s">
        <v>695</v>
      </c>
      <c r="K167" s="141">
        <f t="shared" si="55"/>
        <v>-37.75</v>
      </c>
      <c r="L167" s="144">
        <f t="shared" si="56"/>
        <v>-0.14803921568627451</v>
      </c>
      <c r="M167" s="138" t="s">
        <v>554</v>
      </c>
      <c r="N167" s="135">
        <v>43661</v>
      </c>
      <c r="O167" s="54"/>
      <c r="P167" s="54"/>
      <c r="Q167" s="191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4">
        <v>96</v>
      </c>
      <c r="B168" s="125">
        <v>42997</v>
      </c>
      <c r="C168" s="125"/>
      <c r="D168" s="126" t="s">
        <v>696</v>
      </c>
      <c r="E168" s="127" t="s">
        <v>542</v>
      </c>
      <c r="F168" s="128">
        <v>215</v>
      </c>
      <c r="G168" s="127"/>
      <c r="H168" s="127">
        <v>258</v>
      </c>
      <c r="I168" s="129">
        <v>258</v>
      </c>
      <c r="J168" s="130" t="s">
        <v>626</v>
      </c>
      <c r="K168" s="131">
        <f t="shared" si="55"/>
        <v>43</v>
      </c>
      <c r="L168" s="132">
        <f t="shared" si="56"/>
        <v>0.2</v>
      </c>
      <c r="M168" s="127" t="s">
        <v>544</v>
      </c>
      <c r="N168" s="133">
        <v>43040</v>
      </c>
      <c r="O168" s="54"/>
      <c r="P168" s="54"/>
      <c r="Q168" s="191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4">
        <v>97</v>
      </c>
      <c r="B169" s="125">
        <v>42997</v>
      </c>
      <c r="C169" s="125"/>
      <c r="D169" s="126" t="s">
        <v>696</v>
      </c>
      <c r="E169" s="127" t="s">
        <v>542</v>
      </c>
      <c r="F169" s="128">
        <v>215</v>
      </c>
      <c r="G169" s="127"/>
      <c r="H169" s="127">
        <v>258</v>
      </c>
      <c r="I169" s="129">
        <v>258</v>
      </c>
      <c r="J169" s="161" t="s">
        <v>626</v>
      </c>
      <c r="K169" s="131">
        <v>43</v>
      </c>
      <c r="L169" s="132">
        <v>0.2</v>
      </c>
      <c r="M169" s="127" t="s">
        <v>544</v>
      </c>
      <c r="N169" s="133">
        <v>43040</v>
      </c>
      <c r="O169" s="54"/>
      <c r="P169" s="54"/>
      <c r="Q169" s="191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55">
        <v>98</v>
      </c>
      <c r="B170" s="156">
        <v>42998</v>
      </c>
      <c r="C170" s="156"/>
      <c r="D170" s="157" t="s">
        <v>697</v>
      </c>
      <c r="E170" s="158" t="s">
        <v>542</v>
      </c>
      <c r="F170" s="128">
        <v>75</v>
      </c>
      <c r="G170" s="158"/>
      <c r="H170" s="158">
        <v>90</v>
      </c>
      <c r="I170" s="160">
        <v>90</v>
      </c>
      <c r="J170" s="130" t="s">
        <v>698</v>
      </c>
      <c r="K170" s="131">
        <f t="shared" ref="K170:K175" si="57">H170-F170</f>
        <v>15</v>
      </c>
      <c r="L170" s="132">
        <f t="shared" ref="L170:L175" si="58">K170/F170</f>
        <v>0.2</v>
      </c>
      <c r="M170" s="127" t="s">
        <v>544</v>
      </c>
      <c r="N170" s="133">
        <v>43019</v>
      </c>
      <c r="O170" s="54"/>
      <c r="P170" s="54"/>
      <c r="Q170" s="191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55">
        <v>99</v>
      </c>
      <c r="B171" s="156">
        <v>43011</v>
      </c>
      <c r="C171" s="156"/>
      <c r="D171" s="157" t="s">
        <v>699</v>
      </c>
      <c r="E171" s="158" t="s">
        <v>542</v>
      </c>
      <c r="F171" s="159">
        <v>315</v>
      </c>
      <c r="G171" s="158"/>
      <c r="H171" s="158">
        <v>392</v>
      </c>
      <c r="I171" s="160">
        <v>384</v>
      </c>
      <c r="J171" s="161" t="s">
        <v>700</v>
      </c>
      <c r="K171" s="131">
        <f t="shared" si="57"/>
        <v>77</v>
      </c>
      <c r="L171" s="162">
        <f t="shared" si="58"/>
        <v>0.24444444444444444</v>
      </c>
      <c r="M171" s="158" t="s">
        <v>544</v>
      </c>
      <c r="N171" s="163">
        <v>43017</v>
      </c>
      <c r="O171" s="54"/>
      <c r="P171" s="54"/>
      <c r="Q171" s="191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55">
        <v>100</v>
      </c>
      <c r="B172" s="156">
        <v>43013</v>
      </c>
      <c r="C172" s="156"/>
      <c r="D172" s="157" t="s">
        <v>442</v>
      </c>
      <c r="E172" s="158" t="s">
        <v>542</v>
      </c>
      <c r="F172" s="159">
        <v>145</v>
      </c>
      <c r="G172" s="158"/>
      <c r="H172" s="158">
        <v>179</v>
      </c>
      <c r="I172" s="160">
        <v>180</v>
      </c>
      <c r="J172" s="161" t="s">
        <v>701</v>
      </c>
      <c r="K172" s="131">
        <f t="shared" si="57"/>
        <v>34</v>
      </c>
      <c r="L172" s="162">
        <f t="shared" si="58"/>
        <v>0.23448275862068965</v>
      </c>
      <c r="M172" s="158" t="s">
        <v>544</v>
      </c>
      <c r="N172" s="163">
        <v>43025</v>
      </c>
      <c r="O172" s="54"/>
      <c r="P172" s="54"/>
      <c r="Q172" s="191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55">
        <v>101</v>
      </c>
      <c r="B173" s="156">
        <v>43014</v>
      </c>
      <c r="C173" s="156"/>
      <c r="D173" s="157" t="s">
        <v>348</v>
      </c>
      <c r="E173" s="158" t="s">
        <v>542</v>
      </c>
      <c r="F173" s="159">
        <v>256</v>
      </c>
      <c r="G173" s="158"/>
      <c r="H173" s="158">
        <v>323</v>
      </c>
      <c r="I173" s="160">
        <v>320</v>
      </c>
      <c r="J173" s="161" t="s">
        <v>626</v>
      </c>
      <c r="K173" s="131">
        <f t="shared" si="57"/>
        <v>67</v>
      </c>
      <c r="L173" s="162">
        <f t="shared" si="58"/>
        <v>0.26171875</v>
      </c>
      <c r="M173" s="158" t="s">
        <v>544</v>
      </c>
      <c r="N173" s="163">
        <v>43067</v>
      </c>
      <c r="O173" s="54"/>
      <c r="P173" s="54"/>
      <c r="Q173" s="191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55">
        <v>102</v>
      </c>
      <c r="B174" s="156">
        <v>43017</v>
      </c>
      <c r="C174" s="156"/>
      <c r="D174" s="157" t="s">
        <v>362</v>
      </c>
      <c r="E174" s="158" t="s">
        <v>542</v>
      </c>
      <c r="F174" s="159">
        <v>137.5</v>
      </c>
      <c r="G174" s="158"/>
      <c r="H174" s="158">
        <v>184</v>
      </c>
      <c r="I174" s="160">
        <v>183</v>
      </c>
      <c r="J174" s="161" t="s">
        <v>702</v>
      </c>
      <c r="K174" s="131">
        <f t="shared" si="57"/>
        <v>46.5</v>
      </c>
      <c r="L174" s="162">
        <f t="shared" si="58"/>
        <v>0.33818181818181819</v>
      </c>
      <c r="M174" s="158" t="s">
        <v>544</v>
      </c>
      <c r="N174" s="163">
        <v>43108</v>
      </c>
      <c r="O174" s="54"/>
      <c r="P174" s="54"/>
      <c r="Q174" s="191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55">
        <v>103</v>
      </c>
      <c r="B175" s="156">
        <v>43018</v>
      </c>
      <c r="C175" s="156"/>
      <c r="D175" s="157" t="s">
        <v>703</v>
      </c>
      <c r="E175" s="158" t="s">
        <v>542</v>
      </c>
      <c r="F175" s="159">
        <v>125.5</v>
      </c>
      <c r="G175" s="158"/>
      <c r="H175" s="158">
        <v>158</v>
      </c>
      <c r="I175" s="160">
        <v>155</v>
      </c>
      <c r="J175" s="161" t="s">
        <v>704</v>
      </c>
      <c r="K175" s="131">
        <f t="shared" si="57"/>
        <v>32.5</v>
      </c>
      <c r="L175" s="162">
        <f t="shared" si="58"/>
        <v>0.25896414342629481</v>
      </c>
      <c r="M175" s="158" t="s">
        <v>544</v>
      </c>
      <c r="N175" s="163">
        <v>43067</v>
      </c>
      <c r="O175" s="54"/>
      <c r="P175" s="54"/>
      <c r="Q175" s="191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55">
        <v>104</v>
      </c>
      <c r="B176" s="156">
        <v>43018</v>
      </c>
      <c r="C176" s="156"/>
      <c r="D176" s="157" t="s">
        <v>705</v>
      </c>
      <c r="E176" s="158" t="s">
        <v>542</v>
      </c>
      <c r="F176" s="159">
        <v>895</v>
      </c>
      <c r="G176" s="158"/>
      <c r="H176" s="158">
        <v>1122.5</v>
      </c>
      <c r="I176" s="160">
        <v>1078</v>
      </c>
      <c r="J176" s="161" t="s">
        <v>706</v>
      </c>
      <c r="K176" s="131">
        <v>227.5</v>
      </c>
      <c r="L176" s="162">
        <v>0.25418994413407803</v>
      </c>
      <c r="M176" s="158" t="s">
        <v>544</v>
      </c>
      <c r="N176" s="163">
        <v>43117</v>
      </c>
      <c r="O176" s="54"/>
      <c r="P176" s="54"/>
      <c r="Q176" s="191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55">
        <v>105</v>
      </c>
      <c r="B177" s="156">
        <v>43020</v>
      </c>
      <c r="C177" s="156"/>
      <c r="D177" s="157" t="s">
        <v>357</v>
      </c>
      <c r="E177" s="158" t="s">
        <v>542</v>
      </c>
      <c r="F177" s="159">
        <v>525</v>
      </c>
      <c r="G177" s="158"/>
      <c r="H177" s="158">
        <v>629</v>
      </c>
      <c r="I177" s="160">
        <v>629</v>
      </c>
      <c r="J177" s="161" t="s">
        <v>626</v>
      </c>
      <c r="K177" s="131">
        <v>104</v>
      </c>
      <c r="L177" s="162">
        <v>0.19809523809523799</v>
      </c>
      <c r="M177" s="158" t="s">
        <v>544</v>
      </c>
      <c r="N177" s="163">
        <v>43119</v>
      </c>
      <c r="O177" s="54"/>
      <c r="P177" s="54"/>
      <c r="Q177" s="191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55">
        <v>106</v>
      </c>
      <c r="B178" s="156">
        <v>43046</v>
      </c>
      <c r="C178" s="156"/>
      <c r="D178" s="157" t="s">
        <v>390</v>
      </c>
      <c r="E178" s="158" t="s">
        <v>542</v>
      </c>
      <c r="F178" s="159">
        <v>740</v>
      </c>
      <c r="G178" s="158"/>
      <c r="H178" s="158">
        <v>892.5</v>
      </c>
      <c r="I178" s="160">
        <v>900</v>
      </c>
      <c r="J178" s="161" t="s">
        <v>707</v>
      </c>
      <c r="K178" s="131">
        <f>H178-F178</f>
        <v>152.5</v>
      </c>
      <c r="L178" s="162">
        <f>K178/F178</f>
        <v>0.20608108108108109</v>
      </c>
      <c r="M178" s="158" t="s">
        <v>544</v>
      </c>
      <c r="N178" s="163">
        <v>43052</v>
      </c>
      <c r="O178" s="54"/>
      <c r="P178" s="54"/>
      <c r="Q178" s="191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4">
        <v>107</v>
      </c>
      <c r="B179" s="125">
        <v>43073</v>
      </c>
      <c r="C179" s="125"/>
      <c r="D179" s="126" t="s">
        <v>708</v>
      </c>
      <c r="E179" s="127" t="s">
        <v>542</v>
      </c>
      <c r="F179" s="128">
        <v>118.5</v>
      </c>
      <c r="G179" s="127"/>
      <c r="H179" s="127">
        <v>143.5</v>
      </c>
      <c r="I179" s="129">
        <v>145</v>
      </c>
      <c r="J179" s="130" t="s">
        <v>709</v>
      </c>
      <c r="K179" s="131">
        <f>H179-F179</f>
        <v>25</v>
      </c>
      <c r="L179" s="132">
        <f>K179/F179</f>
        <v>0.2109704641350211</v>
      </c>
      <c r="M179" s="127" t="s">
        <v>544</v>
      </c>
      <c r="N179" s="133">
        <v>43097</v>
      </c>
      <c r="O179" s="54"/>
      <c r="P179" s="54"/>
      <c r="Q179" s="191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34">
        <v>108</v>
      </c>
      <c r="B180" s="135">
        <v>43090</v>
      </c>
      <c r="C180" s="135"/>
      <c r="D180" s="136" t="s">
        <v>417</v>
      </c>
      <c r="E180" s="137" t="s">
        <v>542</v>
      </c>
      <c r="F180" s="138">
        <v>715</v>
      </c>
      <c r="G180" s="138"/>
      <c r="H180" s="139">
        <v>500</v>
      </c>
      <c r="I180" s="139">
        <v>872</v>
      </c>
      <c r="J180" s="140" t="s">
        <v>710</v>
      </c>
      <c r="K180" s="141">
        <f>H180-F180</f>
        <v>-215</v>
      </c>
      <c r="L180" s="142">
        <f>K180/F180</f>
        <v>-0.30069930069930068</v>
      </c>
      <c r="M180" s="138" t="s">
        <v>554</v>
      </c>
      <c r="N180" s="135">
        <v>43670</v>
      </c>
      <c r="O180" s="54"/>
      <c r="P180" s="54"/>
      <c r="Q180" s="191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4">
        <v>109</v>
      </c>
      <c r="B181" s="125">
        <v>43098</v>
      </c>
      <c r="C181" s="125"/>
      <c r="D181" s="126" t="s">
        <v>699</v>
      </c>
      <c r="E181" s="127" t="s">
        <v>542</v>
      </c>
      <c r="F181" s="128">
        <v>435</v>
      </c>
      <c r="G181" s="127"/>
      <c r="H181" s="127">
        <v>542.5</v>
      </c>
      <c r="I181" s="129">
        <v>539</v>
      </c>
      <c r="J181" s="130" t="s">
        <v>626</v>
      </c>
      <c r="K181" s="131">
        <v>107.5</v>
      </c>
      <c r="L181" s="132">
        <v>0.247126436781609</v>
      </c>
      <c r="M181" s="127" t="s">
        <v>544</v>
      </c>
      <c r="N181" s="133">
        <v>43206</v>
      </c>
      <c r="O181" s="54"/>
      <c r="P181" s="54"/>
      <c r="Q181" s="191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4">
        <v>110</v>
      </c>
      <c r="B182" s="125">
        <v>43098</v>
      </c>
      <c r="C182" s="125"/>
      <c r="D182" s="126" t="s">
        <v>515</v>
      </c>
      <c r="E182" s="127" t="s">
        <v>542</v>
      </c>
      <c r="F182" s="128">
        <v>885</v>
      </c>
      <c r="G182" s="127"/>
      <c r="H182" s="127">
        <v>1090</v>
      </c>
      <c r="I182" s="129">
        <v>1084</v>
      </c>
      <c r="J182" s="130" t="s">
        <v>626</v>
      </c>
      <c r="K182" s="131">
        <v>205</v>
      </c>
      <c r="L182" s="132">
        <v>0.23163841807909599</v>
      </c>
      <c r="M182" s="127" t="s">
        <v>544</v>
      </c>
      <c r="N182" s="133">
        <v>43213</v>
      </c>
      <c r="O182" s="54"/>
      <c r="P182" s="54"/>
      <c r="Q182" s="191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64">
        <v>111</v>
      </c>
      <c r="B183" s="165">
        <v>43192</v>
      </c>
      <c r="C183" s="165"/>
      <c r="D183" s="143" t="s">
        <v>711</v>
      </c>
      <c r="E183" s="138" t="s">
        <v>542</v>
      </c>
      <c r="F183" s="166">
        <v>478.5</v>
      </c>
      <c r="G183" s="138"/>
      <c r="H183" s="138">
        <v>442</v>
      </c>
      <c r="I183" s="139">
        <v>613</v>
      </c>
      <c r="J183" s="140" t="s">
        <v>712</v>
      </c>
      <c r="K183" s="141">
        <f>H183-F183</f>
        <v>-36.5</v>
      </c>
      <c r="L183" s="142">
        <f>K183/F183</f>
        <v>-7.6280041797283177E-2</v>
      </c>
      <c r="M183" s="138" t="s">
        <v>554</v>
      </c>
      <c r="N183" s="135">
        <v>43762</v>
      </c>
      <c r="O183" s="54"/>
      <c r="P183" s="54"/>
      <c r="Q183" s="191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34">
        <v>112</v>
      </c>
      <c r="B184" s="135">
        <v>43194</v>
      </c>
      <c r="C184" s="135"/>
      <c r="D184" s="136" t="s">
        <v>713</v>
      </c>
      <c r="E184" s="137" t="s">
        <v>542</v>
      </c>
      <c r="F184" s="138">
        <f>141.5-7.3</f>
        <v>134.19999999999999</v>
      </c>
      <c r="G184" s="138"/>
      <c r="H184" s="139">
        <v>77</v>
      </c>
      <c r="I184" s="139">
        <v>180</v>
      </c>
      <c r="J184" s="140" t="s">
        <v>714</v>
      </c>
      <c r="K184" s="141">
        <f>H184-F184</f>
        <v>-57.199999999999989</v>
      </c>
      <c r="L184" s="142">
        <f>K184/F184</f>
        <v>-0.42622950819672129</v>
      </c>
      <c r="M184" s="138" t="s">
        <v>554</v>
      </c>
      <c r="N184" s="135">
        <v>43522</v>
      </c>
      <c r="O184" s="54"/>
      <c r="P184" s="54"/>
      <c r="Q184" s="191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34">
        <v>113</v>
      </c>
      <c r="B185" s="135">
        <v>43209</v>
      </c>
      <c r="C185" s="135"/>
      <c r="D185" s="136" t="s">
        <v>715</v>
      </c>
      <c r="E185" s="137" t="s">
        <v>542</v>
      </c>
      <c r="F185" s="138">
        <v>430</v>
      </c>
      <c r="G185" s="138"/>
      <c r="H185" s="139">
        <v>220</v>
      </c>
      <c r="I185" s="139">
        <v>537</v>
      </c>
      <c r="J185" s="140" t="s">
        <v>716</v>
      </c>
      <c r="K185" s="141">
        <f>H185-F185</f>
        <v>-210</v>
      </c>
      <c r="L185" s="142">
        <f>K185/F185</f>
        <v>-0.48837209302325579</v>
      </c>
      <c r="M185" s="138" t="s">
        <v>554</v>
      </c>
      <c r="N185" s="135">
        <v>43252</v>
      </c>
      <c r="O185" s="54"/>
      <c r="P185" s="54"/>
      <c r="Q185" s="191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55">
        <v>114</v>
      </c>
      <c r="B186" s="156">
        <v>43220</v>
      </c>
      <c r="C186" s="156"/>
      <c r="D186" s="157" t="s">
        <v>717</v>
      </c>
      <c r="E186" s="158" t="s">
        <v>542</v>
      </c>
      <c r="F186" s="158">
        <v>153.5</v>
      </c>
      <c r="G186" s="158"/>
      <c r="H186" s="158">
        <v>196</v>
      </c>
      <c r="I186" s="160">
        <v>196</v>
      </c>
      <c r="J186" s="130" t="s">
        <v>718</v>
      </c>
      <c r="K186" s="131">
        <f>H186-F186</f>
        <v>42.5</v>
      </c>
      <c r="L186" s="132">
        <f>K186/F186</f>
        <v>0.27687296416938112</v>
      </c>
      <c r="M186" s="127" t="s">
        <v>544</v>
      </c>
      <c r="N186" s="133">
        <v>43605</v>
      </c>
      <c r="O186" s="54"/>
      <c r="P186" s="54"/>
      <c r="Q186" s="191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34">
        <v>115</v>
      </c>
      <c r="B187" s="135">
        <v>43306</v>
      </c>
      <c r="C187" s="135"/>
      <c r="D187" s="136" t="s">
        <v>686</v>
      </c>
      <c r="E187" s="137" t="s">
        <v>542</v>
      </c>
      <c r="F187" s="138">
        <v>27.5</v>
      </c>
      <c r="G187" s="138"/>
      <c r="H187" s="139">
        <v>13.1</v>
      </c>
      <c r="I187" s="139">
        <v>60</v>
      </c>
      <c r="J187" s="140" t="s">
        <v>719</v>
      </c>
      <c r="K187" s="141">
        <v>-14.4</v>
      </c>
      <c r="L187" s="142">
        <v>-0.52363636363636401</v>
      </c>
      <c r="M187" s="138" t="s">
        <v>554</v>
      </c>
      <c r="N187" s="135">
        <v>43138</v>
      </c>
      <c r="O187" s="54"/>
      <c r="P187" s="54"/>
      <c r="Q187" s="191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64">
        <v>116</v>
      </c>
      <c r="B188" s="165">
        <v>43318</v>
      </c>
      <c r="C188" s="165"/>
      <c r="D188" s="143" t="s">
        <v>720</v>
      </c>
      <c r="E188" s="138" t="s">
        <v>542</v>
      </c>
      <c r="F188" s="138">
        <v>148.5</v>
      </c>
      <c r="G188" s="138"/>
      <c r="H188" s="138">
        <v>102</v>
      </c>
      <c r="I188" s="139">
        <v>182</v>
      </c>
      <c r="J188" s="140" t="s">
        <v>721</v>
      </c>
      <c r="K188" s="141">
        <f>H188-F188</f>
        <v>-46.5</v>
      </c>
      <c r="L188" s="142">
        <f>K188/F188</f>
        <v>-0.31313131313131315</v>
      </c>
      <c r="M188" s="138" t="s">
        <v>554</v>
      </c>
      <c r="N188" s="135">
        <v>43661</v>
      </c>
      <c r="O188" s="54"/>
      <c r="P188" s="54"/>
      <c r="Q188" s="191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4">
        <v>117</v>
      </c>
      <c r="B189" s="125">
        <v>43335</v>
      </c>
      <c r="C189" s="125"/>
      <c r="D189" s="126" t="s">
        <v>722</v>
      </c>
      <c r="E189" s="127" t="s">
        <v>542</v>
      </c>
      <c r="F189" s="158">
        <v>285</v>
      </c>
      <c r="G189" s="127"/>
      <c r="H189" s="127">
        <v>355</v>
      </c>
      <c r="I189" s="129">
        <v>364</v>
      </c>
      <c r="J189" s="130" t="s">
        <v>723</v>
      </c>
      <c r="K189" s="131">
        <v>70</v>
      </c>
      <c r="L189" s="132">
        <v>0.24561403508771901</v>
      </c>
      <c r="M189" s="127" t="s">
        <v>544</v>
      </c>
      <c r="N189" s="133">
        <v>43455</v>
      </c>
      <c r="O189" s="54"/>
      <c r="P189" s="54"/>
      <c r="Q189" s="191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4">
        <v>118</v>
      </c>
      <c r="B190" s="125">
        <v>43341</v>
      </c>
      <c r="C190" s="125"/>
      <c r="D190" s="126" t="s">
        <v>382</v>
      </c>
      <c r="E190" s="127" t="s">
        <v>542</v>
      </c>
      <c r="F190" s="158">
        <v>525</v>
      </c>
      <c r="G190" s="127"/>
      <c r="H190" s="127">
        <v>585</v>
      </c>
      <c r="I190" s="129">
        <v>635</v>
      </c>
      <c r="J190" s="130" t="s">
        <v>724</v>
      </c>
      <c r="K190" s="131">
        <f t="shared" ref="K190:K221" si="59">H190-F190</f>
        <v>60</v>
      </c>
      <c r="L190" s="132">
        <f t="shared" ref="L190:L221" si="60">K190/F190</f>
        <v>0.11428571428571428</v>
      </c>
      <c r="M190" s="127" t="s">
        <v>544</v>
      </c>
      <c r="N190" s="133">
        <v>43662</v>
      </c>
      <c r="O190" s="54"/>
      <c r="P190" s="54"/>
      <c r="Q190" s="191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4">
        <v>119</v>
      </c>
      <c r="B191" s="125">
        <v>43395</v>
      </c>
      <c r="C191" s="125"/>
      <c r="D191" s="126" t="s">
        <v>373</v>
      </c>
      <c r="E191" s="127" t="s">
        <v>542</v>
      </c>
      <c r="F191" s="158">
        <v>475</v>
      </c>
      <c r="G191" s="127"/>
      <c r="H191" s="127">
        <v>574</v>
      </c>
      <c r="I191" s="129">
        <v>570</v>
      </c>
      <c r="J191" s="130" t="s">
        <v>626</v>
      </c>
      <c r="K191" s="131">
        <f t="shared" si="59"/>
        <v>99</v>
      </c>
      <c r="L191" s="132">
        <f t="shared" si="60"/>
        <v>0.20842105263157895</v>
      </c>
      <c r="M191" s="127" t="s">
        <v>544</v>
      </c>
      <c r="N191" s="133">
        <v>43403</v>
      </c>
      <c r="O191" s="54"/>
      <c r="P191" s="54"/>
      <c r="Q191" s="191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55">
        <v>120</v>
      </c>
      <c r="B192" s="156">
        <v>43397</v>
      </c>
      <c r="C192" s="156"/>
      <c r="D192" s="157" t="s">
        <v>725</v>
      </c>
      <c r="E192" s="158" t="s">
        <v>542</v>
      </c>
      <c r="F192" s="158">
        <v>707.5</v>
      </c>
      <c r="G192" s="158"/>
      <c r="H192" s="158">
        <v>872</v>
      </c>
      <c r="I192" s="160">
        <v>872</v>
      </c>
      <c r="J192" s="161" t="s">
        <v>626</v>
      </c>
      <c r="K192" s="131">
        <f t="shared" si="59"/>
        <v>164.5</v>
      </c>
      <c r="L192" s="162">
        <f t="shared" si="60"/>
        <v>0.23250883392226149</v>
      </c>
      <c r="M192" s="158" t="s">
        <v>544</v>
      </c>
      <c r="N192" s="163">
        <v>43482</v>
      </c>
      <c r="O192" s="54"/>
      <c r="P192" s="54"/>
      <c r="Q192" s="191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55">
        <v>121</v>
      </c>
      <c r="B193" s="156">
        <v>43398</v>
      </c>
      <c r="C193" s="156"/>
      <c r="D193" s="157" t="s">
        <v>726</v>
      </c>
      <c r="E193" s="158" t="s">
        <v>542</v>
      </c>
      <c r="F193" s="158">
        <v>162</v>
      </c>
      <c r="G193" s="158"/>
      <c r="H193" s="158">
        <v>204</v>
      </c>
      <c r="I193" s="160">
        <v>209</v>
      </c>
      <c r="J193" s="161" t="s">
        <v>727</v>
      </c>
      <c r="K193" s="131">
        <f t="shared" si="59"/>
        <v>42</v>
      </c>
      <c r="L193" s="162">
        <f t="shared" si="60"/>
        <v>0.25925925925925924</v>
      </c>
      <c r="M193" s="158" t="s">
        <v>544</v>
      </c>
      <c r="N193" s="163">
        <v>43539</v>
      </c>
      <c r="O193" s="54"/>
      <c r="P193" s="54"/>
      <c r="Q193" s="191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55">
        <v>122</v>
      </c>
      <c r="B194" s="156">
        <v>43399</v>
      </c>
      <c r="C194" s="156"/>
      <c r="D194" s="157" t="s">
        <v>458</v>
      </c>
      <c r="E194" s="158" t="s">
        <v>542</v>
      </c>
      <c r="F194" s="158">
        <v>240</v>
      </c>
      <c r="G194" s="158"/>
      <c r="H194" s="158">
        <v>297</v>
      </c>
      <c r="I194" s="160">
        <v>297</v>
      </c>
      <c r="J194" s="161" t="s">
        <v>626</v>
      </c>
      <c r="K194" s="167">
        <f t="shared" si="59"/>
        <v>57</v>
      </c>
      <c r="L194" s="162">
        <f t="shared" si="60"/>
        <v>0.23749999999999999</v>
      </c>
      <c r="M194" s="158" t="s">
        <v>544</v>
      </c>
      <c r="N194" s="163">
        <v>43417</v>
      </c>
      <c r="O194" s="54"/>
      <c r="P194" s="54"/>
      <c r="Q194" s="191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4">
        <v>123</v>
      </c>
      <c r="B195" s="125">
        <v>43439</v>
      </c>
      <c r="C195" s="125"/>
      <c r="D195" s="126" t="s">
        <v>728</v>
      </c>
      <c r="E195" s="127" t="s">
        <v>542</v>
      </c>
      <c r="F195" s="127">
        <v>202.5</v>
      </c>
      <c r="G195" s="127"/>
      <c r="H195" s="127">
        <v>255</v>
      </c>
      <c r="I195" s="129">
        <v>252</v>
      </c>
      <c r="J195" s="130" t="s">
        <v>626</v>
      </c>
      <c r="K195" s="131">
        <f t="shared" si="59"/>
        <v>52.5</v>
      </c>
      <c r="L195" s="132">
        <f t="shared" si="60"/>
        <v>0.25925925925925924</v>
      </c>
      <c r="M195" s="127" t="s">
        <v>544</v>
      </c>
      <c r="N195" s="133">
        <v>43542</v>
      </c>
      <c r="O195" s="54"/>
      <c r="P195" s="54"/>
      <c r="Q195" s="191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55">
        <v>124</v>
      </c>
      <c r="B196" s="156">
        <v>43465</v>
      </c>
      <c r="C196" s="125"/>
      <c r="D196" s="157" t="s">
        <v>155</v>
      </c>
      <c r="E196" s="158" t="s">
        <v>542</v>
      </c>
      <c r="F196" s="158">
        <v>710</v>
      </c>
      <c r="G196" s="158"/>
      <c r="H196" s="158">
        <v>866</v>
      </c>
      <c r="I196" s="160">
        <v>866</v>
      </c>
      <c r="J196" s="161" t="s">
        <v>626</v>
      </c>
      <c r="K196" s="131">
        <f t="shared" si="59"/>
        <v>156</v>
      </c>
      <c r="L196" s="132">
        <f t="shared" si="60"/>
        <v>0.21971830985915494</v>
      </c>
      <c r="M196" s="127" t="s">
        <v>544</v>
      </c>
      <c r="N196" s="133">
        <v>43553</v>
      </c>
      <c r="O196" s="54"/>
      <c r="P196" s="54"/>
      <c r="Q196" s="191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55">
        <v>125</v>
      </c>
      <c r="B197" s="156">
        <v>43522</v>
      </c>
      <c r="C197" s="156"/>
      <c r="D197" s="157" t="s">
        <v>169</v>
      </c>
      <c r="E197" s="158" t="s">
        <v>542</v>
      </c>
      <c r="F197" s="158">
        <v>337.25</v>
      </c>
      <c r="G197" s="158"/>
      <c r="H197" s="158">
        <v>398.5</v>
      </c>
      <c r="I197" s="160">
        <v>411</v>
      </c>
      <c r="J197" s="130" t="s">
        <v>729</v>
      </c>
      <c r="K197" s="131">
        <f t="shared" si="59"/>
        <v>61.25</v>
      </c>
      <c r="L197" s="132">
        <f t="shared" si="60"/>
        <v>0.1816160118606375</v>
      </c>
      <c r="M197" s="127" t="s">
        <v>544</v>
      </c>
      <c r="N197" s="133">
        <v>43760</v>
      </c>
      <c r="O197" s="54"/>
      <c r="P197" s="54"/>
      <c r="Q197" s="191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68">
        <v>126</v>
      </c>
      <c r="B198" s="169">
        <v>43559</v>
      </c>
      <c r="C198" s="169"/>
      <c r="D198" s="170" t="s">
        <v>730</v>
      </c>
      <c r="E198" s="171" t="s">
        <v>542</v>
      </c>
      <c r="F198" s="171">
        <v>130</v>
      </c>
      <c r="G198" s="171"/>
      <c r="H198" s="171">
        <v>65</v>
      </c>
      <c r="I198" s="172">
        <v>158</v>
      </c>
      <c r="J198" s="140" t="s">
        <v>731</v>
      </c>
      <c r="K198" s="141">
        <f t="shared" si="59"/>
        <v>-65</v>
      </c>
      <c r="L198" s="142">
        <f t="shared" si="60"/>
        <v>-0.5</v>
      </c>
      <c r="M198" s="138" t="s">
        <v>554</v>
      </c>
      <c r="N198" s="135">
        <v>43726</v>
      </c>
      <c r="O198" s="54"/>
      <c r="P198" s="54"/>
      <c r="Q198" s="191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55">
        <v>127</v>
      </c>
      <c r="B199" s="156">
        <v>43017</v>
      </c>
      <c r="C199" s="156"/>
      <c r="D199" s="157" t="s">
        <v>204</v>
      </c>
      <c r="E199" s="158" t="s">
        <v>542</v>
      </c>
      <c r="F199" s="158">
        <v>141.5</v>
      </c>
      <c r="G199" s="158"/>
      <c r="H199" s="158">
        <v>183.5</v>
      </c>
      <c r="I199" s="160">
        <v>210</v>
      </c>
      <c r="J199" s="130" t="s">
        <v>727</v>
      </c>
      <c r="K199" s="131">
        <f t="shared" si="59"/>
        <v>42</v>
      </c>
      <c r="L199" s="132">
        <f t="shared" si="60"/>
        <v>0.29681978798586572</v>
      </c>
      <c r="M199" s="127" t="s">
        <v>544</v>
      </c>
      <c r="N199" s="133">
        <v>43042</v>
      </c>
      <c r="O199" s="54"/>
      <c r="P199" s="54"/>
      <c r="Q199" s="191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68">
        <v>128</v>
      </c>
      <c r="B200" s="169">
        <v>43074</v>
      </c>
      <c r="C200" s="169"/>
      <c r="D200" s="170" t="s">
        <v>732</v>
      </c>
      <c r="E200" s="171" t="s">
        <v>542</v>
      </c>
      <c r="F200" s="166">
        <v>172</v>
      </c>
      <c r="G200" s="171"/>
      <c r="H200" s="171">
        <v>155.25</v>
      </c>
      <c r="I200" s="172">
        <v>230</v>
      </c>
      <c r="J200" s="140" t="s">
        <v>733</v>
      </c>
      <c r="K200" s="141">
        <f t="shared" si="59"/>
        <v>-16.75</v>
      </c>
      <c r="L200" s="142">
        <f t="shared" si="60"/>
        <v>-9.7383720930232565E-2</v>
      </c>
      <c r="M200" s="138" t="s">
        <v>554</v>
      </c>
      <c r="N200" s="135">
        <v>43787</v>
      </c>
      <c r="O200" s="54"/>
      <c r="P200" s="54"/>
      <c r="Q200" s="191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55">
        <v>129</v>
      </c>
      <c r="B201" s="156">
        <v>43398</v>
      </c>
      <c r="C201" s="156"/>
      <c r="D201" s="157" t="s">
        <v>117</v>
      </c>
      <c r="E201" s="158" t="s">
        <v>542</v>
      </c>
      <c r="F201" s="158">
        <v>698.5</v>
      </c>
      <c r="G201" s="158"/>
      <c r="H201" s="158">
        <v>890</v>
      </c>
      <c r="I201" s="160">
        <v>890</v>
      </c>
      <c r="J201" s="130" t="s">
        <v>734</v>
      </c>
      <c r="K201" s="131">
        <f t="shared" si="59"/>
        <v>191.5</v>
      </c>
      <c r="L201" s="132">
        <f t="shared" si="60"/>
        <v>0.27415891195418757</v>
      </c>
      <c r="M201" s="127" t="s">
        <v>544</v>
      </c>
      <c r="N201" s="133">
        <v>44328</v>
      </c>
      <c r="O201" s="54"/>
      <c r="P201" s="54"/>
      <c r="Q201" s="191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55">
        <v>130</v>
      </c>
      <c r="B202" s="156">
        <v>42877</v>
      </c>
      <c r="C202" s="156"/>
      <c r="D202" s="157" t="s">
        <v>735</v>
      </c>
      <c r="E202" s="158" t="s">
        <v>542</v>
      </c>
      <c r="F202" s="158">
        <v>127.6</v>
      </c>
      <c r="G202" s="158"/>
      <c r="H202" s="158">
        <v>138</v>
      </c>
      <c r="I202" s="160">
        <v>190</v>
      </c>
      <c r="J202" s="130" t="s">
        <v>736</v>
      </c>
      <c r="K202" s="131">
        <f t="shared" si="59"/>
        <v>10.400000000000006</v>
      </c>
      <c r="L202" s="132">
        <f t="shared" si="60"/>
        <v>8.1504702194357417E-2</v>
      </c>
      <c r="M202" s="127" t="s">
        <v>544</v>
      </c>
      <c r="N202" s="133">
        <v>43774</v>
      </c>
      <c r="O202" s="54"/>
      <c r="P202" s="54"/>
      <c r="Q202" s="191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55">
        <v>131</v>
      </c>
      <c r="B203" s="156">
        <v>43158</v>
      </c>
      <c r="C203" s="156"/>
      <c r="D203" s="157" t="s">
        <v>737</v>
      </c>
      <c r="E203" s="158" t="s">
        <v>542</v>
      </c>
      <c r="F203" s="158">
        <v>317</v>
      </c>
      <c r="G203" s="158"/>
      <c r="H203" s="158">
        <v>382.5</v>
      </c>
      <c r="I203" s="160">
        <v>398</v>
      </c>
      <c r="J203" s="130" t="s">
        <v>738</v>
      </c>
      <c r="K203" s="131">
        <f t="shared" si="59"/>
        <v>65.5</v>
      </c>
      <c r="L203" s="132">
        <f t="shared" si="60"/>
        <v>0.20662460567823343</v>
      </c>
      <c r="M203" s="127" t="s">
        <v>544</v>
      </c>
      <c r="N203" s="133">
        <v>44238</v>
      </c>
      <c r="O203" s="54"/>
      <c r="P203" s="54"/>
      <c r="Q203" s="191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68">
        <v>132</v>
      </c>
      <c r="B204" s="169">
        <v>43164</v>
      </c>
      <c r="C204" s="169"/>
      <c r="D204" s="170" t="s">
        <v>161</v>
      </c>
      <c r="E204" s="171" t="s">
        <v>542</v>
      </c>
      <c r="F204" s="166">
        <f>510-14.4</f>
        <v>495.6</v>
      </c>
      <c r="G204" s="171"/>
      <c r="H204" s="171">
        <v>350</v>
      </c>
      <c r="I204" s="172">
        <v>672</v>
      </c>
      <c r="J204" s="140" t="s">
        <v>739</v>
      </c>
      <c r="K204" s="141">
        <f t="shared" si="59"/>
        <v>-145.60000000000002</v>
      </c>
      <c r="L204" s="142">
        <f t="shared" si="60"/>
        <v>-0.29378531073446329</v>
      </c>
      <c r="M204" s="138" t="s">
        <v>554</v>
      </c>
      <c r="N204" s="135">
        <v>43887</v>
      </c>
      <c r="O204" s="54"/>
      <c r="P204" s="54"/>
      <c r="Q204" s="191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68">
        <v>133</v>
      </c>
      <c r="B205" s="169">
        <v>43237</v>
      </c>
      <c r="C205" s="169"/>
      <c r="D205" s="170" t="s">
        <v>740</v>
      </c>
      <c r="E205" s="171" t="s">
        <v>542</v>
      </c>
      <c r="F205" s="166">
        <v>230.3</v>
      </c>
      <c r="G205" s="171"/>
      <c r="H205" s="171">
        <v>102.5</v>
      </c>
      <c r="I205" s="172">
        <v>348</v>
      </c>
      <c r="J205" s="140" t="s">
        <v>741</v>
      </c>
      <c r="K205" s="141">
        <f t="shared" si="59"/>
        <v>-127.80000000000001</v>
      </c>
      <c r="L205" s="142">
        <f t="shared" si="60"/>
        <v>-0.55492835432045162</v>
      </c>
      <c r="M205" s="138" t="s">
        <v>554</v>
      </c>
      <c r="N205" s="135">
        <v>43896</v>
      </c>
      <c r="O205" s="54"/>
      <c r="P205" s="54"/>
      <c r="Q205" s="191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55">
        <v>134</v>
      </c>
      <c r="B206" s="156">
        <v>43258</v>
      </c>
      <c r="C206" s="156"/>
      <c r="D206" s="157" t="s">
        <v>421</v>
      </c>
      <c r="E206" s="158" t="s">
        <v>542</v>
      </c>
      <c r="F206" s="158">
        <f>342.5-5.1</f>
        <v>337.4</v>
      </c>
      <c r="G206" s="158"/>
      <c r="H206" s="158">
        <v>412.5</v>
      </c>
      <c r="I206" s="160">
        <v>439</v>
      </c>
      <c r="J206" s="130" t="s">
        <v>742</v>
      </c>
      <c r="K206" s="131">
        <f t="shared" si="59"/>
        <v>75.100000000000023</v>
      </c>
      <c r="L206" s="132">
        <f t="shared" si="60"/>
        <v>0.22258446947243635</v>
      </c>
      <c r="M206" s="127" t="s">
        <v>544</v>
      </c>
      <c r="N206" s="133">
        <v>44230</v>
      </c>
      <c r="O206" s="54"/>
      <c r="P206" s="54"/>
      <c r="Q206" s="191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49">
        <v>135</v>
      </c>
      <c r="B207" s="148">
        <v>43285</v>
      </c>
      <c r="C207" s="148"/>
      <c r="D207" s="149" t="s">
        <v>56</v>
      </c>
      <c r="E207" s="150" t="s">
        <v>542</v>
      </c>
      <c r="F207" s="150">
        <f>127.5-5.53</f>
        <v>121.97</v>
      </c>
      <c r="G207" s="151"/>
      <c r="H207" s="151">
        <v>122.5</v>
      </c>
      <c r="I207" s="151">
        <v>170</v>
      </c>
      <c r="J207" s="152" t="s">
        <v>743</v>
      </c>
      <c r="K207" s="153">
        <f t="shared" si="59"/>
        <v>0.53000000000000114</v>
      </c>
      <c r="L207" s="154">
        <f t="shared" si="60"/>
        <v>4.3453308190538747E-3</v>
      </c>
      <c r="M207" s="150" t="s">
        <v>561</v>
      </c>
      <c r="N207" s="148">
        <v>44431</v>
      </c>
      <c r="O207" s="54"/>
      <c r="P207" s="54"/>
      <c r="Q207" s="191"/>
      <c r="R207" s="37" t="s">
        <v>837</v>
      </c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68">
        <v>136</v>
      </c>
      <c r="B208" s="169">
        <v>43294</v>
      </c>
      <c r="C208" s="169"/>
      <c r="D208" s="170" t="s">
        <v>744</v>
      </c>
      <c r="E208" s="171" t="s">
        <v>542</v>
      </c>
      <c r="F208" s="166">
        <v>46.5</v>
      </c>
      <c r="G208" s="171"/>
      <c r="H208" s="171">
        <v>17</v>
      </c>
      <c r="I208" s="172">
        <v>59</v>
      </c>
      <c r="J208" s="140" t="s">
        <v>745</v>
      </c>
      <c r="K208" s="141">
        <f t="shared" si="59"/>
        <v>-29.5</v>
      </c>
      <c r="L208" s="142">
        <f t="shared" si="60"/>
        <v>-0.63440860215053763</v>
      </c>
      <c r="M208" s="138" t="s">
        <v>554</v>
      </c>
      <c r="N208" s="135">
        <v>43887</v>
      </c>
      <c r="O208" s="54"/>
      <c r="P208" s="54"/>
      <c r="Q208" s="191"/>
      <c r="R208" s="37" t="s">
        <v>837</v>
      </c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55">
        <v>137</v>
      </c>
      <c r="B209" s="156">
        <v>43396</v>
      </c>
      <c r="C209" s="156"/>
      <c r="D209" s="157" t="s">
        <v>405</v>
      </c>
      <c r="E209" s="158" t="s">
        <v>542</v>
      </c>
      <c r="F209" s="158">
        <v>156.5</v>
      </c>
      <c r="G209" s="158"/>
      <c r="H209" s="158">
        <v>207.5</v>
      </c>
      <c r="I209" s="160">
        <v>191</v>
      </c>
      <c r="J209" s="130" t="s">
        <v>626</v>
      </c>
      <c r="K209" s="131">
        <f t="shared" si="59"/>
        <v>51</v>
      </c>
      <c r="L209" s="132">
        <f t="shared" si="60"/>
        <v>0.32587859424920129</v>
      </c>
      <c r="M209" s="127" t="s">
        <v>544</v>
      </c>
      <c r="N209" s="133">
        <v>44369</v>
      </c>
      <c r="O209" s="54"/>
      <c r="P209" s="54"/>
      <c r="Q209" s="191"/>
      <c r="R209" s="37" t="s">
        <v>837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55">
        <v>138</v>
      </c>
      <c r="B210" s="156">
        <v>43439</v>
      </c>
      <c r="C210" s="156"/>
      <c r="D210" s="157" t="s">
        <v>336</v>
      </c>
      <c r="E210" s="158" t="s">
        <v>542</v>
      </c>
      <c r="F210" s="158">
        <v>259.5</v>
      </c>
      <c r="G210" s="158"/>
      <c r="H210" s="158">
        <v>320</v>
      </c>
      <c r="I210" s="160">
        <v>320</v>
      </c>
      <c r="J210" s="130" t="s">
        <v>626</v>
      </c>
      <c r="K210" s="131">
        <f t="shared" si="59"/>
        <v>60.5</v>
      </c>
      <c r="L210" s="132">
        <f t="shared" si="60"/>
        <v>0.23314065510597304</v>
      </c>
      <c r="M210" s="127" t="s">
        <v>544</v>
      </c>
      <c r="N210" s="133">
        <v>44323</v>
      </c>
      <c r="O210" s="54"/>
      <c r="P210" s="54"/>
      <c r="Q210" s="191"/>
      <c r="R210" s="37" t="s">
        <v>836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68">
        <v>139</v>
      </c>
      <c r="B211" s="169">
        <v>43439</v>
      </c>
      <c r="C211" s="169"/>
      <c r="D211" s="170" t="s">
        <v>746</v>
      </c>
      <c r="E211" s="171" t="s">
        <v>542</v>
      </c>
      <c r="F211" s="171">
        <v>715</v>
      </c>
      <c r="G211" s="171"/>
      <c r="H211" s="171">
        <v>445</v>
      </c>
      <c r="I211" s="172">
        <v>840</v>
      </c>
      <c r="J211" s="140" t="s">
        <v>747</v>
      </c>
      <c r="K211" s="141">
        <f t="shared" si="59"/>
        <v>-270</v>
      </c>
      <c r="L211" s="142">
        <f t="shared" si="60"/>
        <v>-0.3776223776223776</v>
      </c>
      <c r="M211" s="138" t="s">
        <v>554</v>
      </c>
      <c r="N211" s="135">
        <v>43800</v>
      </c>
      <c r="O211" s="54"/>
      <c r="P211" s="54"/>
      <c r="Q211" s="191"/>
      <c r="R211" s="37" t="s">
        <v>836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55">
        <v>140</v>
      </c>
      <c r="B212" s="156">
        <v>43469</v>
      </c>
      <c r="C212" s="156"/>
      <c r="D212" s="157" t="s">
        <v>175</v>
      </c>
      <c r="E212" s="158" t="s">
        <v>542</v>
      </c>
      <c r="F212" s="158">
        <v>875</v>
      </c>
      <c r="G212" s="158"/>
      <c r="H212" s="158">
        <v>1165</v>
      </c>
      <c r="I212" s="160">
        <v>1185</v>
      </c>
      <c r="J212" s="130" t="s">
        <v>748</v>
      </c>
      <c r="K212" s="131">
        <f t="shared" si="59"/>
        <v>290</v>
      </c>
      <c r="L212" s="132">
        <f t="shared" si="60"/>
        <v>0.33142857142857141</v>
      </c>
      <c r="M212" s="127" t="s">
        <v>544</v>
      </c>
      <c r="N212" s="133">
        <v>43847</v>
      </c>
      <c r="O212" s="54"/>
      <c r="P212" s="54"/>
      <c r="Q212" s="191"/>
      <c r="R212" s="37" t="s">
        <v>836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55">
        <v>141</v>
      </c>
      <c r="B213" s="156">
        <v>43559</v>
      </c>
      <c r="C213" s="156"/>
      <c r="D213" s="157" t="s">
        <v>354</v>
      </c>
      <c r="E213" s="158" t="s">
        <v>542</v>
      </c>
      <c r="F213" s="158">
        <f>387-14.63</f>
        <v>372.37</v>
      </c>
      <c r="G213" s="158"/>
      <c r="H213" s="158">
        <v>490</v>
      </c>
      <c r="I213" s="160">
        <v>490</v>
      </c>
      <c r="J213" s="130" t="s">
        <v>626</v>
      </c>
      <c r="K213" s="131">
        <f t="shared" si="59"/>
        <v>117.63</v>
      </c>
      <c r="L213" s="132">
        <f t="shared" si="60"/>
        <v>0.31589548030185027</v>
      </c>
      <c r="M213" s="127" t="s">
        <v>544</v>
      </c>
      <c r="N213" s="133">
        <v>43850</v>
      </c>
      <c r="O213" s="54"/>
      <c r="P213" s="54"/>
      <c r="Q213" s="191"/>
      <c r="R213" s="37" t="s">
        <v>837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68">
        <v>142</v>
      </c>
      <c r="B214" s="169">
        <v>43578</v>
      </c>
      <c r="C214" s="169"/>
      <c r="D214" s="170" t="s">
        <v>749</v>
      </c>
      <c r="E214" s="171" t="s">
        <v>553</v>
      </c>
      <c r="F214" s="171">
        <v>220</v>
      </c>
      <c r="G214" s="171"/>
      <c r="H214" s="171">
        <v>127.5</v>
      </c>
      <c r="I214" s="172">
        <v>284</v>
      </c>
      <c r="J214" s="140" t="s">
        <v>750</v>
      </c>
      <c r="K214" s="141">
        <f t="shared" si="59"/>
        <v>-92.5</v>
      </c>
      <c r="L214" s="142">
        <f t="shared" si="60"/>
        <v>-0.42045454545454547</v>
      </c>
      <c r="M214" s="138" t="s">
        <v>554</v>
      </c>
      <c r="N214" s="135">
        <v>43896</v>
      </c>
      <c r="O214" s="54"/>
      <c r="P214" s="54"/>
      <c r="Q214" s="191"/>
      <c r="R214" s="37" t="s">
        <v>836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55">
        <v>143</v>
      </c>
      <c r="B215" s="156">
        <v>43622</v>
      </c>
      <c r="C215" s="156"/>
      <c r="D215" s="157" t="s">
        <v>459</v>
      </c>
      <c r="E215" s="158" t="s">
        <v>553</v>
      </c>
      <c r="F215" s="158">
        <v>332.8</v>
      </c>
      <c r="G215" s="158"/>
      <c r="H215" s="158">
        <v>405</v>
      </c>
      <c r="I215" s="160">
        <v>419</v>
      </c>
      <c r="J215" s="130" t="s">
        <v>751</v>
      </c>
      <c r="K215" s="131">
        <f t="shared" si="59"/>
        <v>72.199999999999989</v>
      </c>
      <c r="L215" s="132">
        <f t="shared" si="60"/>
        <v>0.21694711538461534</v>
      </c>
      <c r="M215" s="127" t="s">
        <v>544</v>
      </c>
      <c r="N215" s="133">
        <v>43860</v>
      </c>
      <c r="O215" s="54"/>
      <c r="P215" s="54"/>
      <c r="Q215" s="191"/>
      <c r="R215" s="37" t="s">
        <v>836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49">
        <v>144</v>
      </c>
      <c r="B216" s="148">
        <v>43641</v>
      </c>
      <c r="C216" s="148"/>
      <c r="D216" s="149" t="s">
        <v>167</v>
      </c>
      <c r="E216" s="150" t="s">
        <v>542</v>
      </c>
      <c r="F216" s="150">
        <v>386</v>
      </c>
      <c r="G216" s="151"/>
      <c r="H216" s="151">
        <v>395</v>
      </c>
      <c r="I216" s="151">
        <v>452</v>
      </c>
      <c r="J216" s="152" t="s">
        <v>752</v>
      </c>
      <c r="K216" s="153">
        <f t="shared" si="59"/>
        <v>9</v>
      </c>
      <c r="L216" s="154">
        <f t="shared" si="60"/>
        <v>2.3316062176165803E-2</v>
      </c>
      <c r="M216" s="150" t="s">
        <v>561</v>
      </c>
      <c r="N216" s="148">
        <v>43868</v>
      </c>
      <c r="O216" s="54"/>
      <c r="P216" s="54"/>
      <c r="Q216" s="191"/>
      <c r="R216" s="37" t="s">
        <v>837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49">
        <v>145</v>
      </c>
      <c r="B217" s="148">
        <v>43707</v>
      </c>
      <c r="C217" s="148"/>
      <c r="D217" s="149" t="s">
        <v>142</v>
      </c>
      <c r="E217" s="150" t="s">
        <v>542</v>
      </c>
      <c r="F217" s="150">
        <v>137.5</v>
      </c>
      <c r="G217" s="151"/>
      <c r="H217" s="151">
        <v>138.5</v>
      </c>
      <c r="I217" s="151">
        <v>190</v>
      </c>
      <c r="J217" s="152" t="s">
        <v>753</v>
      </c>
      <c r="K217" s="153">
        <f t="shared" si="59"/>
        <v>1</v>
      </c>
      <c r="L217" s="154">
        <f t="shared" si="60"/>
        <v>7.2727272727272727E-3</v>
      </c>
      <c r="M217" s="150" t="s">
        <v>561</v>
      </c>
      <c r="N217" s="148">
        <v>44432</v>
      </c>
      <c r="O217" s="54"/>
      <c r="P217" s="54"/>
      <c r="Q217" s="191"/>
      <c r="R217" s="37" t="s">
        <v>837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55">
        <v>146</v>
      </c>
      <c r="B218" s="156">
        <v>43731</v>
      </c>
      <c r="C218" s="156"/>
      <c r="D218" s="157" t="s">
        <v>414</v>
      </c>
      <c r="E218" s="158" t="s">
        <v>542</v>
      </c>
      <c r="F218" s="158">
        <v>235</v>
      </c>
      <c r="G218" s="158"/>
      <c r="H218" s="158">
        <v>295</v>
      </c>
      <c r="I218" s="160">
        <v>296</v>
      </c>
      <c r="J218" s="130" t="s">
        <v>754</v>
      </c>
      <c r="K218" s="131">
        <f t="shared" si="59"/>
        <v>60</v>
      </c>
      <c r="L218" s="132">
        <f t="shared" si="60"/>
        <v>0.25531914893617019</v>
      </c>
      <c r="M218" s="127" t="s">
        <v>544</v>
      </c>
      <c r="N218" s="133">
        <v>43844</v>
      </c>
      <c r="O218" s="54"/>
      <c r="P218" s="54"/>
      <c r="Q218" s="191"/>
      <c r="R218" s="37" t="s">
        <v>836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55">
        <v>147</v>
      </c>
      <c r="B219" s="156">
        <v>43752</v>
      </c>
      <c r="C219" s="156"/>
      <c r="D219" s="157" t="s">
        <v>755</v>
      </c>
      <c r="E219" s="158" t="s">
        <v>542</v>
      </c>
      <c r="F219" s="158">
        <v>277.5</v>
      </c>
      <c r="G219" s="158"/>
      <c r="H219" s="158">
        <v>333</v>
      </c>
      <c r="I219" s="160">
        <v>333</v>
      </c>
      <c r="J219" s="130" t="s">
        <v>756</v>
      </c>
      <c r="K219" s="131">
        <f t="shared" si="59"/>
        <v>55.5</v>
      </c>
      <c r="L219" s="132">
        <f t="shared" si="60"/>
        <v>0.2</v>
      </c>
      <c r="M219" s="127" t="s">
        <v>544</v>
      </c>
      <c r="N219" s="133">
        <v>43846</v>
      </c>
      <c r="O219" s="54"/>
      <c r="P219" s="54"/>
      <c r="Q219" s="191"/>
      <c r="R219" s="37" t="s">
        <v>837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55">
        <v>148</v>
      </c>
      <c r="B220" s="156">
        <v>43752</v>
      </c>
      <c r="C220" s="156"/>
      <c r="D220" s="157" t="s">
        <v>757</v>
      </c>
      <c r="E220" s="158" t="s">
        <v>542</v>
      </c>
      <c r="F220" s="158">
        <v>930</v>
      </c>
      <c r="G220" s="158"/>
      <c r="H220" s="158">
        <v>1165</v>
      </c>
      <c r="I220" s="160">
        <v>1200</v>
      </c>
      <c r="J220" s="130" t="s">
        <v>758</v>
      </c>
      <c r="K220" s="131">
        <f t="shared" si="59"/>
        <v>235</v>
      </c>
      <c r="L220" s="132">
        <f t="shared" si="60"/>
        <v>0.25268817204301075</v>
      </c>
      <c r="M220" s="127" t="s">
        <v>544</v>
      </c>
      <c r="N220" s="133">
        <v>43847</v>
      </c>
      <c r="O220" s="54"/>
      <c r="P220" s="54"/>
      <c r="Q220" s="191"/>
      <c r="R220" s="37" t="s">
        <v>837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55">
        <v>149</v>
      </c>
      <c r="B221" s="156">
        <v>43753</v>
      </c>
      <c r="C221" s="156"/>
      <c r="D221" s="157" t="s">
        <v>759</v>
      </c>
      <c r="E221" s="158" t="s">
        <v>542</v>
      </c>
      <c r="F221" s="128">
        <v>111</v>
      </c>
      <c r="G221" s="158"/>
      <c r="H221" s="158">
        <v>141</v>
      </c>
      <c r="I221" s="160">
        <v>141</v>
      </c>
      <c r="J221" s="130" t="s">
        <v>760</v>
      </c>
      <c r="K221" s="131">
        <f t="shared" si="59"/>
        <v>30</v>
      </c>
      <c r="L221" s="132">
        <f t="shared" si="60"/>
        <v>0.27027027027027029</v>
      </c>
      <c r="M221" s="127" t="s">
        <v>544</v>
      </c>
      <c r="N221" s="133">
        <v>44328</v>
      </c>
      <c r="O221" s="54"/>
      <c r="P221" s="54"/>
      <c r="Q221" s="191"/>
      <c r="R221" s="37" t="s">
        <v>837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55">
        <v>150</v>
      </c>
      <c r="B222" s="156">
        <v>43753</v>
      </c>
      <c r="C222" s="156"/>
      <c r="D222" s="157" t="s">
        <v>761</v>
      </c>
      <c r="E222" s="158" t="s">
        <v>542</v>
      </c>
      <c r="F222" s="128">
        <v>296</v>
      </c>
      <c r="G222" s="158"/>
      <c r="H222" s="158">
        <v>370</v>
      </c>
      <c r="I222" s="160">
        <v>370</v>
      </c>
      <c r="J222" s="130" t="s">
        <v>626</v>
      </c>
      <c r="K222" s="131">
        <f t="shared" ref="K222:K247" si="61">H222-F222</f>
        <v>74</v>
      </c>
      <c r="L222" s="132">
        <f t="shared" ref="L222:L247" si="62">K222/F222</f>
        <v>0.25</v>
      </c>
      <c r="M222" s="127" t="s">
        <v>544</v>
      </c>
      <c r="N222" s="133">
        <v>43853</v>
      </c>
      <c r="O222" s="54"/>
      <c r="P222" s="54"/>
      <c r="Q222" s="191"/>
      <c r="R222" s="37" t="s">
        <v>837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55">
        <v>151</v>
      </c>
      <c r="B223" s="156">
        <v>43754</v>
      </c>
      <c r="C223" s="156"/>
      <c r="D223" s="157" t="s">
        <v>762</v>
      </c>
      <c r="E223" s="158" t="s">
        <v>542</v>
      </c>
      <c r="F223" s="128">
        <v>300</v>
      </c>
      <c r="G223" s="158"/>
      <c r="H223" s="158">
        <v>382.5</v>
      </c>
      <c r="I223" s="160">
        <v>344</v>
      </c>
      <c r="J223" s="130" t="s">
        <v>763</v>
      </c>
      <c r="K223" s="131">
        <f t="shared" si="61"/>
        <v>82.5</v>
      </c>
      <c r="L223" s="132">
        <f t="shared" si="62"/>
        <v>0.27500000000000002</v>
      </c>
      <c r="M223" s="127" t="s">
        <v>544</v>
      </c>
      <c r="N223" s="133">
        <v>44238</v>
      </c>
      <c r="O223" s="54"/>
      <c r="P223" s="54"/>
      <c r="Q223" s="191"/>
      <c r="R223" s="37" t="s">
        <v>837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55">
        <v>152</v>
      </c>
      <c r="B224" s="156">
        <v>43832</v>
      </c>
      <c r="C224" s="156"/>
      <c r="D224" s="157" t="s">
        <v>764</v>
      </c>
      <c r="E224" s="158" t="s">
        <v>542</v>
      </c>
      <c r="F224" s="128">
        <v>495</v>
      </c>
      <c r="G224" s="158"/>
      <c r="H224" s="158">
        <v>595</v>
      </c>
      <c r="I224" s="160">
        <v>590</v>
      </c>
      <c r="J224" s="130" t="s">
        <v>564</v>
      </c>
      <c r="K224" s="131">
        <f t="shared" si="61"/>
        <v>100</v>
      </c>
      <c r="L224" s="132">
        <f t="shared" si="62"/>
        <v>0.20202020202020202</v>
      </c>
      <c r="M224" s="127" t="s">
        <v>544</v>
      </c>
      <c r="N224" s="133">
        <v>44589</v>
      </c>
      <c r="O224" s="54"/>
      <c r="P224" s="54"/>
      <c r="Q224" s="191"/>
      <c r="R224" s="37" t="s">
        <v>837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55">
        <v>153</v>
      </c>
      <c r="B225" s="156">
        <v>43966</v>
      </c>
      <c r="C225" s="156"/>
      <c r="D225" s="157" t="s">
        <v>74</v>
      </c>
      <c r="E225" s="158" t="s">
        <v>542</v>
      </c>
      <c r="F225" s="128">
        <v>67.5</v>
      </c>
      <c r="G225" s="158"/>
      <c r="H225" s="158">
        <v>86</v>
      </c>
      <c r="I225" s="160">
        <v>86</v>
      </c>
      <c r="J225" s="130" t="s">
        <v>765</v>
      </c>
      <c r="K225" s="131">
        <f t="shared" si="61"/>
        <v>18.5</v>
      </c>
      <c r="L225" s="132">
        <f t="shared" si="62"/>
        <v>0.27407407407407408</v>
      </c>
      <c r="M225" s="127" t="s">
        <v>544</v>
      </c>
      <c r="N225" s="133">
        <v>44008</v>
      </c>
      <c r="O225" s="54"/>
      <c r="P225" s="54"/>
      <c r="Q225" s="191"/>
      <c r="R225" s="37" t="s">
        <v>837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55">
        <v>154</v>
      </c>
      <c r="B226" s="156">
        <v>44035</v>
      </c>
      <c r="C226" s="156"/>
      <c r="D226" s="157" t="s">
        <v>458</v>
      </c>
      <c r="E226" s="158" t="s">
        <v>542</v>
      </c>
      <c r="F226" s="128">
        <v>231</v>
      </c>
      <c r="G226" s="158"/>
      <c r="H226" s="158">
        <v>281</v>
      </c>
      <c r="I226" s="160">
        <v>281</v>
      </c>
      <c r="J226" s="130" t="s">
        <v>626</v>
      </c>
      <c r="K226" s="131">
        <f t="shared" si="61"/>
        <v>50</v>
      </c>
      <c r="L226" s="132">
        <f t="shared" si="62"/>
        <v>0.21645021645021645</v>
      </c>
      <c r="M226" s="127" t="s">
        <v>544</v>
      </c>
      <c r="N226" s="133">
        <v>44358</v>
      </c>
      <c r="O226" s="54"/>
      <c r="P226" s="54"/>
      <c r="Q226" s="191"/>
      <c r="R226" s="37" t="s">
        <v>837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55">
        <v>155</v>
      </c>
      <c r="B227" s="156">
        <v>44092</v>
      </c>
      <c r="C227" s="156"/>
      <c r="D227" s="157" t="s">
        <v>140</v>
      </c>
      <c r="E227" s="158" t="s">
        <v>542</v>
      </c>
      <c r="F227" s="158">
        <v>206</v>
      </c>
      <c r="G227" s="158"/>
      <c r="H227" s="158">
        <v>248</v>
      </c>
      <c r="I227" s="160">
        <v>248</v>
      </c>
      <c r="J227" s="130" t="s">
        <v>626</v>
      </c>
      <c r="K227" s="131">
        <f t="shared" si="61"/>
        <v>42</v>
      </c>
      <c r="L227" s="132">
        <f t="shared" si="62"/>
        <v>0.20388349514563106</v>
      </c>
      <c r="M227" s="127" t="s">
        <v>544</v>
      </c>
      <c r="N227" s="133">
        <v>44214</v>
      </c>
      <c r="O227" s="54"/>
      <c r="P227" s="54"/>
      <c r="Q227" s="191"/>
      <c r="R227" s="37" t="s">
        <v>836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55">
        <v>156</v>
      </c>
      <c r="B228" s="156">
        <v>44140</v>
      </c>
      <c r="C228" s="156"/>
      <c r="D228" s="157" t="s">
        <v>140</v>
      </c>
      <c r="E228" s="158" t="s">
        <v>542</v>
      </c>
      <c r="F228" s="158">
        <v>182.5</v>
      </c>
      <c r="G228" s="158"/>
      <c r="H228" s="158">
        <v>248</v>
      </c>
      <c r="I228" s="160">
        <v>248</v>
      </c>
      <c r="J228" s="130" t="s">
        <v>626</v>
      </c>
      <c r="K228" s="131">
        <f t="shared" si="61"/>
        <v>65.5</v>
      </c>
      <c r="L228" s="132">
        <f t="shared" si="62"/>
        <v>0.35890410958904112</v>
      </c>
      <c r="M228" s="127" t="s">
        <v>544</v>
      </c>
      <c r="N228" s="133">
        <v>44214</v>
      </c>
      <c r="O228" s="54"/>
      <c r="P228" s="54"/>
      <c r="Q228" s="191"/>
      <c r="R228" s="37" t="s">
        <v>836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55">
        <v>157</v>
      </c>
      <c r="B229" s="156">
        <v>44140</v>
      </c>
      <c r="C229" s="156"/>
      <c r="D229" s="157" t="s">
        <v>336</v>
      </c>
      <c r="E229" s="158" t="s">
        <v>542</v>
      </c>
      <c r="F229" s="158">
        <v>247.5</v>
      </c>
      <c r="G229" s="158"/>
      <c r="H229" s="158">
        <v>320</v>
      </c>
      <c r="I229" s="160">
        <v>320</v>
      </c>
      <c r="J229" s="130" t="s">
        <v>626</v>
      </c>
      <c r="K229" s="131">
        <f t="shared" si="61"/>
        <v>72.5</v>
      </c>
      <c r="L229" s="132">
        <f t="shared" si="62"/>
        <v>0.29292929292929293</v>
      </c>
      <c r="M229" s="127" t="s">
        <v>544</v>
      </c>
      <c r="N229" s="133">
        <v>44323</v>
      </c>
      <c r="O229" s="54"/>
      <c r="P229" s="54"/>
      <c r="Q229" s="191"/>
      <c r="R229" s="37" t="s">
        <v>837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55">
        <v>158</v>
      </c>
      <c r="B230" s="156">
        <v>44140</v>
      </c>
      <c r="C230" s="156"/>
      <c r="D230" s="157" t="s">
        <v>198</v>
      </c>
      <c r="E230" s="158" t="s">
        <v>542</v>
      </c>
      <c r="F230" s="128">
        <v>925</v>
      </c>
      <c r="G230" s="158"/>
      <c r="H230" s="158">
        <v>1095</v>
      </c>
      <c r="I230" s="160">
        <v>1093</v>
      </c>
      <c r="J230" s="130" t="s">
        <v>766</v>
      </c>
      <c r="K230" s="131">
        <f t="shared" si="61"/>
        <v>170</v>
      </c>
      <c r="L230" s="132">
        <f t="shared" si="62"/>
        <v>0.18378378378378379</v>
      </c>
      <c r="M230" s="127" t="s">
        <v>544</v>
      </c>
      <c r="N230" s="133">
        <v>44201</v>
      </c>
      <c r="O230" s="54"/>
      <c r="P230" s="54"/>
      <c r="Q230" s="191"/>
      <c r="R230" s="37" t="s">
        <v>836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55">
        <v>159</v>
      </c>
      <c r="B231" s="156">
        <v>44140</v>
      </c>
      <c r="C231" s="156"/>
      <c r="D231" s="157" t="s">
        <v>354</v>
      </c>
      <c r="E231" s="158" t="s">
        <v>542</v>
      </c>
      <c r="F231" s="128">
        <v>332.5</v>
      </c>
      <c r="G231" s="158"/>
      <c r="H231" s="158">
        <v>393</v>
      </c>
      <c r="I231" s="160">
        <v>406</v>
      </c>
      <c r="J231" s="130" t="s">
        <v>767</v>
      </c>
      <c r="K231" s="131">
        <f t="shared" si="61"/>
        <v>60.5</v>
      </c>
      <c r="L231" s="132">
        <f t="shared" si="62"/>
        <v>0.18195488721804512</v>
      </c>
      <c r="M231" s="127" t="s">
        <v>544</v>
      </c>
      <c r="N231" s="133">
        <v>44256</v>
      </c>
      <c r="O231" s="54"/>
      <c r="P231" s="54"/>
      <c r="Q231" s="191"/>
      <c r="R231" s="37" t="s">
        <v>837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55">
        <v>160</v>
      </c>
      <c r="B232" s="156">
        <v>44141</v>
      </c>
      <c r="C232" s="156"/>
      <c r="D232" s="157" t="s">
        <v>458</v>
      </c>
      <c r="E232" s="158" t="s">
        <v>542</v>
      </c>
      <c r="F232" s="128">
        <v>231</v>
      </c>
      <c r="G232" s="158"/>
      <c r="H232" s="158">
        <v>281</v>
      </c>
      <c r="I232" s="160">
        <v>281</v>
      </c>
      <c r="J232" s="130" t="s">
        <v>626</v>
      </c>
      <c r="K232" s="131">
        <f t="shared" si="61"/>
        <v>50</v>
      </c>
      <c r="L232" s="132">
        <f t="shared" si="62"/>
        <v>0.21645021645021645</v>
      </c>
      <c r="M232" s="127" t="s">
        <v>544</v>
      </c>
      <c r="N232" s="133">
        <v>44358</v>
      </c>
      <c r="O232" s="54"/>
      <c r="P232" s="54"/>
      <c r="Q232" s="191"/>
      <c r="R232" s="37" t="s">
        <v>836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55">
        <v>161</v>
      </c>
      <c r="B233" s="156">
        <v>44187</v>
      </c>
      <c r="C233" s="156"/>
      <c r="D233" s="157" t="s">
        <v>768</v>
      </c>
      <c r="E233" s="158" t="s">
        <v>542</v>
      </c>
      <c r="F233" s="128">
        <v>190</v>
      </c>
      <c r="G233" s="158"/>
      <c r="H233" s="158">
        <v>239</v>
      </c>
      <c r="I233" s="160">
        <v>239</v>
      </c>
      <c r="J233" s="130" t="s">
        <v>769</v>
      </c>
      <c r="K233" s="131">
        <f t="shared" si="61"/>
        <v>49</v>
      </c>
      <c r="L233" s="132">
        <f t="shared" si="62"/>
        <v>0.25789473684210529</v>
      </c>
      <c r="M233" s="127" t="s">
        <v>544</v>
      </c>
      <c r="N233" s="133">
        <v>44844</v>
      </c>
      <c r="O233" s="54"/>
      <c r="P233" s="54"/>
      <c r="Q233" s="191"/>
      <c r="R233" s="37" t="s">
        <v>836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55">
        <v>162</v>
      </c>
      <c r="B234" s="156">
        <v>44258</v>
      </c>
      <c r="C234" s="156"/>
      <c r="D234" s="157" t="s">
        <v>764</v>
      </c>
      <c r="E234" s="158" t="s">
        <v>542</v>
      </c>
      <c r="F234" s="128">
        <v>495</v>
      </c>
      <c r="G234" s="158"/>
      <c r="H234" s="158">
        <v>595</v>
      </c>
      <c r="I234" s="160">
        <v>590</v>
      </c>
      <c r="J234" s="130" t="s">
        <v>564</v>
      </c>
      <c r="K234" s="131">
        <f t="shared" si="61"/>
        <v>100</v>
      </c>
      <c r="L234" s="132">
        <f t="shared" si="62"/>
        <v>0.20202020202020202</v>
      </c>
      <c r="M234" s="127" t="s">
        <v>544</v>
      </c>
      <c r="N234" s="133">
        <v>44589</v>
      </c>
      <c r="O234" s="54"/>
      <c r="P234" s="54"/>
      <c r="Q234" s="191"/>
      <c r="R234" s="37" t="s">
        <v>836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55">
        <v>163</v>
      </c>
      <c r="B235" s="156">
        <v>44274</v>
      </c>
      <c r="C235" s="156"/>
      <c r="D235" s="157" t="s">
        <v>354</v>
      </c>
      <c r="E235" s="158" t="s">
        <v>542</v>
      </c>
      <c r="F235" s="128">
        <v>355</v>
      </c>
      <c r="G235" s="158"/>
      <c r="H235" s="158">
        <v>422.5</v>
      </c>
      <c r="I235" s="160">
        <v>420</v>
      </c>
      <c r="J235" s="130" t="s">
        <v>770</v>
      </c>
      <c r="K235" s="131">
        <f t="shared" si="61"/>
        <v>67.5</v>
      </c>
      <c r="L235" s="132">
        <f t="shared" si="62"/>
        <v>0.19014084507042253</v>
      </c>
      <c r="M235" s="127" t="s">
        <v>544</v>
      </c>
      <c r="N235" s="133">
        <v>44361</v>
      </c>
      <c r="O235" s="54"/>
      <c r="P235" s="54"/>
      <c r="R235" s="37" t="s">
        <v>836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55">
        <v>164</v>
      </c>
      <c r="B236" s="156">
        <v>44295</v>
      </c>
      <c r="C236" s="156"/>
      <c r="D236" s="157" t="s">
        <v>318</v>
      </c>
      <c r="E236" s="158" t="s">
        <v>542</v>
      </c>
      <c r="F236" s="128">
        <v>555</v>
      </c>
      <c r="G236" s="158"/>
      <c r="H236" s="158">
        <v>663</v>
      </c>
      <c r="I236" s="160">
        <v>663</v>
      </c>
      <c r="J236" s="130" t="s">
        <v>771</v>
      </c>
      <c r="K236" s="131">
        <f t="shared" si="61"/>
        <v>108</v>
      </c>
      <c r="L236" s="132">
        <f t="shared" si="62"/>
        <v>0.19459459459459461</v>
      </c>
      <c r="M236" s="127" t="s">
        <v>544</v>
      </c>
      <c r="N236" s="133">
        <v>44321</v>
      </c>
      <c r="O236" s="54"/>
      <c r="P236" s="54"/>
      <c r="Q236" s="191"/>
      <c r="R236" s="37" t="s">
        <v>836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55">
        <v>165</v>
      </c>
      <c r="B237" s="156">
        <v>44308</v>
      </c>
      <c r="C237" s="156"/>
      <c r="D237" s="157" t="s">
        <v>735</v>
      </c>
      <c r="E237" s="158" t="s">
        <v>542</v>
      </c>
      <c r="F237" s="128">
        <v>126.5</v>
      </c>
      <c r="G237" s="158"/>
      <c r="H237" s="158">
        <v>155</v>
      </c>
      <c r="I237" s="160">
        <v>155</v>
      </c>
      <c r="J237" s="130" t="s">
        <v>626</v>
      </c>
      <c r="K237" s="131">
        <f t="shared" si="61"/>
        <v>28.5</v>
      </c>
      <c r="L237" s="132">
        <f t="shared" si="62"/>
        <v>0.22529644268774704</v>
      </c>
      <c r="M237" s="127" t="s">
        <v>544</v>
      </c>
      <c r="N237" s="133">
        <v>44362</v>
      </c>
      <c r="O237" s="54"/>
      <c r="P237" s="54"/>
      <c r="R237" s="37" t="s">
        <v>836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34">
        <v>166</v>
      </c>
      <c r="B238" s="165">
        <v>44368</v>
      </c>
      <c r="C238" s="165"/>
      <c r="D238" s="136" t="s">
        <v>772</v>
      </c>
      <c r="E238" s="138" t="s">
        <v>542</v>
      </c>
      <c r="F238" s="166">
        <v>287.5</v>
      </c>
      <c r="G238" s="138"/>
      <c r="H238" s="138">
        <v>245</v>
      </c>
      <c r="I238" s="139">
        <v>344</v>
      </c>
      <c r="J238" s="140" t="s">
        <v>773</v>
      </c>
      <c r="K238" s="141">
        <f t="shared" si="61"/>
        <v>-42.5</v>
      </c>
      <c r="L238" s="142">
        <f t="shared" si="62"/>
        <v>-0.14782608695652175</v>
      </c>
      <c r="M238" s="138" t="s">
        <v>554</v>
      </c>
      <c r="N238" s="135">
        <v>44508</v>
      </c>
      <c r="O238" s="54"/>
      <c r="P238" s="54"/>
      <c r="R238" s="37" t="s">
        <v>836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55">
        <v>167</v>
      </c>
      <c r="B239" s="156">
        <v>44368</v>
      </c>
      <c r="C239" s="156"/>
      <c r="D239" s="157" t="s">
        <v>458</v>
      </c>
      <c r="E239" s="158" t="s">
        <v>542</v>
      </c>
      <c r="F239" s="128">
        <v>241</v>
      </c>
      <c r="G239" s="158"/>
      <c r="H239" s="158">
        <v>298</v>
      </c>
      <c r="I239" s="160">
        <v>320</v>
      </c>
      <c r="J239" s="130" t="s">
        <v>626</v>
      </c>
      <c r="K239" s="131">
        <f t="shared" si="61"/>
        <v>57</v>
      </c>
      <c r="L239" s="132">
        <f t="shared" si="62"/>
        <v>0.23651452282157676</v>
      </c>
      <c r="M239" s="127" t="s">
        <v>544</v>
      </c>
      <c r="N239" s="133">
        <v>44802</v>
      </c>
      <c r="O239" s="54"/>
      <c r="P239" s="54"/>
      <c r="R239" s="37" t="s">
        <v>836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55">
        <v>168</v>
      </c>
      <c r="B240" s="156">
        <v>44406</v>
      </c>
      <c r="C240" s="156"/>
      <c r="D240" s="157" t="s">
        <v>735</v>
      </c>
      <c r="E240" s="158" t="s">
        <v>542</v>
      </c>
      <c r="F240" s="128">
        <v>162.5</v>
      </c>
      <c r="G240" s="158"/>
      <c r="H240" s="158">
        <v>200</v>
      </c>
      <c r="I240" s="160">
        <v>200</v>
      </c>
      <c r="J240" s="130" t="s">
        <v>626</v>
      </c>
      <c r="K240" s="131">
        <f t="shared" si="61"/>
        <v>37.5</v>
      </c>
      <c r="L240" s="132">
        <f t="shared" si="62"/>
        <v>0.23076923076923078</v>
      </c>
      <c r="M240" s="127" t="s">
        <v>544</v>
      </c>
      <c r="N240" s="133">
        <v>44802</v>
      </c>
      <c r="O240" s="54"/>
      <c r="P240" s="54"/>
      <c r="R240" s="37" t="s">
        <v>836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55">
        <v>169</v>
      </c>
      <c r="B241" s="156">
        <v>44462</v>
      </c>
      <c r="C241" s="156"/>
      <c r="D241" s="157" t="s">
        <v>422</v>
      </c>
      <c r="E241" s="158" t="s">
        <v>542</v>
      </c>
      <c r="F241" s="128">
        <v>1235</v>
      </c>
      <c r="G241" s="158"/>
      <c r="H241" s="158">
        <v>1505</v>
      </c>
      <c r="I241" s="160">
        <v>1500</v>
      </c>
      <c r="J241" s="130" t="s">
        <v>626</v>
      </c>
      <c r="K241" s="131">
        <f t="shared" si="61"/>
        <v>270</v>
      </c>
      <c r="L241" s="132">
        <f t="shared" si="62"/>
        <v>0.21862348178137653</v>
      </c>
      <c r="M241" s="127" t="s">
        <v>544</v>
      </c>
      <c r="N241" s="133">
        <v>44564</v>
      </c>
      <c r="O241" s="54"/>
      <c r="P241" s="54"/>
      <c r="R241" s="37" t="s">
        <v>836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55">
        <v>170</v>
      </c>
      <c r="B242" s="156">
        <v>44480</v>
      </c>
      <c r="C242" s="156"/>
      <c r="D242" s="157" t="s">
        <v>774</v>
      </c>
      <c r="E242" s="158" t="s">
        <v>542</v>
      </c>
      <c r="F242" s="128">
        <v>58.75</v>
      </c>
      <c r="G242" s="158"/>
      <c r="H242" s="158">
        <v>64.25</v>
      </c>
      <c r="I242" s="160"/>
      <c r="J242" s="130" t="s">
        <v>626</v>
      </c>
      <c r="K242" s="131">
        <f t="shared" si="61"/>
        <v>5.5</v>
      </c>
      <c r="L242" s="132">
        <f t="shared" si="62"/>
        <v>9.3617021276595741E-2</v>
      </c>
      <c r="M242" s="127" t="s">
        <v>544</v>
      </c>
      <c r="N242" s="133">
        <v>45322</v>
      </c>
      <c r="O242" s="54"/>
      <c r="P242" s="54"/>
      <c r="R242" s="37" t="s">
        <v>836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24">
        <v>171</v>
      </c>
      <c r="B243" s="125">
        <v>44481</v>
      </c>
      <c r="C243" s="125"/>
      <c r="D243" s="126" t="s">
        <v>272</v>
      </c>
      <c r="E243" s="127" t="s">
        <v>542</v>
      </c>
      <c r="F243" s="128">
        <v>315</v>
      </c>
      <c r="G243" s="127"/>
      <c r="H243" s="127">
        <v>335</v>
      </c>
      <c r="I243" s="129">
        <v>380</v>
      </c>
      <c r="J243" s="130" t="s">
        <v>812</v>
      </c>
      <c r="K243" s="131">
        <f t="shared" si="61"/>
        <v>20</v>
      </c>
      <c r="L243" s="132">
        <f t="shared" si="62"/>
        <v>6.3492063492063489E-2</v>
      </c>
      <c r="M243" s="127" t="s">
        <v>544</v>
      </c>
      <c r="N243" s="133">
        <v>45297</v>
      </c>
      <c r="O243" s="54"/>
      <c r="P243" s="54"/>
      <c r="R243" s="37" t="s">
        <v>836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24">
        <v>172</v>
      </c>
      <c r="B244" s="125">
        <v>44481</v>
      </c>
      <c r="C244" s="125"/>
      <c r="D244" s="126" t="s">
        <v>775</v>
      </c>
      <c r="E244" s="127" t="s">
        <v>542</v>
      </c>
      <c r="F244" s="128">
        <v>45.5</v>
      </c>
      <c r="G244" s="127"/>
      <c r="H244" s="127">
        <v>56.5</v>
      </c>
      <c r="I244" s="129">
        <v>56</v>
      </c>
      <c r="J244" s="130" t="s">
        <v>626</v>
      </c>
      <c r="K244" s="131">
        <f t="shared" si="61"/>
        <v>11</v>
      </c>
      <c r="L244" s="132">
        <f t="shared" si="62"/>
        <v>0.24175824175824176</v>
      </c>
      <c r="M244" s="127" t="s">
        <v>544</v>
      </c>
      <c r="N244" s="133">
        <v>44881</v>
      </c>
      <c r="O244" s="54"/>
      <c r="P244" s="54"/>
      <c r="R244" s="37" t="s">
        <v>836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24">
        <v>173</v>
      </c>
      <c r="B245" s="125">
        <v>44551</v>
      </c>
      <c r="C245" s="125"/>
      <c r="D245" s="126" t="s">
        <v>128</v>
      </c>
      <c r="E245" s="127" t="s">
        <v>542</v>
      </c>
      <c r="F245" s="128">
        <v>2300</v>
      </c>
      <c r="G245" s="127"/>
      <c r="H245" s="127">
        <f>(2820+2200)/2</f>
        <v>2510</v>
      </c>
      <c r="I245" s="129">
        <v>3000</v>
      </c>
      <c r="J245" s="130" t="s">
        <v>776</v>
      </c>
      <c r="K245" s="131">
        <f t="shared" si="61"/>
        <v>210</v>
      </c>
      <c r="L245" s="132">
        <f t="shared" si="62"/>
        <v>9.1304347826086957E-2</v>
      </c>
      <c r="M245" s="127" t="s">
        <v>544</v>
      </c>
      <c r="N245" s="133">
        <v>44649</v>
      </c>
      <c r="O245" s="54"/>
      <c r="P245" s="54"/>
      <c r="R245" s="37" t="s">
        <v>836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24">
        <v>174</v>
      </c>
      <c r="B246" s="125">
        <v>44606</v>
      </c>
      <c r="C246" s="125"/>
      <c r="D246" s="126" t="s">
        <v>412</v>
      </c>
      <c r="E246" s="127" t="s">
        <v>542</v>
      </c>
      <c r="F246" s="128">
        <v>635</v>
      </c>
      <c r="G246" s="127"/>
      <c r="H246" s="127">
        <v>700</v>
      </c>
      <c r="I246" s="129">
        <v>764</v>
      </c>
      <c r="J246" s="130" t="s">
        <v>801</v>
      </c>
      <c r="K246" s="131">
        <f t="shared" si="61"/>
        <v>65</v>
      </c>
      <c r="L246" s="132">
        <f t="shared" si="62"/>
        <v>0.10236220472440945</v>
      </c>
      <c r="M246" s="127" t="s">
        <v>544</v>
      </c>
      <c r="N246" s="133">
        <v>45159</v>
      </c>
      <c r="O246" s="54"/>
      <c r="P246" s="54"/>
      <c r="R246" s="37" t="s">
        <v>836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24">
        <v>175</v>
      </c>
      <c r="B247" s="125">
        <v>44613</v>
      </c>
      <c r="C247" s="125"/>
      <c r="D247" s="126" t="s">
        <v>422</v>
      </c>
      <c r="E247" s="127" t="s">
        <v>542</v>
      </c>
      <c r="F247" s="128">
        <v>1255</v>
      </c>
      <c r="G247" s="127"/>
      <c r="H247" s="127">
        <v>1515</v>
      </c>
      <c r="I247" s="129">
        <v>1510</v>
      </c>
      <c r="J247" s="130" t="s">
        <v>626</v>
      </c>
      <c r="K247" s="131">
        <f t="shared" si="61"/>
        <v>260</v>
      </c>
      <c r="L247" s="132">
        <f t="shared" si="62"/>
        <v>0.20717131474103587</v>
      </c>
      <c r="M247" s="127" t="s">
        <v>544</v>
      </c>
      <c r="N247" s="133">
        <v>44834</v>
      </c>
      <c r="O247" s="54"/>
      <c r="P247" s="54"/>
      <c r="R247" s="37" t="s">
        <v>836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248">
        <v>176</v>
      </c>
      <c r="B248" s="239">
        <v>44670</v>
      </c>
      <c r="C248" s="239"/>
      <c r="D248" s="240" t="s">
        <v>508</v>
      </c>
      <c r="E248" s="241" t="s">
        <v>542</v>
      </c>
      <c r="F248" s="242">
        <v>445</v>
      </c>
      <c r="G248" s="242"/>
      <c r="H248" s="242">
        <v>460</v>
      </c>
      <c r="I248" s="242">
        <v>553</v>
      </c>
      <c r="J248" s="243" t="s">
        <v>832</v>
      </c>
      <c r="K248" s="244">
        <f t="shared" ref="K248" si="63">H248-F248</f>
        <v>15</v>
      </c>
      <c r="L248" s="245">
        <f t="shared" ref="L248" si="64">K248/F248</f>
        <v>3.3707865168539325E-2</v>
      </c>
      <c r="M248" s="246" t="s">
        <v>561</v>
      </c>
      <c r="N248" s="247">
        <v>45397</v>
      </c>
      <c r="O248" s="54"/>
      <c r="P248" s="54"/>
      <c r="R248" s="37" t="s">
        <v>836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55">
        <v>177</v>
      </c>
      <c r="B249" s="156">
        <v>44746</v>
      </c>
      <c r="C249" s="156"/>
      <c r="D249" s="157" t="s">
        <v>777</v>
      </c>
      <c r="E249" s="158" t="s">
        <v>542</v>
      </c>
      <c r="F249" s="158">
        <v>207.5</v>
      </c>
      <c r="G249" s="158"/>
      <c r="H249" s="158">
        <v>254</v>
      </c>
      <c r="I249" s="160">
        <v>254</v>
      </c>
      <c r="J249" s="130" t="s">
        <v>626</v>
      </c>
      <c r="K249" s="131">
        <f t="shared" ref="K249:K259" si="65">H249-F249</f>
        <v>46.5</v>
      </c>
      <c r="L249" s="132">
        <f t="shared" ref="L249:L259" si="66">K249/F249</f>
        <v>0.22409638554216868</v>
      </c>
      <c r="M249" s="127" t="s">
        <v>544</v>
      </c>
      <c r="N249" s="133">
        <v>44792</v>
      </c>
      <c r="O249" s="54"/>
      <c r="P249" s="54"/>
      <c r="R249" s="37" t="s">
        <v>836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55">
        <v>178</v>
      </c>
      <c r="B250" s="156">
        <v>44775</v>
      </c>
      <c r="C250" s="156"/>
      <c r="D250" s="157" t="s">
        <v>460</v>
      </c>
      <c r="E250" s="158" t="s">
        <v>542</v>
      </c>
      <c r="F250" s="158">
        <v>31.25</v>
      </c>
      <c r="G250" s="158"/>
      <c r="H250" s="158">
        <v>38.75</v>
      </c>
      <c r="I250" s="160">
        <v>38</v>
      </c>
      <c r="J250" s="130" t="s">
        <v>626</v>
      </c>
      <c r="K250" s="131">
        <f t="shared" si="65"/>
        <v>7.5</v>
      </c>
      <c r="L250" s="132">
        <f t="shared" si="66"/>
        <v>0.24</v>
      </c>
      <c r="M250" s="127" t="s">
        <v>544</v>
      </c>
      <c r="N250" s="133">
        <v>44844</v>
      </c>
      <c r="O250" s="54"/>
      <c r="P250" s="54"/>
      <c r="R250" s="37" t="s">
        <v>836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55">
        <v>179</v>
      </c>
      <c r="B251" s="156">
        <v>44841</v>
      </c>
      <c r="C251" s="156"/>
      <c r="D251" s="157" t="s">
        <v>778</v>
      </c>
      <c r="E251" s="158" t="s">
        <v>542</v>
      </c>
      <c r="F251" s="128">
        <v>665</v>
      </c>
      <c r="G251" s="158"/>
      <c r="H251" s="158">
        <v>807.5</v>
      </c>
      <c r="I251" s="160">
        <v>840</v>
      </c>
      <c r="J251" s="130" t="s">
        <v>776</v>
      </c>
      <c r="K251" s="131">
        <f t="shared" si="65"/>
        <v>142.5</v>
      </c>
      <c r="L251" s="132">
        <f t="shared" si="66"/>
        <v>0.21428571428571427</v>
      </c>
      <c r="M251" s="127" t="s">
        <v>544</v>
      </c>
      <c r="N251" s="133">
        <v>45097</v>
      </c>
      <c r="O251" s="54"/>
      <c r="P251" s="54"/>
      <c r="R251" s="37" t="s">
        <v>836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55">
        <v>180</v>
      </c>
      <c r="B252" s="156">
        <v>44844</v>
      </c>
      <c r="C252" s="156"/>
      <c r="D252" s="157" t="s">
        <v>414</v>
      </c>
      <c r="E252" s="158" t="s">
        <v>542</v>
      </c>
      <c r="F252" s="128">
        <v>227.5</v>
      </c>
      <c r="G252" s="158"/>
      <c r="H252" s="158">
        <v>270</v>
      </c>
      <c r="I252" s="160">
        <v>291</v>
      </c>
      <c r="J252" s="130" t="s">
        <v>803</v>
      </c>
      <c r="K252" s="131">
        <f t="shared" si="65"/>
        <v>42.5</v>
      </c>
      <c r="L252" s="132">
        <f t="shared" si="66"/>
        <v>0.18681318681318682</v>
      </c>
      <c r="M252" s="127" t="s">
        <v>544</v>
      </c>
      <c r="N252" s="133">
        <v>45160</v>
      </c>
      <c r="O252" s="54"/>
      <c r="P252" s="54"/>
      <c r="R252" s="37" t="s">
        <v>836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55">
        <v>181</v>
      </c>
      <c r="B253" s="156">
        <v>44845</v>
      </c>
      <c r="C253" s="156"/>
      <c r="D253" s="157" t="s">
        <v>412</v>
      </c>
      <c r="E253" s="158" t="s">
        <v>542</v>
      </c>
      <c r="F253" s="128">
        <v>555</v>
      </c>
      <c r="G253" s="158"/>
      <c r="H253" s="158">
        <v>700</v>
      </c>
      <c r="I253" s="160">
        <v>765</v>
      </c>
      <c r="J253" s="130" t="s">
        <v>802</v>
      </c>
      <c r="K253" s="131">
        <f t="shared" si="65"/>
        <v>145</v>
      </c>
      <c r="L253" s="132">
        <f t="shared" si="66"/>
        <v>0.26126126126126126</v>
      </c>
      <c r="M253" s="127" t="s">
        <v>544</v>
      </c>
      <c r="N253" s="133">
        <v>45159</v>
      </c>
      <c r="O253" s="54"/>
      <c r="P253" s="54"/>
      <c r="R253" s="37" t="s">
        <v>836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55">
        <v>182</v>
      </c>
      <c r="B254" s="156">
        <v>44981</v>
      </c>
      <c r="C254" s="156"/>
      <c r="D254" s="157" t="s">
        <v>427</v>
      </c>
      <c r="E254" s="158" t="s">
        <v>542</v>
      </c>
      <c r="F254" s="128">
        <v>1675</v>
      </c>
      <c r="G254" s="158"/>
      <c r="H254" s="158">
        <v>2080</v>
      </c>
      <c r="I254" s="160">
        <v>2080</v>
      </c>
      <c r="J254" s="130" t="s">
        <v>626</v>
      </c>
      <c r="K254" s="131">
        <f t="shared" si="65"/>
        <v>405</v>
      </c>
      <c r="L254" s="132">
        <f t="shared" si="66"/>
        <v>0.2417910447761194</v>
      </c>
      <c r="M254" s="127" t="s">
        <v>544</v>
      </c>
      <c r="N254" s="133">
        <v>45119</v>
      </c>
      <c r="O254" s="54"/>
      <c r="P254" s="54"/>
      <c r="R254" s="37" t="s">
        <v>836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55">
        <v>183</v>
      </c>
      <c r="B255" s="156">
        <v>44986</v>
      </c>
      <c r="C255" s="156"/>
      <c r="D255" s="157" t="s">
        <v>460</v>
      </c>
      <c r="E255" s="158" t="s">
        <v>542</v>
      </c>
      <c r="F255" s="128">
        <v>57.5</v>
      </c>
      <c r="G255" s="158"/>
      <c r="H255" s="158">
        <v>120</v>
      </c>
      <c r="I255" s="160">
        <v>120</v>
      </c>
      <c r="J255" s="130" t="s">
        <v>626</v>
      </c>
      <c r="K255" s="131">
        <f t="shared" si="65"/>
        <v>62.5</v>
      </c>
      <c r="L255" s="132">
        <f t="shared" si="66"/>
        <v>1.0869565217391304</v>
      </c>
      <c r="M255" s="127" t="s">
        <v>544</v>
      </c>
      <c r="N255" s="133">
        <v>45049</v>
      </c>
      <c r="O255" s="54"/>
      <c r="P255" s="54"/>
      <c r="R255" s="37" t="s">
        <v>836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55">
        <v>184</v>
      </c>
      <c r="B256" s="156">
        <v>45008</v>
      </c>
      <c r="C256" s="156"/>
      <c r="D256" s="157" t="s">
        <v>474</v>
      </c>
      <c r="E256" s="158" t="s">
        <v>542</v>
      </c>
      <c r="F256" s="128">
        <v>2765</v>
      </c>
      <c r="G256" s="158"/>
      <c r="H256" s="158">
        <v>3547.5</v>
      </c>
      <c r="I256" s="160">
        <v>3523</v>
      </c>
      <c r="J256" s="130" t="s">
        <v>626</v>
      </c>
      <c r="K256" s="131">
        <f t="shared" si="65"/>
        <v>782.5</v>
      </c>
      <c r="L256" s="132">
        <f t="shared" si="66"/>
        <v>0.28300180831826399</v>
      </c>
      <c r="M256" s="127" t="s">
        <v>544</v>
      </c>
      <c r="N256" s="133">
        <v>45177</v>
      </c>
      <c r="O256" s="54"/>
      <c r="P256" s="54"/>
      <c r="R256" s="37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8" ht="12.75" customHeight="1">
      <c r="A257" s="155">
        <v>185</v>
      </c>
      <c r="B257" s="156">
        <v>45027</v>
      </c>
      <c r="C257" s="156"/>
      <c r="D257" s="157" t="s">
        <v>779</v>
      </c>
      <c r="E257" s="158" t="s">
        <v>542</v>
      </c>
      <c r="F257" s="158">
        <v>460</v>
      </c>
      <c r="G257" s="158"/>
      <c r="H257" s="158">
        <v>825</v>
      </c>
      <c r="I257" s="160">
        <v>810</v>
      </c>
      <c r="J257" s="130" t="s">
        <v>626</v>
      </c>
      <c r="K257" s="131">
        <f t="shared" si="65"/>
        <v>365</v>
      </c>
      <c r="L257" s="132">
        <f t="shared" si="66"/>
        <v>0.79347826086956519</v>
      </c>
      <c r="M257" s="127" t="s">
        <v>544</v>
      </c>
      <c r="N257" s="133">
        <v>45155</v>
      </c>
      <c r="O257" s="54"/>
      <c r="P257" s="54"/>
      <c r="R257" s="37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8" ht="12.75" customHeight="1">
      <c r="A258" s="155">
        <v>186</v>
      </c>
      <c r="B258" s="156">
        <v>45050</v>
      </c>
      <c r="C258" s="156"/>
      <c r="D258" s="157" t="s">
        <v>41</v>
      </c>
      <c r="E258" s="158" t="s">
        <v>542</v>
      </c>
      <c r="F258" s="158">
        <v>3630</v>
      </c>
      <c r="G258" s="158"/>
      <c r="H258" s="158">
        <v>5150</v>
      </c>
      <c r="I258" s="160">
        <v>5040</v>
      </c>
      <c r="J258" s="130" t="s">
        <v>626</v>
      </c>
      <c r="K258" s="131">
        <f t="shared" si="65"/>
        <v>1520</v>
      </c>
      <c r="L258" s="132">
        <f t="shared" si="66"/>
        <v>0.41873278236914602</v>
      </c>
      <c r="M258" s="127" t="s">
        <v>544</v>
      </c>
      <c r="N258" s="133">
        <v>45344</v>
      </c>
      <c r="O258" s="54"/>
      <c r="P258" s="54"/>
      <c r="R258" s="37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8" ht="12.75" customHeight="1">
      <c r="A259" s="155">
        <v>187</v>
      </c>
      <c r="B259" s="156">
        <v>45075</v>
      </c>
      <c r="C259" s="156"/>
      <c r="D259" s="157" t="s">
        <v>780</v>
      </c>
      <c r="E259" s="158" t="s">
        <v>542</v>
      </c>
      <c r="F259" s="128">
        <v>585</v>
      </c>
      <c r="G259" s="158"/>
      <c r="H259" s="158">
        <v>732</v>
      </c>
      <c r="I259" s="160">
        <v>732</v>
      </c>
      <c r="J259" s="130" t="s">
        <v>626</v>
      </c>
      <c r="K259" s="131">
        <f t="shared" si="65"/>
        <v>147</v>
      </c>
      <c r="L259" s="132">
        <f t="shared" si="66"/>
        <v>0.25128205128205128</v>
      </c>
      <c r="M259" s="127" t="s">
        <v>544</v>
      </c>
      <c r="N259" s="133">
        <v>45152</v>
      </c>
      <c r="O259" s="54"/>
      <c r="P259" s="54"/>
      <c r="R259" s="37"/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  <c r="AF259" s="37"/>
      <c r="AG259" s="54"/>
      <c r="AI259" s="37"/>
      <c r="AK259" s="37"/>
      <c r="AL259" s="54"/>
    </row>
    <row r="260" spans="1:38" ht="12.75" customHeight="1">
      <c r="A260" s="155">
        <v>188</v>
      </c>
      <c r="B260" s="156">
        <v>45078</v>
      </c>
      <c r="C260" s="156"/>
      <c r="D260" s="157" t="s">
        <v>498</v>
      </c>
      <c r="E260" s="158" t="s">
        <v>542</v>
      </c>
      <c r="F260" s="128">
        <v>3310</v>
      </c>
      <c r="G260" s="158"/>
      <c r="H260" s="158">
        <v>4300</v>
      </c>
      <c r="I260" s="160">
        <v>4300</v>
      </c>
      <c r="J260" s="130" t="s">
        <v>626</v>
      </c>
      <c r="K260" s="131">
        <f t="shared" ref="K260" si="67">H260-F260</f>
        <v>990</v>
      </c>
      <c r="L260" s="132">
        <f t="shared" ref="L260" si="68">K260/F260</f>
        <v>0.29909365558912387</v>
      </c>
      <c r="M260" s="127" t="s">
        <v>544</v>
      </c>
      <c r="N260" s="133">
        <v>45436</v>
      </c>
      <c r="O260" s="54"/>
      <c r="P260" s="54"/>
      <c r="R260" s="37"/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  <c r="AF260" s="37"/>
      <c r="AG260" s="54"/>
      <c r="AI260" s="37"/>
      <c r="AK260" s="37"/>
      <c r="AL260" s="54"/>
    </row>
    <row r="261" spans="1:38" ht="12.75" customHeight="1">
      <c r="A261" s="155">
        <v>189</v>
      </c>
      <c r="B261" s="156">
        <v>45103</v>
      </c>
      <c r="C261" s="156"/>
      <c r="D261" s="157" t="s">
        <v>798</v>
      </c>
      <c r="E261" s="158" t="s">
        <v>542</v>
      </c>
      <c r="F261" s="128">
        <v>282.5</v>
      </c>
      <c r="G261" s="158"/>
      <c r="H261" s="158">
        <v>383</v>
      </c>
      <c r="I261" s="160">
        <v>383</v>
      </c>
      <c r="J261" s="130" t="s">
        <v>626</v>
      </c>
      <c r="K261" s="131">
        <f t="shared" ref="K261:K271" si="69">H261-F261</f>
        <v>100.5</v>
      </c>
      <c r="L261" s="132">
        <f t="shared" ref="L261:L271" si="70">K261/F261</f>
        <v>0.35575221238938054</v>
      </c>
      <c r="M261" s="127" t="s">
        <v>544</v>
      </c>
      <c r="N261" s="133">
        <v>45265</v>
      </c>
      <c r="O261" s="54"/>
      <c r="P261" s="54"/>
      <c r="R261" s="37"/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  <c r="AF261" s="37"/>
      <c r="AG261" s="54"/>
      <c r="AI261" s="37"/>
      <c r="AK261" s="37"/>
      <c r="AL261" s="54"/>
    </row>
    <row r="262" spans="1:38" ht="12.75" customHeight="1">
      <c r="A262" s="155">
        <v>190</v>
      </c>
      <c r="B262" s="156">
        <v>45120</v>
      </c>
      <c r="C262" s="156"/>
      <c r="D262" s="157" t="s">
        <v>497</v>
      </c>
      <c r="E262" s="158" t="s">
        <v>542</v>
      </c>
      <c r="F262" s="128">
        <v>2312.5</v>
      </c>
      <c r="G262" s="158"/>
      <c r="H262" s="158">
        <v>2935</v>
      </c>
      <c r="I262" s="160">
        <v>2935</v>
      </c>
      <c r="J262" s="130" t="s">
        <v>626</v>
      </c>
      <c r="K262" s="131">
        <f t="shared" si="69"/>
        <v>622.5</v>
      </c>
      <c r="L262" s="132">
        <f t="shared" si="70"/>
        <v>0.26918918918918922</v>
      </c>
      <c r="M262" s="127" t="s">
        <v>544</v>
      </c>
      <c r="N262" s="133">
        <v>45177</v>
      </c>
      <c r="O262" s="54"/>
      <c r="P262" s="54"/>
      <c r="R262" s="37"/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  <c r="AF262" s="37"/>
      <c r="AG262" s="54"/>
      <c r="AI262" s="37"/>
      <c r="AK262" s="37"/>
      <c r="AL262" s="54"/>
    </row>
    <row r="263" spans="1:38" ht="12.75" customHeight="1">
      <c r="A263" s="155">
        <v>191</v>
      </c>
      <c r="B263" s="156">
        <v>45125</v>
      </c>
      <c r="C263" s="156"/>
      <c r="D263" s="157" t="s">
        <v>198</v>
      </c>
      <c r="E263" s="158" t="s">
        <v>542</v>
      </c>
      <c r="F263" s="128">
        <v>3980</v>
      </c>
      <c r="G263" s="158"/>
      <c r="H263" s="158">
        <v>4895</v>
      </c>
      <c r="I263" s="160">
        <v>4895</v>
      </c>
      <c r="J263" s="130" t="s">
        <v>626</v>
      </c>
      <c r="K263" s="131">
        <f t="shared" si="69"/>
        <v>915</v>
      </c>
      <c r="L263" s="132">
        <f t="shared" si="70"/>
        <v>0.22989949748743718</v>
      </c>
      <c r="M263" s="127" t="s">
        <v>544</v>
      </c>
      <c r="N263" s="133">
        <v>45155</v>
      </c>
      <c r="O263" s="54"/>
      <c r="P263" s="54"/>
      <c r="R263" s="37"/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  <c r="AG263" s="54"/>
      <c r="AI263" s="37"/>
      <c r="AL263" s="54"/>
    </row>
    <row r="264" spans="1:38" ht="12.75" customHeight="1">
      <c r="A264" s="155">
        <v>192</v>
      </c>
      <c r="B264" s="156">
        <v>45145</v>
      </c>
      <c r="C264" s="156"/>
      <c r="D264" s="157" t="s">
        <v>800</v>
      </c>
      <c r="E264" s="158" t="s">
        <v>542</v>
      </c>
      <c r="F264" s="128">
        <v>565</v>
      </c>
      <c r="G264" s="158"/>
      <c r="H264" s="158">
        <v>725</v>
      </c>
      <c r="I264" s="160">
        <v>725</v>
      </c>
      <c r="J264" s="130" t="s">
        <v>626</v>
      </c>
      <c r="K264" s="131">
        <f t="shared" si="69"/>
        <v>160</v>
      </c>
      <c r="L264" s="132">
        <f t="shared" si="70"/>
        <v>0.2831858407079646</v>
      </c>
      <c r="M264" s="127" t="s">
        <v>544</v>
      </c>
      <c r="N264" s="133">
        <v>45169</v>
      </c>
      <c r="O264" s="54"/>
      <c r="P264" s="54"/>
      <c r="R264" s="37"/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  <c r="AG264" s="54"/>
      <c r="AI264" s="37"/>
      <c r="AL264" s="54"/>
    </row>
    <row r="265" spans="1:38" ht="12.75" customHeight="1">
      <c r="A265" s="222">
        <v>193</v>
      </c>
      <c r="B265" s="223">
        <v>45167</v>
      </c>
      <c r="C265" s="223"/>
      <c r="D265" s="224" t="s">
        <v>804</v>
      </c>
      <c r="E265" s="225" t="s">
        <v>542</v>
      </c>
      <c r="F265" s="128">
        <v>700</v>
      </c>
      <c r="G265" s="225"/>
      <c r="H265" s="225">
        <v>950</v>
      </c>
      <c r="I265" s="226">
        <v>950</v>
      </c>
      <c r="J265" s="227" t="s">
        <v>626</v>
      </c>
      <c r="K265" s="131">
        <f t="shared" si="69"/>
        <v>250</v>
      </c>
      <c r="L265" s="132">
        <f t="shared" si="70"/>
        <v>0.35714285714285715</v>
      </c>
      <c r="M265" s="127" t="s">
        <v>544</v>
      </c>
      <c r="N265" s="133">
        <v>45261</v>
      </c>
      <c r="O265" s="54"/>
      <c r="P265" s="54"/>
      <c r="R265" s="37"/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G265" s="54"/>
      <c r="AI265" s="37"/>
      <c r="AL265" s="54"/>
    </row>
    <row r="266" spans="1:38" ht="12.75" customHeight="1">
      <c r="A266" s="222">
        <v>194</v>
      </c>
      <c r="B266" s="223">
        <v>45184</v>
      </c>
      <c r="C266" s="223"/>
      <c r="D266" s="224" t="s">
        <v>500</v>
      </c>
      <c r="E266" s="225" t="s">
        <v>542</v>
      </c>
      <c r="F266" s="128">
        <v>372.5</v>
      </c>
      <c r="G266" s="225"/>
      <c r="H266" s="225">
        <v>480</v>
      </c>
      <c r="I266" s="226">
        <v>480</v>
      </c>
      <c r="J266" s="227" t="s">
        <v>626</v>
      </c>
      <c r="K266" s="131">
        <f t="shared" si="69"/>
        <v>107.5</v>
      </c>
      <c r="L266" s="132">
        <f t="shared" si="70"/>
        <v>0.28859060402684567</v>
      </c>
      <c r="M266" s="127" t="s">
        <v>544</v>
      </c>
      <c r="N266" s="133">
        <v>45523</v>
      </c>
      <c r="O266" s="54"/>
      <c r="P266" s="54"/>
      <c r="R266" s="37" t="s">
        <v>838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G266" s="54"/>
      <c r="AI266" s="37"/>
      <c r="AL266" s="54"/>
    </row>
    <row r="267" spans="1:38" ht="12.75" customHeight="1">
      <c r="A267" s="222">
        <v>195</v>
      </c>
      <c r="B267" s="223">
        <v>45203</v>
      </c>
      <c r="C267" s="223"/>
      <c r="D267" s="224" t="s">
        <v>171</v>
      </c>
      <c r="E267" s="225" t="s">
        <v>542</v>
      </c>
      <c r="F267" s="128">
        <v>992.5</v>
      </c>
      <c r="G267" s="225"/>
      <c r="H267" s="225">
        <v>1198</v>
      </c>
      <c r="I267" s="226">
        <v>1198</v>
      </c>
      <c r="J267" s="227" t="s">
        <v>626</v>
      </c>
      <c r="K267" s="131">
        <f t="shared" si="69"/>
        <v>205.5</v>
      </c>
      <c r="L267" s="132">
        <f t="shared" si="70"/>
        <v>0.2070528967254408</v>
      </c>
      <c r="M267" s="127" t="s">
        <v>544</v>
      </c>
      <c r="N267" s="133">
        <v>45392</v>
      </c>
      <c r="O267" s="54"/>
      <c r="P267" s="54"/>
      <c r="R267" s="37" t="s">
        <v>838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G267" s="54"/>
      <c r="AI267" s="37"/>
      <c r="AL267" s="54"/>
    </row>
    <row r="268" spans="1:38" ht="12.75" customHeight="1">
      <c r="A268" s="222">
        <v>196</v>
      </c>
      <c r="B268" s="223">
        <v>45216</v>
      </c>
      <c r="C268" s="223"/>
      <c r="D268" s="224" t="s">
        <v>104</v>
      </c>
      <c r="E268" s="225" t="s">
        <v>542</v>
      </c>
      <c r="F268" s="128">
        <v>5425</v>
      </c>
      <c r="G268" s="225"/>
      <c r="H268" s="225">
        <v>6880</v>
      </c>
      <c r="I268" s="226">
        <v>6870</v>
      </c>
      <c r="J268" s="227" t="s">
        <v>626</v>
      </c>
      <c r="K268" s="131">
        <f t="shared" si="69"/>
        <v>1455</v>
      </c>
      <c r="L268" s="132">
        <f t="shared" si="70"/>
        <v>0.26820276497695855</v>
      </c>
      <c r="M268" s="127" t="s">
        <v>544</v>
      </c>
      <c r="N268" s="133">
        <v>45342</v>
      </c>
      <c r="O268" s="54"/>
      <c r="P268" s="54"/>
      <c r="R268" s="37" t="s">
        <v>838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G268" s="54"/>
      <c r="AI268" s="37"/>
      <c r="AL268" s="54"/>
    </row>
    <row r="269" spans="1:38" ht="12.75" customHeight="1">
      <c r="A269" s="222">
        <v>197</v>
      </c>
      <c r="B269" s="223">
        <v>45216</v>
      </c>
      <c r="C269" s="223"/>
      <c r="D269" s="224" t="s">
        <v>805</v>
      </c>
      <c r="E269" s="225" t="s">
        <v>542</v>
      </c>
      <c r="F269" s="128">
        <v>1090</v>
      </c>
      <c r="G269" s="225"/>
      <c r="H269" s="225">
        <v>1415</v>
      </c>
      <c r="I269" s="226">
        <v>1415</v>
      </c>
      <c r="J269" s="227" t="s">
        <v>626</v>
      </c>
      <c r="K269" s="131">
        <f t="shared" si="69"/>
        <v>325</v>
      </c>
      <c r="L269" s="132">
        <f t="shared" si="70"/>
        <v>0.29816513761467889</v>
      </c>
      <c r="M269" s="127" t="s">
        <v>544</v>
      </c>
      <c r="N269" s="133">
        <v>45282</v>
      </c>
      <c r="O269" s="54"/>
      <c r="P269" s="54"/>
      <c r="R269" s="37" t="s">
        <v>838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222">
        <v>198</v>
      </c>
      <c r="B270" s="223">
        <v>45236</v>
      </c>
      <c r="C270" s="223"/>
      <c r="D270" s="224" t="s">
        <v>808</v>
      </c>
      <c r="E270" s="225" t="s">
        <v>542</v>
      </c>
      <c r="F270" s="128">
        <v>1270</v>
      </c>
      <c r="G270" s="225"/>
      <c r="H270" s="225">
        <v>1613</v>
      </c>
      <c r="I270" s="226">
        <v>1613</v>
      </c>
      <c r="J270" s="227" t="s">
        <v>626</v>
      </c>
      <c r="K270" s="131">
        <f t="shared" si="69"/>
        <v>343</v>
      </c>
      <c r="L270" s="132">
        <f t="shared" si="70"/>
        <v>0.27007874015748029</v>
      </c>
      <c r="M270" s="127" t="s">
        <v>544</v>
      </c>
      <c r="N270" s="133">
        <v>45246</v>
      </c>
      <c r="O270" s="54"/>
      <c r="P270" s="54"/>
      <c r="R270" s="37" t="s">
        <v>838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222">
        <v>199</v>
      </c>
      <c r="B271" s="223">
        <v>45251</v>
      </c>
      <c r="C271" s="223"/>
      <c r="D271" s="224" t="s">
        <v>809</v>
      </c>
      <c r="E271" s="225" t="s">
        <v>542</v>
      </c>
      <c r="F271" s="128">
        <v>807.5</v>
      </c>
      <c r="G271" s="225"/>
      <c r="H271" s="225">
        <v>1490</v>
      </c>
      <c r="I271" s="226">
        <v>1490</v>
      </c>
      <c r="J271" s="227" t="s">
        <v>626</v>
      </c>
      <c r="K271" s="131">
        <f t="shared" si="69"/>
        <v>682.5</v>
      </c>
      <c r="L271" s="132">
        <f t="shared" si="70"/>
        <v>0.84520123839009287</v>
      </c>
      <c r="M271" s="127" t="s">
        <v>544</v>
      </c>
      <c r="N271" s="133">
        <v>45479</v>
      </c>
      <c r="O271" s="54"/>
      <c r="P271" s="54"/>
      <c r="R271" s="37" t="s">
        <v>838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173">
        <v>200</v>
      </c>
      <c r="B272" s="174">
        <v>45254</v>
      </c>
      <c r="C272" s="53"/>
      <c r="D272" s="53" t="s">
        <v>808</v>
      </c>
      <c r="E272" s="175" t="s">
        <v>542</v>
      </c>
      <c r="F272" s="51" t="s">
        <v>810</v>
      </c>
      <c r="G272" s="51"/>
      <c r="H272" s="51"/>
      <c r="I272" s="51">
        <v>1806</v>
      </c>
      <c r="J272" s="51" t="s">
        <v>543</v>
      </c>
      <c r="K272" s="51"/>
      <c r="L272" s="51"/>
      <c r="M272" s="51"/>
      <c r="N272" s="51"/>
      <c r="O272" s="54"/>
      <c r="P272" s="54"/>
      <c r="R272" s="37" t="s">
        <v>838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2.75" customHeight="1">
      <c r="A273" s="222">
        <v>201</v>
      </c>
      <c r="B273" s="223">
        <v>45265</v>
      </c>
      <c r="C273" s="223"/>
      <c r="D273" s="224" t="s">
        <v>501</v>
      </c>
      <c r="E273" s="225" t="s">
        <v>542</v>
      </c>
      <c r="F273" s="128">
        <v>435</v>
      </c>
      <c r="G273" s="225"/>
      <c r="H273" s="225">
        <v>558</v>
      </c>
      <c r="I273" s="226">
        <v>558</v>
      </c>
      <c r="J273" s="227" t="s">
        <v>626</v>
      </c>
      <c r="K273" s="131">
        <f>H273-F273</f>
        <v>123</v>
      </c>
      <c r="L273" s="132">
        <f>K273/F273</f>
        <v>0.28275862068965518</v>
      </c>
      <c r="M273" s="127" t="s">
        <v>544</v>
      </c>
      <c r="N273" s="133">
        <v>45378</v>
      </c>
      <c r="O273" s="54"/>
      <c r="P273" s="54"/>
      <c r="R273" s="37" t="s">
        <v>838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222">
        <v>202</v>
      </c>
      <c r="B274" s="223">
        <v>45272</v>
      </c>
      <c r="C274" s="223"/>
      <c r="D274" s="224" t="s">
        <v>811</v>
      </c>
      <c r="E274" s="225" t="s">
        <v>542</v>
      </c>
      <c r="F274" s="128">
        <v>4225</v>
      </c>
      <c r="G274" s="225"/>
      <c r="H274" s="225">
        <v>5512</v>
      </c>
      <c r="I274" s="226">
        <v>5512</v>
      </c>
      <c r="J274" s="227" t="s">
        <v>626</v>
      </c>
      <c r="K274" s="131">
        <f>H274-F274</f>
        <v>1287</v>
      </c>
      <c r="L274" s="132">
        <f>K274/F274</f>
        <v>0.30461538461538462</v>
      </c>
      <c r="M274" s="127" t="s">
        <v>544</v>
      </c>
      <c r="N274" s="133">
        <v>45329</v>
      </c>
      <c r="O274" s="54"/>
      <c r="P274" s="54"/>
      <c r="R274" s="37" t="s">
        <v>838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222">
        <v>203</v>
      </c>
      <c r="B275" s="223">
        <v>45292</v>
      </c>
      <c r="C275" s="223"/>
      <c r="D275" s="224" t="s">
        <v>308</v>
      </c>
      <c r="E275" s="225" t="s">
        <v>542</v>
      </c>
      <c r="F275" s="128">
        <v>3670</v>
      </c>
      <c r="G275" s="225"/>
      <c r="H275" s="225">
        <v>4909</v>
      </c>
      <c r="I275" s="226">
        <v>4909</v>
      </c>
      <c r="J275" s="227" t="s">
        <v>626</v>
      </c>
      <c r="K275" s="131">
        <f>H275-F275</f>
        <v>1239</v>
      </c>
      <c r="L275" s="132">
        <f>K275/F275</f>
        <v>0.33760217983651225</v>
      </c>
      <c r="M275" s="127" t="s">
        <v>544</v>
      </c>
      <c r="N275" s="133">
        <v>45516</v>
      </c>
      <c r="O275" s="54"/>
      <c r="P275" s="54"/>
      <c r="R275" s="37" t="s">
        <v>838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2.75" customHeight="1">
      <c r="A276" s="222">
        <v>204</v>
      </c>
      <c r="B276" s="223">
        <v>45294</v>
      </c>
      <c r="C276" s="223"/>
      <c r="D276" s="224" t="s">
        <v>499</v>
      </c>
      <c r="E276" s="225" t="s">
        <v>542</v>
      </c>
      <c r="F276" s="128">
        <v>830</v>
      </c>
      <c r="G276" s="225"/>
      <c r="H276" s="225">
        <v>1205</v>
      </c>
      <c r="I276" s="226">
        <v>1080</v>
      </c>
      <c r="J276" s="227" t="s">
        <v>626</v>
      </c>
      <c r="K276" s="131">
        <f>H276-F276</f>
        <v>375</v>
      </c>
      <c r="L276" s="132">
        <f>K276/F276</f>
        <v>0.45180722891566266</v>
      </c>
      <c r="M276" s="127" t="s">
        <v>544</v>
      </c>
      <c r="N276" s="133">
        <v>45526</v>
      </c>
      <c r="O276" s="54"/>
      <c r="P276" s="54"/>
      <c r="R276" s="37" t="s">
        <v>838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2.75" customHeight="1">
      <c r="A277" s="173">
        <v>205</v>
      </c>
      <c r="B277" s="174">
        <v>45315</v>
      </c>
      <c r="C277" s="53"/>
      <c r="D277" s="53" t="s">
        <v>309</v>
      </c>
      <c r="E277" s="175" t="s">
        <v>542</v>
      </c>
      <c r="F277" s="51" t="s">
        <v>813</v>
      </c>
      <c r="G277" s="51"/>
      <c r="H277" s="51"/>
      <c r="I277" s="51">
        <v>2077</v>
      </c>
      <c r="J277" s="51" t="s">
        <v>543</v>
      </c>
      <c r="K277" s="51"/>
      <c r="L277" s="51"/>
      <c r="M277" s="51"/>
      <c r="N277" s="51"/>
      <c r="O277" s="54"/>
      <c r="P277" s="54"/>
      <c r="R277" s="37" t="s">
        <v>838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G277" s="54"/>
      <c r="AI277" s="37"/>
      <c r="AL277" s="54"/>
    </row>
    <row r="278" spans="1:38" ht="12.75" customHeight="1">
      <c r="A278" s="173">
        <v>206</v>
      </c>
      <c r="B278" s="174">
        <v>45320</v>
      </c>
      <c r="C278" s="53"/>
      <c r="D278" s="53" t="s">
        <v>814</v>
      </c>
      <c r="E278" s="175" t="s">
        <v>542</v>
      </c>
      <c r="F278" s="51" t="s">
        <v>815</v>
      </c>
      <c r="G278" s="51"/>
      <c r="H278" s="51"/>
      <c r="I278" s="51">
        <v>2906</v>
      </c>
      <c r="J278" s="51" t="s">
        <v>543</v>
      </c>
      <c r="K278" s="51"/>
      <c r="L278" s="51"/>
      <c r="M278" s="51"/>
      <c r="N278" s="51"/>
      <c r="O278" s="54"/>
      <c r="P278" s="54"/>
      <c r="R278" s="37" t="s">
        <v>838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G278" s="54"/>
      <c r="AI278" s="37"/>
      <c r="AL278" s="54"/>
    </row>
    <row r="279" spans="1:38" ht="12.75" customHeight="1">
      <c r="A279" s="222">
        <v>207</v>
      </c>
      <c r="B279" s="223">
        <v>45331</v>
      </c>
      <c r="C279" s="223"/>
      <c r="D279" s="224" t="s">
        <v>497</v>
      </c>
      <c r="E279" s="225" t="s">
        <v>542</v>
      </c>
      <c r="F279" s="128">
        <v>3270</v>
      </c>
      <c r="G279" s="225"/>
      <c r="H279" s="225">
        <v>4096</v>
      </c>
      <c r="I279" s="226">
        <v>4096</v>
      </c>
      <c r="J279" s="227" t="s">
        <v>626</v>
      </c>
      <c r="K279" s="131">
        <f>H279-F279</f>
        <v>826</v>
      </c>
      <c r="L279" s="132">
        <f>K279/F279</f>
        <v>0.25259938837920487</v>
      </c>
      <c r="M279" s="127" t="s">
        <v>544</v>
      </c>
      <c r="N279" s="133">
        <v>45377</v>
      </c>
      <c r="O279" s="54"/>
      <c r="P279" s="54"/>
      <c r="R279" s="37" t="s">
        <v>839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  <c r="AG279" s="54"/>
      <c r="AI279" s="37"/>
      <c r="AL279" s="54"/>
    </row>
    <row r="280" spans="1:38" ht="12.75" customHeight="1">
      <c r="A280" s="173">
        <v>208</v>
      </c>
      <c r="B280" s="174">
        <v>45345</v>
      </c>
      <c r="C280" s="53"/>
      <c r="D280" s="53" t="s">
        <v>59</v>
      </c>
      <c r="E280" s="175" t="s">
        <v>542</v>
      </c>
      <c r="F280" s="51" t="s">
        <v>830</v>
      </c>
      <c r="G280" s="51"/>
      <c r="H280" s="51"/>
      <c r="I280" s="51">
        <v>2627</v>
      </c>
      <c r="J280" s="51" t="s">
        <v>543</v>
      </c>
      <c r="K280" s="51"/>
      <c r="L280" s="51"/>
      <c r="M280" s="51"/>
      <c r="N280" s="53"/>
      <c r="O280" s="54"/>
      <c r="P280" s="54"/>
      <c r="R280" s="37" t="s">
        <v>839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  <c r="AG280" s="54"/>
      <c r="AI280" s="37"/>
      <c r="AL280" s="54"/>
    </row>
    <row r="281" spans="1:38" ht="12.75" customHeight="1">
      <c r="A281" s="222">
        <v>209</v>
      </c>
      <c r="B281" s="223">
        <v>45356</v>
      </c>
      <c r="C281" s="223"/>
      <c r="D281" s="224" t="s">
        <v>804</v>
      </c>
      <c r="E281" s="225" t="s">
        <v>542</v>
      </c>
      <c r="F281" s="128">
        <v>925</v>
      </c>
      <c r="G281" s="225"/>
      <c r="H281" s="225">
        <v>1170</v>
      </c>
      <c r="I281" s="226">
        <v>1170</v>
      </c>
      <c r="J281" s="227" t="s">
        <v>626</v>
      </c>
      <c r="K281" s="131">
        <f t="shared" ref="K281:K287" si="71">H281-F281</f>
        <v>245</v>
      </c>
      <c r="L281" s="132">
        <f t="shared" ref="L281:L287" si="72">K281/F281</f>
        <v>0.26486486486486488</v>
      </c>
      <c r="M281" s="127" t="s">
        <v>544</v>
      </c>
      <c r="N281" s="133">
        <v>45435</v>
      </c>
      <c r="O281" s="54"/>
      <c r="P281" s="54"/>
      <c r="R281" s="37" t="s">
        <v>838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  <c r="AG281" s="54"/>
      <c r="AI281" s="37"/>
      <c r="AL281" s="54"/>
    </row>
    <row r="282" spans="1:38" ht="12.75" customHeight="1">
      <c r="A282" s="222">
        <v>210</v>
      </c>
      <c r="B282" s="223">
        <v>45372</v>
      </c>
      <c r="C282" s="223"/>
      <c r="D282" s="224" t="s">
        <v>474</v>
      </c>
      <c r="E282" s="225" t="s">
        <v>542</v>
      </c>
      <c r="F282" s="128">
        <v>2910</v>
      </c>
      <c r="G282" s="225"/>
      <c r="H282" s="225">
        <v>3696</v>
      </c>
      <c r="I282" s="226">
        <v>3696</v>
      </c>
      <c r="J282" s="227" t="s">
        <v>626</v>
      </c>
      <c r="K282" s="131">
        <f t="shared" si="71"/>
        <v>786</v>
      </c>
      <c r="L282" s="132">
        <f t="shared" si="72"/>
        <v>0.27010309278350514</v>
      </c>
      <c r="M282" s="127" t="s">
        <v>544</v>
      </c>
      <c r="N282" s="133">
        <v>45412</v>
      </c>
      <c r="O282" s="54"/>
      <c r="P282" s="54"/>
      <c r="R282" s="37" t="s">
        <v>839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  <c r="AG282" s="54"/>
      <c r="AI282" s="37"/>
      <c r="AL282" s="54"/>
    </row>
    <row r="283" spans="1:38" ht="12.75" customHeight="1">
      <c r="A283" s="222">
        <v>211</v>
      </c>
      <c r="B283" s="223">
        <v>45387</v>
      </c>
      <c r="C283" s="223"/>
      <c r="D283" s="224" t="s">
        <v>503</v>
      </c>
      <c r="E283" s="225" t="s">
        <v>542</v>
      </c>
      <c r="F283" s="128">
        <v>735</v>
      </c>
      <c r="G283" s="225"/>
      <c r="H283" s="225">
        <v>938</v>
      </c>
      <c r="I283" s="226">
        <v>938</v>
      </c>
      <c r="J283" s="227" t="s">
        <v>626</v>
      </c>
      <c r="K283" s="131">
        <f t="shared" si="71"/>
        <v>203</v>
      </c>
      <c r="L283" s="132">
        <f t="shared" si="72"/>
        <v>0.27619047619047621</v>
      </c>
      <c r="M283" s="127" t="s">
        <v>544</v>
      </c>
      <c r="N283" s="133">
        <v>45449</v>
      </c>
      <c r="O283" s="54"/>
      <c r="P283" s="54"/>
      <c r="R283" s="37" t="s">
        <v>838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  <c r="AG283" s="54"/>
      <c r="AI283" s="37"/>
      <c r="AL283" s="54"/>
    </row>
    <row r="284" spans="1:38" ht="12.75" customHeight="1">
      <c r="A284" s="222">
        <v>212</v>
      </c>
      <c r="B284" s="223">
        <v>45407</v>
      </c>
      <c r="C284" s="223"/>
      <c r="D284" s="224" t="s">
        <v>805</v>
      </c>
      <c r="E284" s="225" t="s">
        <v>542</v>
      </c>
      <c r="F284" s="128">
        <v>1325</v>
      </c>
      <c r="G284" s="225"/>
      <c r="H284" s="225">
        <v>1675</v>
      </c>
      <c r="I284" s="226">
        <v>1675</v>
      </c>
      <c r="J284" s="227" t="s">
        <v>626</v>
      </c>
      <c r="K284" s="131">
        <f t="shared" si="71"/>
        <v>350</v>
      </c>
      <c r="L284" s="132">
        <f t="shared" si="72"/>
        <v>0.26415094339622641</v>
      </c>
      <c r="M284" s="127" t="s">
        <v>544</v>
      </c>
      <c r="N284" s="133">
        <v>45523</v>
      </c>
      <c r="O284" s="54"/>
      <c r="P284" s="54"/>
      <c r="R284" s="37" t="s">
        <v>839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  <c r="AG284" s="54"/>
      <c r="AI284" s="37"/>
      <c r="AL284" s="54"/>
    </row>
    <row r="285" spans="1:38" ht="12.75" customHeight="1">
      <c r="A285" s="222">
        <v>213</v>
      </c>
      <c r="B285" s="223">
        <v>45426</v>
      </c>
      <c r="C285" s="223"/>
      <c r="D285" s="224" t="s">
        <v>783</v>
      </c>
      <c r="E285" s="225" t="s">
        <v>542</v>
      </c>
      <c r="F285" s="128">
        <v>485</v>
      </c>
      <c r="G285" s="225"/>
      <c r="H285" s="225">
        <v>617</v>
      </c>
      <c r="I285" s="226">
        <v>617</v>
      </c>
      <c r="J285" s="227" t="s">
        <v>626</v>
      </c>
      <c r="K285" s="131">
        <f t="shared" si="71"/>
        <v>132</v>
      </c>
      <c r="L285" s="132">
        <f t="shared" si="72"/>
        <v>0.27216494845360822</v>
      </c>
      <c r="M285" s="127" t="s">
        <v>544</v>
      </c>
      <c r="N285" s="133">
        <v>45481</v>
      </c>
      <c r="O285" s="54"/>
      <c r="P285" s="54"/>
      <c r="R285" s="37" t="s">
        <v>838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  <c r="AG285" s="54"/>
      <c r="AI285" s="37"/>
      <c r="AL285" s="54"/>
    </row>
    <row r="286" spans="1:38" ht="12.75" customHeight="1">
      <c r="A286" s="222">
        <v>214</v>
      </c>
      <c r="B286" s="223">
        <v>45448</v>
      </c>
      <c r="C286" s="223"/>
      <c r="D286" s="224" t="s">
        <v>730</v>
      </c>
      <c r="E286" s="225" t="s">
        <v>542</v>
      </c>
      <c r="F286" s="128">
        <v>385</v>
      </c>
      <c r="G286" s="225"/>
      <c r="H286" s="225">
        <v>505</v>
      </c>
      <c r="I286" s="226">
        <v>505</v>
      </c>
      <c r="J286" s="227" t="s">
        <v>626</v>
      </c>
      <c r="K286" s="131">
        <f t="shared" si="71"/>
        <v>120</v>
      </c>
      <c r="L286" s="132">
        <f t="shared" si="72"/>
        <v>0.31168831168831168</v>
      </c>
      <c r="M286" s="127" t="s">
        <v>544</v>
      </c>
      <c r="N286" s="133">
        <v>45469</v>
      </c>
      <c r="O286" s="54"/>
      <c r="P286" s="54"/>
      <c r="R286" s="37" t="s">
        <v>839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  <c r="AG286" s="54"/>
      <c r="AI286" s="37"/>
      <c r="AL286" s="54"/>
    </row>
    <row r="287" spans="1:38" ht="12.75" customHeight="1">
      <c r="A287" s="222">
        <v>215</v>
      </c>
      <c r="B287" s="223">
        <v>45464</v>
      </c>
      <c r="C287" s="223"/>
      <c r="D287" s="224" t="s">
        <v>878</v>
      </c>
      <c r="E287" s="225" t="s">
        <v>542</v>
      </c>
      <c r="F287" s="128">
        <v>321</v>
      </c>
      <c r="G287" s="225"/>
      <c r="H287" s="225">
        <v>440</v>
      </c>
      <c r="I287" s="226">
        <v>412</v>
      </c>
      <c r="J287" s="227" t="s">
        <v>626</v>
      </c>
      <c r="K287" s="131">
        <f t="shared" si="71"/>
        <v>119</v>
      </c>
      <c r="L287" s="132">
        <f t="shared" si="72"/>
        <v>0.37071651090342678</v>
      </c>
      <c r="M287" s="127" t="s">
        <v>544</v>
      </c>
      <c r="N287" s="133">
        <v>45498</v>
      </c>
      <c r="O287" s="54"/>
      <c r="P287" s="54"/>
      <c r="R287" s="37" t="s">
        <v>839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  <c r="AG287" s="54"/>
      <c r="AI287" s="37"/>
      <c r="AL287" s="54"/>
    </row>
    <row r="288" spans="1:38" ht="12.75" customHeight="1">
      <c r="A288" s="222">
        <v>216</v>
      </c>
      <c r="B288" s="223">
        <v>45475</v>
      </c>
      <c r="C288" s="223"/>
      <c r="D288" s="224" t="s">
        <v>876</v>
      </c>
      <c r="E288" s="225" t="s">
        <v>542</v>
      </c>
      <c r="F288" s="128">
        <v>325</v>
      </c>
      <c r="G288" s="225"/>
      <c r="H288" s="225">
        <v>426</v>
      </c>
      <c r="I288" s="226">
        <v>426</v>
      </c>
      <c r="J288" s="227" t="s">
        <v>626</v>
      </c>
      <c r="K288" s="131">
        <f t="shared" ref="K288" si="73">H288-F288</f>
        <v>101</v>
      </c>
      <c r="L288" s="132">
        <f t="shared" ref="L288" si="74">K288/F288</f>
        <v>0.31076923076923074</v>
      </c>
      <c r="M288" s="127" t="s">
        <v>544</v>
      </c>
      <c r="N288" s="133">
        <v>45540</v>
      </c>
      <c r="O288" s="54"/>
      <c r="P288" s="54"/>
      <c r="R288" s="37" t="s">
        <v>838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  <c r="AG288" s="54"/>
      <c r="AI288" s="37"/>
      <c r="AL288" s="54"/>
    </row>
    <row r="289" spans="1:38" ht="12.75" customHeight="1">
      <c r="A289" s="293">
        <v>217</v>
      </c>
      <c r="B289" s="296">
        <v>45504</v>
      </c>
      <c r="C289" s="294"/>
      <c r="D289" s="53" t="s">
        <v>884</v>
      </c>
      <c r="E289" s="175" t="s">
        <v>542</v>
      </c>
      <c r="F289" s="51" t="s">
        <v>885</v>
      </c>
      <c r="G289" s="51"/>
      <c r="H289" s="51"/>
      <c r="I289" s="51">
        <v>1765</v>
      </c>
      <c r="J289" s="51" t="s">
        <v>543</v>
      </c>
      <c r="K289" s="51"/>
      <c r="L289" s="51"/>
      <c r="M289" s="51"/>
      <c r="N289" s="53"/>
      <c r="O289" s="54"/>
      <c r="P289" s="54"/>
      <c r="R289" s="37" t="s">
        <v>839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  <c r="AG289" s="54"/>
      <c r="AI289" s="37"/>
      <c r="AL289" s="54"/>
    </row>
    <row r="290" spans="1:38" ht="12.75" customHeight="1">
      <c r="A290" s="293">
        <v>218</v>
      </c>
      <c r="B290" s="296">
        <v>45526</v>
      </c>
      <c r="C290" s="294"/>
      <c r="D290" s="53" t="s">
        <v>783</v>
      </c>
      <c r="E290" s="175" t="s">
        <v>542</v>
      </c>
      <c r="F290" s="51" t="s">
        <v>902</v>
      </c>
      <c r="G290" s="51"/>
      <c r="H290" s="51"/>
      <c r="I290" s="51">
        <v>698</v>
      </c>
      <c r="J290" s="51" t="s">
        <v>543</v>
      </c>
      <c r="K290" s="51"/>
      <c r="L290" s="51"/>
      <c r="M290" s="51"/>
      <c r="N290" s="53"/>
      <c r="O290" s="54"/>
      <c r="P290" s="54"/>
      <c r="R290" s="37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  <c r="AG290" s="54"/>
      <c r="AI290" s="37"/>
      <c r="AL290" s="54"/>
    </row>
    <row r="291" spans="1:38" ht="12.75" customHeight="1">
      <c r="A291" s="295">
        <v>219</v>
      </c>
      <c r="B291" s="296">
        <v>45527</v>
      </c>
      <c r="C291" s="294"/>
      <c r="D291" s="53" t="s">
        <v>900</v>
      </c>
      <c r="E291" s="175" t="s">
        <v>542</v>
      </c>
      <c r="F291" s="51" t="s">
        <v>901</v>
      </c>
      <c r="G291" s="51"/>
      <c r="H291" s="51"/>
      <c r="I291" s="51">
        <v>2894</v>
      </c>
      <c r="J291" s="51" t="s">
        <v>543</v>
      </c>
      <c r="K291" s="51"/>
      <c r="L291" s="51"/>
      <c r="M291" s="51"/>
      <c r="N291" s="53"/>
      <c r="O291" s="54"/>
      <c r="P291" s="54"/>
      <c r="R291" s="37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  <c r="AG291" s="54"/>
      <c r="AI291" s="37"/>
      <c r="AL291" s="54"/>
    </row>
    <row r="292" spans="1:38" ht="12.75" customHeight="1">
      <c r="A292" s="295"/>
      <c r="B292" s="296"/>
      <c r="C292" s="294"/>
      <c r="D292" s="53"/>
      <c r="E292" s="175"/>
      <c r="F292" s="51"/>
      <c r="G292" s="51"/>
      <c r="H292" s="51"/>
      <c r="I292" s="51"/>
      <c r="J292" s="51"/>
      <c r="K292" s="51"/>
      <c r="L292" s="51"/>
      <c r="M292" s="51"/>
      <c r="N292" s="53"/>
      <c r="O292" s="54"/>
      <c r="P292" s="54"/>
      <c r="R292" s="37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  <c r="AG292" s="54"/>
      <c r="AI292" s="37"/>
      <c r="AL292" s="54"/>
    </row>
    <row r="293" spans="1:38" ht="15" customHeight="1">
      <c r="A293" s="295"/>
      <c r="B293" s="296"/>
      <c r="C293" s="294"/>
      <c r="D293" s="53"/>
      <c r="E293" s="175"/>
      <c r="F293" s="51"/>
      <c r="G293" s="51"/>
      <c r="H293" s="51"/>
      <c r="I293" s="51"/>
      <c r="J293" s="51"/>
      <c r="K293" s="51"/>
      <c r="L293" s="51"/>
      <c r="M293" s="51"/>
      <c r="N293" s="53"/>
      <c r="O293" s="54"/>
      <c r="P293" s="54"/>
      <c r="R293" s="37" t="s">
        <v>838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8" ht="12.75" customHeight="1">
      <c r="A294" s="290" t="s">
        <v>781</v>
      </c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37" t="s">
        <v>838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  <c r="AG294" s="54"/>
      <c r="AI294" s="37"/>
      <c r="AL294" s="54"/>
    </row>
    <row r="295" spans="1:38" ht="12.75" customHeight="1">
      <c r="A295" s="291" t="s">
        <v>877</v>
      </c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37" t="s">
        <v>839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  <c r="AG295" s="54"/>
      <c r="AI295" s="37"/>
      <c r="AL295" s="54"/>
    </row>
    <row r="296" spans="1:38" ht="12.75" customHeight="1">
      <c r="A296" s="292"/>
      <c r="B296" s="255"/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37" t="s">
        <v>840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8" ht="12.75" customHeight="1">
      <c r="A297" s="254"/>
      <c r="B297" s="255"/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37" t="s">
        <v>840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8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43" t="s">
        <v>839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8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43" t="s">
        <v>839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8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43" t="s">
        <v>839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8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43" t="s">
        <v>839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8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8" ht="12.75" customHeight="1"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8" ht="12.75" customHeight="1"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54"/>
      <c r="P307" s="54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54"/>
      <c r="P308" s="54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54"/>
      <c r="P309" s="54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54"/>
      <c r="P310" s="54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54"/>
      <c r="P311" s="54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54"/>
      <c r="P312" s="54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54"/>
      <c r="P313" s="54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54"/>
      <c r="P314" s="54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54"/>
      <c r="P315" s="54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54"/>
      <c r="P316" s="54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54"/>
      <c r="P317" s="54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54"/>
      <c r="P318" s="54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54"/>
      <c r="P319" s="54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54"/>
      <c r="P320" s="54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6:30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6:30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6:30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R339" s="54"/>
    </row>
    <row r="340" spans="6:30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R340" s="54"/>
    </row>
    <row r="341" spans="6:30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R341" s="54"/>
    </row>
    <row r="342" spans="6:30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R342" s="54"/>
    </row>
    <row r="343" spans="6:30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R343" s="54"/>
    </row>
    <row r="344" spans="6:30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R344" s="54"/>
    </row>
    <row r="345" spans="6:30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R345" s="54"/>
    </row>
    <row r="346" spans="6:30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R346" s="54"/>
    </row>
    <row r="347" spans="6:30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R347" s="54"/>
    </row>
    <row r="348" spans="6:30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R348" s="54"/>
    </row>
    <row r="349" spans="6:30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R349" s="54"/>
    </row>
    <row r="350" spans="6:30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R350" s="54"/>
    </row>
    <row r="351" spans="6:30" ht="12.75" customHeight="1">
      <c r="F351" s="54"/>
      <c r="G351" s="54"/>
      <c r="H351" s="54"/>
      <c r="I351" s="54"/>
      <c r="J351" s="37"/>
      <c r="K351" s="54"/>
      <c r="L351" s="54"/>
      <c r="M351" s="54"/>
      <c r="O351" s="37"/>
    </row>
    <row r="352" spans="6:30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5" customHeight="1">
      <c r="F470" s="54"/>
      <c r="G470" s="54"/>
      <c r="H470" s="54"/>
      <c r="I470" s="54"/>
      <c r="J470" s="37"/>
      <c r="K470" s="54"/>
      <c r="L470" s="54"/>
      <c r="M470" s="54"/>
      <c r="O470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5"/>
  <sheetViews>
    <sheetView zoomScale="70" zoomScaleNormal="70" workbookViewId="0">
      <selection activeCell="G17" sqref="G17"/>
    </sheetView>
  </sheetViews>
  <sheetFormatPr defaultRowHeight="13.8"/>
  <cols>
    <col min="1" max="1" width="5.88671875" customWidth="1"/>
    <col min="2" max="2" width="10.109375" customWidth="1"/>
    <col min="3" max="3" width="0" hidden="1" customWidth="1"/>
    <col min="4" max="4" width="42" customWidth="1"/>
    <col min="5" max="5" width="7.88671875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554687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.44140625" bestFit="1" customWidth="1"/>
    <col min="16" max="16" width="14" customWidth="1"/>
  </cols>
  <sheetData>
    <row r="1" spans="1:58" ht="12.75" customHeight="1">
      <c r="A1" s="300"/>
      <c r="B1" s="301"/>
      <c r="C1" s="301"/>
      <c r="D1" s="301"/>
      <c r="E1" s="301"/>
      <c r="F1" s="190"/>
      <c r="G1" s="190"/>
      <c r="H1" s="190"/>
      <c r="I1" s="190"/>
      <c r="J1" s="191"/>
      <c r="K1" s="190"/>
      <c r="L1" s="190"/>
      <c r="M1" s="190"/>
      <c r="N1" s="191"/>
      <c r="O1" s="191"/>
      <c r="P1" s="255"/>
      <c r="Q1" s="255"/>
      <c r="R1" s="191"/>
      <c r="S1" s="191"/>
      <c r="T1" s="191"/>
      <c r="U1" s="191"/>
      <c r="V1" s="191"/>
      <c r="W1" s="191"/>
      <c r="X1" s="191"/>
      <c r="Y1" s="191"/>
      <c r="Z1" s="191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  <c r="AQ1" s="255"/>
      <c r="AR1" s="255"/>
      <c r="AS1" s="255"/>
      <c r="AT1" s="255"/>
      <c r="AU1" s="255"/>
    </row>
    <row r="2" spans="1:58" ht="12" customHeight="1">
      <c r="A2" s="309"/>
      <c r="B2" s="310"/>
      <c r="C2" s="310"/>
      <c r="D2" s="310"/>
      <c r="E2" s="310"/>
      <c r="F2" s="304"/>
      <c r="G2" s="304"/>
      <c r="H2" s="304"/>
      <c r="I2" s="304"/>
      <c r="J2" s="303"/>
      <c r="K2" s="304"/>
      <c r="L2" s="304"/>
      <c r="M2" s="304"/>
      <c r="N2" s="303"/>
      <c r="O2" s="191"/>
      <c r="P2" s="255"/>
      <c r="Q2" s="255"/>
      <c r="R2" s="191"/>
      <c r="S2" s="191"/>
      <c r="T2" s="191"/>
      <c r="U2" s="191"/>
      <c r="V2" s="191"/>
      <c r="W2" s="191"/>
      <c r="X2" s="191"/>
      <c r="Y2" s="191"/>
      <c r="Z2" s="191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98"/>
      <c r="AW2" s="298"/>
      <c r="AX2" s="298"/>
      <c r="AY2" s="298"/>
      <c r="AZ2" s="298"/>
      <c r="BA2" s="298"/>
      <c r="BB2" s="298"/>
      <c r="BC2" s="298"/>
      <c r="BD2" s="298"/>
      <c r="BE2" s="298"/>
      <c r="BF2" s="311"/>
    </row>
    <row r="3" spans="1:58" ht="12.75" customHeight="1">
      <c r="A3" s="302"/>
      <c r="B3" s="305"/>
      <c r="C3" s="305"/>
      <c r="D3" s="305"/>
      <c r="E3" s="305"/>
      <c r="F3" s="305"/>
      <c r="G3" s="305"/>
      <c r="H3" s="305"/>
      <c r="I3" s="305"/>
      <c r="J3" s="312"/>
      <c r="K3" s="313"/>
      <c r="L3" s="304"/>
      <c r="M3" s="304"/>
      <c r="N3" s="303"/>
      <c r="O3" s="191"/>
      <c r="P3" s="255"/>
      <c r="Q3" s="255"/>
      <c r="R3" s="191"/>
      <c r="S3" s="191"/>
      <c r="T3" s="191"/>
      <c r="U3" s="191"/>
      <c r="V3" s="191"/>
      <c r="W3" s="191"/>
      <c r="X3" s="191"/>
      <c r="Y3" s="191"/>
      <c r="Z3" s="191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314"/>
    </row>
    <row r="4" spans="1:58" ht="12.75" customHeight="1">
      <c r="A4" s="302"/>
      <c r="B4" s="305"/>
      <c r="C4" s="305"/>
      <c r="D4" s="305"/>
      <c r="E4" s="305"/>
      <c r="F4" s="305"/>
      <c r="G4" s="305"/>
      <c r="H4" s="305"/>
      <c r="I4" s="317"/>
      <c r="J4" s="312"/>
      <c r="K4" s="313"/>
      <c r="L4" s="304"/>
      <c r="M4" s="304"/>
      <c r="N4" s="303"/>
      <c r="O4" s="191"/>
      <c r="P4" s="255"/>
      <c r="Q4" s="255"/>
      <c r="R4" s="191"/>
      <c r="S4" s="191"/>
      <c r="T4" s="191"/>
      <c r="U4" s="191"/>
      <c r="V4" s="191"/>
      <c r="W4" s="191"/>
      <c r="X4" s="191"/>
      <c r="Y4" s="191"/>
      <c r="Z4" s="191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314"/>
    </row>
    <row r="5" spans="1:58" ht="25.5" customHeight="1">
      <c r="A5" s="307"/>
      <c r="B5" s="308"/>
      <c r="C5" s="308"/>
      <c r="D5" s="308"/>
      <c r="E5" s="308"/>
      <c r="F5" s="190"/>
      <c r="G5" s="190"/>
      <c r="H5" s="190"/>
      <c r="I5" s="190"/>
      <c r="J5" s="191"/>
      <c r="K5" s="190"/>
      <c r="L5" s="254"/>
      <c r="M5" s="319" t="s">
        <v>304</v>
      </c>
      <c r="N5" s="191"/>
      <c r="O5" s="191"/>
      <c r="P5" s="255"/>
      <c r="Q5" s="255"/>
      <c r="R5" s="191"/>
      <c r="S5" s="191"/>
      <c r="T5" s="191"/>
      <c r="U5" s="191"/>
      <c r="V5" s="191"/>
      <c r="W5" s="191"/>
      <c r="X5" s="191"/>
      <c r="Y5" s="191"/>
      <c r="Z5" s="191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255"/>
      <c r="AQ5" s="255"/>
      <c r="AR5" s="255"/>
      <c r="AS5" s="255"/>
      <c r="AT5" s="255"/>
      <c r="AU5" s="255"/>
      <c r="AV5" s="315"/>
      <c r="AW5" s="315"/>
      <c r="AX5" s="315"/>
      <c r="AY5" s="315"/>
      <c r="AZ5" s="315"/>
      <c r="BA5" s="315"/>
      <c r="BB5" s="315"/>
      <c r="BC5" s="315"/>
      <c r="BD5" s="315"/>
      <c r="BE5" s="315"/>
      <c r="BF5" s="316"/>
    </row>
    <row r="6" spans="1:58" ht="20.25" customHeight="1">
      <c r="A6" s="306" t="s">
        <v>968</v>
      </c>
      <c r="B6" s="255"/>
      <c r="C6" s="255"/>
      <c r="D6" s="191"/>
      <c r="E6" s="191"/>
      <c r="F6" s="190"/>
      <c r="G6" s="190"/>
      <c r="H6" s="190"/>
      <c r="I6" s="190"/>
      <c r="J6" s="191"/>
      <c r="K6" s="190"/>
      <c r="L6" s="190"/>
      <c r="M6" s="297"/>
      <c r="N6" s="191"/>
      <c r="O6" s="191"/>
      <c r="P6" s="255"/>
      <c r="Q6" s="255"/>
      <c r="R6" s="191"/>
      <c r="S6" s="191"/>
      <c r="T6" s="191"/>
      <c r="U6" s="191"/>
      <c r="V6" s="191"/>
      <c r="W6" s="191"/>
      <c r="X6" s="191"/>
      <c r="Y6" s="191"/>
      <c r="Z6" s="191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255"/>
      <c r="AQ6" s="255"/>
      <c r="AR6" s="255"/>
      <c r="AS6" s="255"/>
      <c r="AT6" s="255"/>
      <c r="AU6" s="255"/>
    </row>
    <row r="7" spans="1:58" ht="12.75" customHeight="1">
      <c r="A7" s="307"/>
      <c r="B7" s="308"/>
      <c r="C7" s="308"/>
      <c r="D7" s="299"/>
      <c r="E7" s="301"/>
      <c r="F7" s="355"/>
      <c r="G7" s="355"/>
      <c r="H7" s="355"/>
      <c r="I7" s="355"/>
      <c r="J7" s="356"/>
      <c r="K7" s="355"/>
      <c r="L7" s="355"/>
      <c r="M7" s="357">
        <v>45553</v>
      </c>
      <c r="N7" s="356"/>
      <c r="O7" s="356"/>
      <c r="R7" s="191"/>
      <c r="S7" s="191"/>
      <c r="T7" s="191"/>
      <c r="U7" s="191"/>
      <c r="V7" s="191"/>
      <c r="W7" s="191"/>
      <c r="X7" s="191"/>
      <c r="Y7" s="191"/>
      <c r="Z7" s="255"/>
      <c r="AA7" s="255"/>
      <c r="AB7" s="255"/>
      <c r="AC7" s="255"/>
      <c r="AD7" s="255"/>
      <c r="AE7" s="255"/>
      <c r="AF7" s="255"/>
      <c r="AG7" s="255"/>
      <c r="AH7" s="255"/>
      <c r="AI7" s="255"/>
      <c r="AJ7" s="255"/>
      <c r="AK7" s="255"/>
      <c r="AL7" s="255"/>
      <c r="AM7" s="255"/>
      <c r="AN7" s="255"/>
      <c r="AO7" s="255"/>
      <c r="AP7" s="255"/>
      <c r="AQ7" s="255"/>
      <c r="AR7" s="255"/>
      <c r="AS7" s="255"/>
      <c r="AT7" s="255"/>
      <c r="AU7" s="255"/>
    </row>
    <row r="8" spans="1:58" ht="14.4">
      <c r="A8" s="114" t="s">
        <v>555</v>
      </c>
      <c r="B8" s="114"/>
      <c r="C8" s="114"/>
      <c r="D8" s="114"/>
      <c r="E8" s="355"/>
      <c r="F8" s="318"/>
      <c r="G8" s="54"/>
      <c r="H8" s="54"/>
      <c r="I8" s="54"/>
      <c r="J8" s="54"/>
      <c r="K8" s="54"/>
      <c r="L8" s="54"/>
      <c r="M8" s="54"/>
      <c r="N8" s="54"/>
      <c r="O8" s="54"/>
      <c r="P8" s="54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58" ht="40.200000000000003">
      <c r="A9" s="274" t="s">
        <v>16</v>
      </c>
      <c r="B9" s="274" t="s">
        <v>519</v>
      </c>
      <c r="C9" s="274"/>
      <c r="D9" s="275" t="s">
        <v>529</v>
      </c>
      <c r="E9" s="274" t="s">
        <v>530</v>
      </c>
      <c r="F9" s="274" t="s">
        <v>531</v>
      </c>
      <c r="G9" s="274" t="s">
        <v>551</v>
      </c>
      <c r="H9" s="274" t="s">
        <v>533</v>
      </c>
      <c r="I9" s="186" t="s">
        <v>534</v>
      </c>
      <c r="J9" s="276" t="s">
        <v>535</v>
      </c>
      <c r="K9" s="187" t="s">
        <v>556</v>
      </c>
      <c r="L9" s="277" t="s">
        <v>537</v>
      </c>
      <c r="M9" s="278" t="s">
        <v>557</v>
      </c>
      <c r="N9" s="274" t="s">
        <v>558</v>
      </c>
      <c r="O9" s="186" t="s">
        <v>539</v>
      </c>
      <c r="P9" s="279" t="s">
        <v>540</v>
      </c>
      <c r="Q9" s="358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58" ht="15" customHeight="1">
      <c r="A10" s="267">
        <v>1</v>
      </c>
      <c r="B10" s="283">
        <v>45540</v>
      </c>
      <c r="C10" s="284"/>
      <c r="D10" s="284" t="s">
        <v>931</v>
      </c>
      <c r="E10" s="267" t="s">
        <v>553</v>
      </c>
      <c r="F10" s="267">
        <v>211.75</v>
      </c>
      <c r="G10" s="267">
        <v>208.5</v>
      </c>
      <c r="H10" s="267">
        <v>208.65</v>
      </c>
      <c r="I10" s="268">
        <v>218</v>
      </c>
      <c r="J10" s="280" t="s">
        <v>939</v>
      </c>
      <c r="K10" s="266">
        <f>H10-F10</f>
        <v>-3.0999999999999943</v>
      </c>
      <c r="L10" s="281">
        <v>50</v>
      </c>
      <c r="M10" s="282">
        <f t="shared" ref="M10:M15" si="0">(K10*N10)-L10</f>
        <v>-13999.999999999975</v>
      </c>
      <c r="N10" s="266">
        <v>4500</v>
      </c>
      <c r="O10" s="280" t="s">
        <v>554</v>
      </c>
      <c r="P10" s="283">
        <v>45541</v>
      </c>
      <c r="Q10" s="117"/>
    </row>
    <row r="11" spans="1:58" ht="15" customHeight="1">
      <c r="A11" s="267">
        <v>2</v>
      </c>
      <c r="B11" s="283">
        <v>45544</v>
      </c>
      <c r="C11" s="284"/>
      <c r="D11" s="284" t="s">
        <v>949</v>
      </c>
      <c r="E11" s="267" t="s">
        <v>950</v>
      </c>
      <c r="F11" s="267">
        <v>781.5</v>
      </c>
      <c r="G11" s="267">
        <v>799</v>
      </c>
      <c r="H11" s="267">
        <v>788.5</v>
      </c>
      <c r="I11" s="268">
        <v>720</v>
      </c>
      <c r="J11" s="280" t="s">
        <v>992</v>
      </c>
      <c r="K11" s="266">
        <f>F11-H11</f>
        <v>-7</v>
      </c>
      <c r="L11" s="281">
        <v>50</v>
      </c>
      <c r="M11" s="282">
        <f t="shared" si="0"/>
        <v>-5300</v>
      </c>
      <c r="N11" s="266">
        <v>750</v>
      </c>
      <c r="O11" s="280" t="s">
        <v>554</v>
      </c>
      <c r="P11" s="283">
        <v>45547</v>
      </c>
      <c r="Q11" s="117"/>
    </row>
    <row r="12" spans="1:58" ht="15" customHeight="1">
      <c r="A12" s="334">
        <v>3</v>
      </c>
      <c r="B12" s="253">
        <v>45544</v>
      </c>
      <c r="C12" s="335"/>
      <c r="D12" s="286" t="s">
        <v>951</v>
      </c>
      <c r="E12" s="337" t="s">
        <v>553</v>
      </c>
      <c r="F12" s="237">
        <v>3232.5</v>
      </c>
      <c r="G12" s="238">
        <v>3175</v>
      </c>
      <c r="H12" s="237">
        <v>3300</v>
      </c>
      <c r="I12" s="237">
        <v>3350</v>
      </c>
      <c r="J12" s="287" t="s">
        <v>770</v>
      </c>
      <c r="K12" s="236">
        <f>H12-F12</f>
        <v>67.5</v>
      </c>
      <c r="L12" s="288">
        <v>50</v>
      </c>
      <c r="M12" s="289">
        <f t="shared" si="0"/>
        <v>16825</v>
      </c>
      <c r="N12" s="236">
        <v>250</v>
      </c>
      <c r="O12" s="287" t="s">
        <v>544</v>
      </c>
      <c r="P12" s="285">
        <v>45544</v>
      </c>
      <c r="Q12" s="117"/>
    </row>
    <row r="13" spans="1:58" ht="14.4">
      <c r="A13" s="338">
        <v>4</v>
      </c>
      <c r="B13" s="339">
        <v>45544</v>
      </c>
      <c r="C13" s="340"/>
      <c r="D13" s="341" t="s">
        <v>952</v>
      </c>
      <c r="E13" s="342" t="s">
        <v>553</v>
      </c>
      <c r="F13" s="343">
        <v>661</v>
      </c>
      <c r="G13" s="344">
        <v>649</v>
      </c>
      <c r="H13" s="343">
        <v>662.5</v>
      </c>
      <c r="I13" s="343">
        <v>685</v>
      </c>
      <c r="J13" s="345" t="s">
        <v>962</v>
      </c>
      <c r="K13" s="346">
        <f>H13-F13</f>
        <v>1.5</v>
      </c>
      <c r="L13" s="347">
        <v>50</v>
      </c>
      <c r="M13" s="348">
        <f t="shared" si="0"/>
        <v>1825</v>
      </c>
      <c r="N13" s="346">
        <v>1250</v>
      </c>
      <c r="O13" s="345" t="s">
        <v>561</v>
      </c>
      <c r="P13" s="349">
        <v>45545</v>
      </c>
      <c r="Q13" s="117"/>
    </row>
    <row r="14" spans="1:58" ht="14.4">
      <c r="A14" s="267">
        <v>5</v>
      </c>
      <c r="B14" s="283">
        <v>45545</v>
      </c>
      <c r="C14" s="284"/>
      <c r="D14" s="284" t="s">
        <v>963</v>
      </c>
      <c r="E14" s="267" t="s">
        <v>553</v>
      </c>
      <c r="F14" s="267">
        <v>3605</v>
      </c>
      <c r="G14" s="267">
        <v>3570</v>
      </c>
      <c r="H14" s="267">
        <v>3570</v>
      </c>
      <c r="I14" s="268">
        <v>3720</v>
      </c>
      <c r="J14" s="280" t="s">
        <v>983</v>
      </c>
      <c r="K14" s="266">
        <f>H14-F14</f>
        <v>-35</v>
      </c>
      <c r="L14" s="281">
        <v>50</v>
      </c>
      <c r="M14" s="282">
        <f t="shared" si="0"/>
        <v>-5300</v>
      </c>
      <c r="N14" s="266">
        <v>150</v>
      </c>
      <c r="O14" s="280" t="s">
        <v>554</v>
      </c>
      <c r="P14" s="283">
        <v>45546</v>
      </c>
      <c r="Q14" s="117"/>
    </row>
    <row r="15" spans="1:58" ht="14.4">
      <c r="A15" s="334">
        <v>6</v>
      </c>
      <c r="B15" s="253">
        <v>45548</v>
      </c>
      <c r="C15" s="335"/>
      <c r="D15" s="286" t="s">
        <v>1002</v>
      </c>
      <c r="E15" s="337" t="s">
        <v>553</v>
      </c>
      <c r="F15" s="237">
        <v>2782.5</v>
      </c>
      <c r="G15" s="238">
        <v>2735</v>
      </c>
      <c r="H15" s="237">
        <v>2815.5</v>
      </c>
      <c r="I15" s="237" t="s">
        <v>1003</v>
      </c>
      <c r="J15" s="287" t="s">
        <v>1024</v>
      </c>
      <c r="K15" s="236">
        <f>H15-F15</f>
        <v>33</v>
      </c>
      <c r="L15" s="288">
        <v>50</v>
      </c>
      <c r="M15" s="289">
        <f t="shared" si="0"/>
        <v>8200</v>
      </c>
      <c r="N15" s="236">
        <v>250</v>
      </c>
      <c r="O15" s="287" t="s">
        <v>544</v>
      </c>
      <c r="P15" s="285">
        <v>45551</v>
      </c>
      <c r="Q15" s="117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116"/>
      <c r="AK15" s="116"/>
      <c r="AL15" s="116"/>
    </row>
    <row r="16" spans="1:58" ht="14.4">
      <c r="A16" s="176">
        <v>7</v>
      </c>
      <c r="B16" s="221">
        <v>45552</v>
      </c>
      <c r="C16" s="219"/>
      <c r="D16" s="219" t="s">
        <v>1065</v>
      </c>
      <c r="E16" s="176" t="s">
        <v>553</v>
      </c>
      <c r="F16" s="176">
        <v>2892.5</v>
      </c>
      <c r="G16" s="176">
        <v>2856</v>
      </c>
      <c r="H16" s="176"/>
      <c r="I16" s="178" t="s">
        <v>1064</v>
      </c>
      <c r="J16" s="178" t="s">
        <v>543</v>
      </c>
      <c r="K16" s="176"/>
      <c r="L16" s="179"/>
      <c r="M16" s="256"/>
      <c r="N16" s="176"/>
      <c r="O16" s="178"/>
      <c r="P16" s="221"/>
      <c r="Q16" s="117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116"/>
      <c r="AK16" s="116"/>
      <c r="AL16" s="116"/>
    </row>
    <row r="17" spans="1:38" ht="14.4">
      <c r="A17" s="176"/>
      <c r="B17" s="221"/>
      <c r="C17" s="219"/>
      <c r="D17" s="219"/>
      <c r="E17" s="176"/>
      <c r="F17" s="176"/>
      <c r="G17" s="176"/>
      <c r="H17" s="176"/>
      <c r="I17" s="178"/>
      <c r="J17" s="178"/>
      <c r="K17" s="176"/>
      <c r="L17" s="179"/>
      <c r="M17" s="256"/>
      <c r="N17" s="176"/>
      <c r="O17" s="178"/>
      <c r="P17" s="221"/>
      <c r="Q17" s="117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116"/>
      <c r="AK17" s="116"/>
      <c r="AL17" s="116"/>
    </row>
    <row r="18" spans="1:38" ht="14.4">
      <c r="A18" s="176"/>
      <c r="B18" s="221"/>
      <c r="C18" s="219"/>
      <c r="D18" s="219"/>
      <c r="E18" s="176"/>
      <c r="F18" s="176"/>
      <c r="G18" s="176"/>
      <c r="H18" s="176"/>
      <c r="I18" s="178"/>
      <c r="J18" s="178"/>
      <c r="K18" s="176"/>
      <c r="L18" s="179"/>
      <c r="M18" s="256"/>
      <c r="N18" s="176"/>
      <c r="O18" s="178"/>
      <c r="P18" s="221"/>
      <c r="Q18" s="117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116"/>
      <c r="AK18" s="116"/>
      <c r="AL18" s="116"/>
    </row>
    <row r="19" spans="1:38" ht="14.4">
      <c r="A19" s="116"/>
      <c r="B19" s="117"/>
      <c r="C19" s="115"/>
      <c r="D19" s="115"/>
      <c r="E19" s="116"/>
      <c r="F19" s="116"/>
      <c r="G19" s="116"/>
      <c r="H19" s="116"/>
      <c r="I19" s="118"/>
      <c r="J19" s="118"/>
      <c r="K19" s="116"/>
      <c r="L19" s="359"/>
      <c r="M19" s="360"/>
      <c r="N19" s="116"/>
      <c r="O19" s="118"/>
      <c r="P19" s="117"/>
      <c r="Q19" s="117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116"/>
      <c r="AK19" s="116"/>
      <c r="AL19" s="116"/>
    </row>
    <row r="20" spans="1:38" ht="14.4">
      <c r="A20" s="116"/>
      <c r="B20" s="117"/>
      <c r="C20" s="115"/>
      <c r="D20" s="115"/>
      <c r="E20" s="116"/>
      <c r="F20" s="116"/>
      <c r="G20" s="116"/>
      <c r="H20" s="118"/>
      <c r="I20" s="118"/>
      <c r="J20" s="118"/>
      <c r="K20" s="115"/>
      <c r="L20" s="116"/>
      <c r="M20" s="116"/>
      <c r="N20" s="116"/>
      <c r="O20" s="118"/>
      <c r="P20" s="118"/>
      <c r="Q20" s="118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37"/>
      <c r="AK20" s="37"/>
      <c r="AL20" s="37"/>
    </row>
    <row r="21" spans="1:38">
      <c r="A21" s="361" t="s">
        <v>559</v>
      </c>
      <c r="B21" s="361"/>
      <c r="C21" s="361"/>
      <c r="D21" s="361"/>
      <c r="E21" s="362"/>
      <c r="F21" s="363"/>
      <c r="G21" s="363"/>
      <c r="H21" s="363"/>
      <c r="I21" s="363"/>
      <c r="J21" s="356"/>
      <c r="K21" s="355"/>
      <c r="L21" s="355"/>
      <c r="M21" s="355"/>
      <c r="N21" s="356"/>
      <c r="O21" s="356"/>
      <c r="P21" s="37"/>
      <c r="Q21" s="37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37"/>
      <c r="AK21" s="37"/>
      <c r="AL21" s="37"/>
    </row>
    <row r="22" spans="1:38" ht="39.6">
      <c r="A22" s="274" t="s">
        <v>16</v>
      </c>
      <c r="B22" s="274" t="s">
        <v>519</v>
      </c>
      <c r="C22" s="274"/>
      <c r="D22" s="275" t="s">
        <v>529</v>
      </c>
      <c r="E22" s="274" t="s">
        <v>530</v>
      </c>
      <c r="F22" s="274" t="s">
        <v>531</v>
      </c>
      <c r="G22" s="274" t="s">
        <v>551</v>
      </c>
      <c r="H22" s="274" t="s">
        <v>533</v>
      </c>
      <c r="I22" s="274" t="s">
        <v>534</v>
      </c>
      <c r="J22" s="186" t="s">
        <v>535</v>
      </c>
      <c r="K22" s="186" t="s">
        <v>560</v>
      </c>
      <c r="L22" s="277" t="s">
        <v>537</v>
      </c>
      <c r="M22" s="278" t="s">
        <v>557</v>
      </c>
      <c r="N22" s="274" t="s">
        <v>558</v>
      </c>
      <c r="O22" s="274" t="s">
        <v>539</v>
      </c>
      <c r="P22" s="275" t="s">
        <v>540</v>
      </c>
      <c r="Q22" s="117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116"/>
      <c r="AK22" s="116"/>
      <c r="AL22" s="116"/>
    </row>
    <row r="23" spans="1:38" s="232" customFormat="1" ht="14.4">
      <c r="A23" s="267">
        <v>1</v>
      </c>
      <c r="B23" s="283">
        <v>45533</v>
      </c>
      <c r="C23" s="284"/>
      <c r="D23" s="284" t="s">
        <v>896</v>
      </c>
      <c r="E23" s="267" t="s">
        <v>553</v>
      </c>
      <c r="F23" s="267">
        <v>225</v>
      </c>
      <c r="G23" s="267">
        <v>130</v>
      </c>
      <c r="H23" s="267">
        <v>172.5</v>
      </c>
      <c r="I23" s="268">
        <v>350</v>
      </c>
      <c r="J23" s="280" t="s">
        <v>918</v>
      </c>
      <c r="K23" s="266">
        <f t="shared" ref="K23:K34" si="1">H23-F23</f>
        <v>-52.5</v>
      </c>
      <c r="L23" s="281">
        <v>50</v>
      </c>
      <c r="M23" s="282">
        <f t="shared" ref="M23:M34" si="2">(K23*N23)-L23</f>
        <v>-837.5</v>
      </c>
      <c r="N23" s="266">
        <v>15</v>
      </c>
      <c r="O23" s="280" t="s">
        <v>554</v>
      </c>
      <c r="P23" s="283">
        <v>45537</v>
      </c>
      <c r="Q23"/>
      <c r="R23" s="54"/>
      <c r="S23" s="54"/>
      <c r="T23" s="37"/>
      <c r="U23" s="54"/>
      <c r="V23" s="37"/>
      <c r="W23" s="54"/>
      <c r="X23" s="37"/>
      <c r="Y23" s="54"/>
      <c r="Z23" s="37"/>
      <c r="AA23" s="54"/>
      <c r="AB23" s="37"/>
      <c r="AC23" s="54"/>
      <c r="AD23" s="37"/>
      <c r="AE23" s="54"/>
      <c r="AF23" s="37"/>
      <c r="AG23" s="231"/>
      <c r="AH23" s="229"/>
      <c r="AI23" s="229"/>
      <c r="AJ23" s="230"/>
      <c r="AK23" s="230"/>
      <c r="AL23" s="230"/>
    </row>
    <row r="24" spans="1:38" ht="14.4">
      <c r="A24" s="322">
        <v>2</v>
      </c>
      <c r="B24" s="321">
        <v>45537</v>
      </c>
      <c r="C24" s="286"/>
      <c r="D24" s="286" t="s">
        <v>919</v>
      </c>
      <c r="E24" s="237" t="s">
        <v>553</v>
      </c>
      <c r="F24" s="237">
        <v>107.5</v>
      </c>
      <c r="G24" s="237">
        <v>60</v>
      </c>
      <c r="H24" s="237">
        <v>155</v>
      </c>
      <c r="I24" s="238">
        <v>155</v>
      </c>
      <c r="J24" s="287" t="s">
        <v>563</v>
      </c>
      <c r="K24" s="236">
        <f t="shared" si="1"/>
        <v>47.5</v>
      </c>
      <c r="L24" s="288">
        <v>50</v>
      </c>
      <c r="M24" s="289">
        <f t="shared" si="2"/>
        <v>1137.5</v>
      </c>
      <c r="N24" s="236">
        <v>25</v>
      </c>
      <c r="O24" s="287" t="s">
        <v>544</v>
      </c>
      <c r="P24" s="285">
        <v>45537</v>
      </c>
      <c r="R24" s="54"/>
      <c r="S24" s="54"/>
      <c r="T24" s="37"/>
      <c r="U24" s="54"/>
      <c r="V24" s="37"/>
      <c r="W24" s="54"/>
      <c r="X24" s="37"/>
      <c r="Y24" s="54"/>
      <c r="Z24" s="37"/>
      <c r="AA24" s="54"/>
      <c r="AB24" s="37"/>
      <c r="AC24" s="54"/>
      <c r="AD24" s="37"/>
      <c r="AE24" s="54"/>
      <c r="AF24" s="37"/>
      <c r="AG24" s="324"/>
      <c r="AH24" s="115"/>
      <c r="AI24" s="115"/>
      <c r="AJ24" s="116"/>
      <c r="AK24" s="116"/>
      <c r="AL24" s="116"/>
    </row>
    <row r="25" spans="1:38" s="232" customFormat="1" ht="14.4">
      <c r="A25" s="237">
        <v>3</v>
      </c>
      <c r="B25" s="285">
        <v>45538</v>
      </c>
      <c r="C25" s="286"/>
      <c r="D25" s="286" t="s">
        <v>919</v>
      </c>
      <c r="E25" s="237" t="s">
        <v>553</v>
      </c>
      <c r="F25" s="237">
        <v>107.5</v>
      </c>
      <c r="G25" s="237">
        <v>65</v>
      </c>
      <c r="H25" s="237">
        <v>217.5</v>
      </c>
      <c r="I25" s="238">
        <v>150</v>
      </c>
      <c r="J25" s="287" t="s">
        <v>926</v>
      </c>
      <c r="K25" s="236">
        <f t="shared" si="1"/>
        <v>110</v>
      </c>
      <c r="L25" s="288">
        <v>50</v>
      </c>
      <c r="M25" s="289">
        <f t="shared" si="2"/>
        <v>2700</v>
      </c>
      <c r="N25" s="236">
        <v>25</v>
      </c>
      <c r="O25" s="287" t="s">
        <v>544</v>
      </c>
      <c r="P25" s="285">
        <v>45539</v>
      </c>
      <c r="Q25"/>
      <c r="R25" s="54"/>
      <c r="S25" s="54"/>
      <c r="T25" s="37"/>
      <c r="U25" s="54"/>
      <c r="V25" s="37"/>
      <c r="W25" s="54"/>
      <c r="X25" s="37"/>
      <c r="Y25" s="54"/>
      <c r="Z25" s="37"/>
      <c r="AA25" s="54"/>
      <c r="AB25" s="37"/>
      <c r="AC25" s="54"/>
      <c r="AD25" s="37"/>
      <c r="AE25" s="54"/>
      <c r="AF25" s="37"/>
      <c r="AG25" s="231"/>
      <c r="AH25" s="229"/>
      <c r="AI25" s="229"/>
      <c r="AJ25" s="230"/>
      <c r="AK25" s="230"/>
      <c r="AL25" s="230"/>
    </row>
    <row r="26" spans="1:38" s="232" customFormat="1" ht="14.4">
      <c r="A26" s="267">
        <v>4</v>
      </c>
      <c r="B26" s="283">
        <v>45538</v>
      </c>
      <c r="C26" s="284"/>
      <c r="D26" s="284" t="s">
        <v>920</v>
      </c>
      <c r="E26" s="267" t="s">
        <v>553</v>
      </c>
      <c r="F26" s="267">
        <v>15.5</v>
      </c>
      <c r="G26" s="267">
        <v>7</v>
      </c>
      <c r="H26" s="267">
        <v>7</v>
      </c>
      <c r="I26" s="268">
        <v>28</v>
      </c>
      <c r="J26" s="280" t="s">
        <v>927</v>
      </c>
      <c r="K26" s="266">
        <f t="shared" si="1"/>
        <v>-8.5</v>
      </c>
      <c r="L26" s="281">
        <v>50</v>
      </c>
      <c r="M26" s="282">
        <f t="shared" si="2"/>
        <v>-3926</v>
      </c>
      <c r="N26" s="266">
        <v>456</v>
      </c>
      <c r="O26" s="280" t="s">
        <v>554</v>
      </c>
      <c r="P26" s="283">
        <v>45539</v>
      </c>
      <c r="Q26"/>
      <c r="R26" s="54"/>
      <c r="S26" s="54"/>
      <c r="T26" s="37"/>
      <c r="U26" s="54"/>
      <c r="V26" s="37"/>
      <c r="W26" s="54"/>
      <c r="X26" s="37"/>
      <c r="Y26" s="54"/>
      <c r="Z26" s="37"/>
      <c r="AA26" s="54"/>
      <c r="AB26" s="37"/>
      <c r="AC26" s="54"/>
      <c r="AD26" s="37"/>
      <c r="AE26" s="54"/>
      <c r="AF26" s="37"/>
      <c r="AG26" s="231"/>
      <c r="AH26" s="229"/>
      <c r="AI26" s="229"/>
      <c r="AJ26" s="230"/>
      <c r="AK26" s="230"/>
      <c r="AL26" s="230"/>
    </row>
    <row r="27" spans="1:38" ht="14.4">
      <c r="A27" s="237">
        <v>5</v>
      </c>
      <c r="B27" s="285">
        <v>45538</v>
      </c>
      <c r="C27" s="286"/>
      <c r="D27" s="286" t="s">
        <v>921</v>
      </c>
      <c r="E27" s="237" t="s">
        <v>553</v>
      </c>
      <c r="F27" s="237">
        <v>59</v>
      </c>
      <c r="G27" s="237">
        <v>40</v>
      </c>
      <c r="H27" s="237">
        <v>74.5</v>
      </c>
      <c r="I27" s="238">
        <v>90</v>
      </c>
      <c r="J27" s="287" t="s">
        <v>940</v>
      </c>
      <c r="K27" s="236">
        <f t="shared" si="1"/>
        <v>15.5</v>
      </c>
      <c r="L27" s="288">
        <v>50</v>
      </c>
      <c r="M27" s="289">
        <f t="shared" si="2"/>
        <v>4600</v>
      </c>
      <c r="N27" s="236">
        <v>300</v>
      </c>
      <c r="O27" s="287" t="s">
        <v>544</v>
      </c>
      <c r="P27" s="285">
        <v>45541</v>
      </c>
      <c r="R27" s="54"/>
      <c r="S27" s="54"/>
      <c r="T27" s="37"/>
      <c r="U27" s="54"/>
      <c r="V27" s="37"/>
      <c r="W27" s="54"/>
      <c r="X27" s="37"/>
      <c r="Y27" s="54"/>
      <c r="Z27" s="37"/>
      <c r="AA27" s="54"/>
      <c r="AB27" s="37"/>
      <c r="AC27" s="54"/>
      <c r="AD27" s="37"/>
      <c r="AE27" s="54"/>
      <c r="AF27" s="37"/>
      <c r="AG27" s="324"/>
      <c r="AH27" s="115"/>
      <c r="AI27" s="115"/>
      <c r="AJ27" s="116"/>
      <c r="AK27" s="116"/>
      <c r="AL27" s="116"/>
    </row>
    <row r="28" spans="1:38" s="232" customFormat="1" ht="14.4">
      <c r="A28" s="237">
        <v>6</v>
      </c>
      <c r="B28" s="285">
        <v>45539</v>
      </c>
      <c r="C28" s="286"/>
      <c r="D28" s="286" t="s">
        <v>928</v>
      </c>
      <c r="E28" s="237" t="s">
        <v>553</v>
      </c>
      <c r="F28" s="237">
        <v>5.65</v>
      </c>
      <c r="G28" s="237">
        <v>2.8</v>
      </c>
      <c r="H28" s="237">
        <v>7.45</v>
      </c>
      <c r="I28" s="238">
        <v>9</v>
      </c>
      <c r="J28" s="287" t="s">
        <v>932</v>
      </c>
      <c r="K28" s="236">
        <f t="shared" si="1"/>
        <v>1.7999999999999998</v>
      </c>
      <c r="L28" s="288">
        <v>50</v>
      </c>
      <c r="M28" s="289">
        <f t="shared" si="2"/>
        <v>4989.9999999999991</v>
      </c>
      <c r="N28" s="236">
        <v>2800</v>
      </c>
      <c r="O28" s="287" t="s">
        <v>544</v>
      </c>
      <c r="P28" s="285">
        <v>45540</v>
      </c>
      <c r="Q28"/>
      <c r="R28" s="54"/>
      <c r="S28" s="54"/>
      <c r="T28" s="37"/>
      <c r="U28" s="54"/>
      <c r="V28" s="37"/>
      <c r="W28" s="54"/>
      <c r="X28" s="37"/>
      <c r="Y28" s="54"/>
      <c r="Z28" s="37"/>
      <c r="AA28" s="54"/>
      <c r="AB28" s="37"/>
      <c r="AC28" s="54"/>
      <c r="AD28" s="37"/>
      <c r="AE28" s="54"/>
      <c r="AF28" s="37"/>
      <c r="AG28" s="231"/>
      <c r="AH28" s="229"/>
      <c r="AI28" s="229"/>
      <c r="AJ28" s="230"/>
      <c r="AK28" s="230"/>
      <c r="AL28" s="230"/>
    </row>
    <row r="29" spans="1:38" s="232" customFormat="1" ht="14.4">
      <c r="A29" s="267">
        <v>7</v>
      </c>
      <c r="B29" s="283">
        <v>45540</v>
      </c>
      <c r="C29" s="284"/>
      <c r="D29" s="284" t="s">
        <v>933</v>
      </c>
      <c r="E29" s="267" t="s">
        <v>553</v>
      </c>
      <c r="F29" s="267">
        <v>315</v>
      </c>
      <c r="G29" s="267">
        <v>250</v>
      </c>
      <c r="H29" s="267">
        <v>242.5</v>
      </c>
      <c r="I29" s="267">
        <v>420</v>
      </c>
      <c r="J29" s="280" t="s">
        <v>941</v>
      </c>
      <c r="K29" s="266">
        <f t="shared" si="1"/>
        <v>-72.5</v>
      </c>
      <c r="L29" s="281">
        <v>50</v>
      </c>
      <c r="M29" s="282">
        <f t="shared" si="2"/>
        <v>-1137.5</v>
      </c>
      <c r="N29" s="266">
        <v>15</v>
      </c>
      <c r="O29" s="280" t="s">
        <v>554</v>
      </c>
      <c r="P29" s="283">
        <v>45541</v>
      </c>
      <c r="Q29"/>
      <c r="R29" s="54"/>
      <c r="S29" s="54"/>
      <c r="T29" s="37"/>
      <c r="U29" s="54"/>
      <c r="V29" s="37"/>
      <c r="W29" s="54"/>
      <c r="X29" s="37"/>
      <c r="Y29" s="54"/>
      <c r="Z29" s="37"/>
      <c r="AA29" s="54"/>
      <c r="AB29" s="37"/>
      <c r="AC29" s="54"/>
      <c r="AD29" s="37"/>
      <c r="AE29" s="54"/>
      <c r="AF29" s="37"/>
      <c r="AG29" s="231"/>
      <c r="AH29" s="229"/>
      <c r="AI29" s="229"/>
      <c r="AJ29" s="230"/>
      <c r="AK29" s="230"/>
      <c r="AL29" s="230"/>
    </row>
    <row r="30" spans="1:38" s="232" customFormat="1" ht="14.4">
      <c r="A30" s="237">
        <v>8</v>
      </c>
      <c r="B30" s="285">
        <v>45544</v>
      </c>
      <c r="C30" s="286"/>
      <c r="D30" s="286" t="s">
        <v>953</v>
      </c>
      <c r="E30" s="237" t="s">
        <v>553</v>
      </c>
      <c r="F30" s="237">
        <v>152.5</v>
      </c>
      <c r="G30" s="237">
        <v>90</v>
      </c>
      <c r="H30" s="237">
        <v>212.5</v>
      </c>
      <c r="I30" s="237">
        <v>230</v>
      </c>
      <c r="J30" s="287" t="s">
        <v>754</v>
      </c>
      <c r="K30" s="236">
        <f t="shared" si="1"/>
        <v>60</v>
      </c>
      <c r="L30" s="288">
        <v>50</v>
      </c>
      <c r="M30" s="289">
        <f t="shared" si="2"/>
        <v>1450</v>
      </c>
      <c r="N30" s="236">
        <v>25</v>
      </c>
      <c r="O30" s="287" t="s">
        <v>544</v>
      </c>
      <c r="P30" s="285">
        <v>45544</v>
      </c>
      <c r="Q30"/>
      <c r="R30" s="54"/>
      <c r="S30" s="54"/>
      <c r="T30" s="37"/>
      <c r="U30" s="54"/>
      <c r="V30" s="37"/>
      <c r="W30" s="54"/>
      <c r="X30" s="37"/>
      <c r="Y30" s="54"/>
      <c r="Z30" s="37"/>
      <c r="AA30" s="54"/>
      <c r="AB30" s="37"/>
      <c r="AC30" s="54"/>
      <c r="AD30" s="37"/>
      <c r="AE30" s="54"/>
      <c r="AF30" s="37"/>
      <c r="AG30" s="231"/>
      <c r="AH30" s="229"/>
      <c r="AI30" s="229"/>
      <c r="AJ30" s="230"/>
      <c r="AK30" s="230"/>
      <c r="AL30" s="230"/>
    </row>
    <row r="31" spans="1:38" s="232" customFormat="1" ht="14.4">
      <c r="A31" s="237">
        <v>9</v>
      </c>
      <c r="B31" s="285">
        <v>45545</v>
      </c>
      <c r="C31" s="286"/>
      <c r="D31" s="286" t="s">
        <v>964</v>
      </c>
      <c r="E31" s="237" t="s">
        <v>553</v>
      </c>
      <c r="F31" s="237">
        <v>110</v>
      </c>
      <c r="G31" s="237">
        <v>80</v>
      </c>
      <c r="H31" s="237">
        <v>152.5</v>
      </c>
      <c r="I31" s="237">
        <v>180</v>
      </c>
      <c r="J31" s="287" t="s">
        <v>965</v>
      </c>
      <c r="K31" s="236">
        <f t="shared" si="1"/>
        <v>42.5</v>
      </c>
      <c r="L31" s="288">
        <v>50</v>
      </c>
      <c r="M31" s="289">
        <f t="shared" si="2"/>
        <v>1012.5</v>
      </c>
      <c r="N31" s="236">
        <v>25</v>
      </c>
      <c r="O31" s="287" t="s">
        <v>544</v>
      </c>
      <c r="P31" s="285">
        <v>45545</v>
      </c>
      <c r="Q31"/>
      <c r="R31" s="54"/>
      <c r="S31" s="54"/>
      <c r="T31" s="37"/>
      <c r="U31" s="54"/>
      <c r="V31" s="37"/>
      <c r="W31" s="54"/>
      <c r="X31" s="37"/>
      <c r="Y31" s="54"/>
      <c r="Z31" s="37"/>
      <c r="AA31" s="54"/>
      <c r="AB31" s="37"/>
      <c r="AC31" s="54"/>
      <c r="AD31" s="37"/>
      <c r="AE31" s="54"/>
      <c r="AF31" s="37"/>
      <c r="AG31" s="231"/>
      <c r="AH31" s="229"/>
      <c r="AI31" s="229"/>
      <c r="AJ31" s="230"/>
      <c r="AK31" s="230"/>
      <c r="AL31" s="230"/>
    </row>
    <row r="32" spans="1:38" s="232" customFormat="1" ht="14.4">
      <c r="A32" s="267">
        <v>10</v>
      </c>
      <c r="B32" s="283">
        <v>45545</v>
      </c>
      <c r="C32" s="284"/>
      <c r="D32" s="284" t="s">
        <v>966</v>
      </c>
      <c r="E32" s="267" t="s">
        <v>553</v>
      </c>
      <c r="F32" s="267">
        <v>205</v>
      </c>
      <c r="G32" s="267">
        <v>95</v>
      </c>
      <c r="H32" s="267">
        <v>115</v>
      </c>
      <c r="I32" s="267">
        <v>360</v>
      </c>
      <c r="J32" s="280" t="s">
        <v>967</v>
      </c>
      <c r="K32" s="266">
        <f t="shared" si="1"/>
        <v>-90</v>
      </c>
      <c r="L32" s="281">
        <v>50</v>
      </c>
      <c r="M32" s="282">
        <f t="shared" si="2"/>
        <v>-1400</v>
      </c>
      <c r="N32" s="266">
        <v>15</v>
      </c>
      <c r="O32" s="280" t="s">
        <v>554</v>
      </c>
      <c r="P32" s="283">
        <v>45545</v>
      </c>
      <c r="Q32"/>
      <c r="R32" s="54"/>
      <c r="S32" s="54"/>
      <c r="T32" s="37"/>
      <c r="U32" s="54"/>
      <c r="V32" s="37"/>
      <c r="W32" s="54"/>
      <c r="X32" s="37"/>
      <c r="Y32" s="54"/>
      <c r="Z32" s="37"/>
      <c r="AA32" s="54"/>
      <c r="AB32" s="37"/>
      <c r="AC32" s="54"/>
      <c r="AD32" s="37"/>
      <c r="AE32" s="54"/>
      <c r="AF32" s="37"/>
      <c r="AG32" s="231"/>
      <c r="AH32" s="229"/>
      <c r="AI32" s="229"/>
      <c r="AJ32" s="230"/>
      <c r="AK32" s="230"/>
      <c r="AL32" s="230"/>
    </row>
    <row r="33" spans="1:38" s="232" customFormat="1" ht="14.4">
      <c r="A33" s="267">
        <v>11</v>
      </c>
      <c r="B33" s="283">
        <v>45546</v>
      </c>
      <c r="C33" s="284"/>
      <c r="D33" s="284" t="s">
        <v>984</v>
      </c>
      <c r="E33" s="267" t="s">
        <v>553</v>
      </c>
      <c r="F33" s="267">
        <v>15.25</v>
      </c>
      <c r="G33" s="267">
        <v>7</v>
      </c>
      <c r="H33" s="267">
        <v>7</v>
      </c>
      <c r="I33" s="267">
        <v>335</v>
      </c>
      <c r="J33" s="280" t="s">
        <v>1004</v>
      </c>
      <c r="K33" s="266">
        <f t="shared" si="1"/>
        <v>-8.25</v>
      </c>
      <c r="L33" s="281">
        <v>50</v>
      </c>
      <c r="M33" s="282">
        <f t="shared" si="2"/>
        <v>-6650</v>
      </c>
      <c r="N33" s="266">
        <v>800</v>
      </c>
      <c r="O33" s="280" t="s">
        <v>554</v>
      </c>
      <c r="P33" s="283">
        <v>45548</v>
      </c>
      <c r="Q33"/>
      <c r="R33" s="54"/>
      <c r="S33" s="54"/>
      <c r="T33" s="37"/>
      <c r="U33" s="54"/>
      <c r="V33" s="37"/>
      <c r="W33" s="54"/>
      <c r="X33" s="37"/>
      <c r="Y33" s="54"/>
      <c r="Z33" s="37"/>
      <c r="AA33" s="54"/>
      <c r="AB33" s="37"/>
      <c r="AC33" s="54"/>
      <c r="AD33" s="37"/>
      <c r="AE33" s="54"/>
      <c r="AF33" s="37"/>
      <c r="AG33" s="231"/>
      <c r="AH33" s="229"/>
      <c r="AI33" s="229"/>
      <c r="AJ33" s="230"/>
      <c r="AK33" s="230"/>
      <c r="AL33" s="230"/>
    </row>
    <row r="34" spans="1:38" s="232" customFormat="1" ht="14.4">
      <c r="A34" s="237">
        <v>12</v>
      </c>
      <c r="B34" s="285">
        <v>45547</v>
      </c>
      <c r="C34" s="286"/>
      <c r="D34" s="286" t="s">
        <v>993</v>
      </c>
      <c r="E34" s="237" t="s">
        <v>553</v>
      </c>
      <c r="F34" s="237">
        <v>275</v>
      </c>
      <c r="G34" s="237">
        <v>180</v>
      </c>
      <c r="H34" s="237">
        <v>385</v>
      </c>
      <c r="I34" s="237" t="s">
        <v>994</v>
      </c>
      <c r="J34" s="287" t="s">
        <v>926</v>
      </c>
      <c r="K34" s="236">
        <f t="shared" si="1"/>
        <v>110</v>
      </c>
      <c r="L34" s="288">
        <v>50</v>
      </c>
      <c r="M34" s="289">
        <f t="shared" si="2"/>
        <v>1600</v>
      </c>
      <c r="N34" s="236">
        <v>15</v>
      </c>
      <c r="O34" s="287" t="s">
        <v>544</v>
      </c>
      <c r="P34" s="285">
        <v>45547</v>
      </c>
      <c r="Q34"/>
      <c r="R34" s="54"/>
      <c r="S34" s="54"/>
      <c r="T34" s="37"/>
      <c r="U34" s="54"/>
      <c r="V34" s="37"/>
      <c r="W34" s="54"/>
      <c r="X34" s="37"/>
      <c r="Y34" s="54"/>
      <c r="Z34" s="37"/>
      <c r="AA34" s="54"/>
      <c r="AB34" s="37"/>
      <c r="AC34" s="54"/>
      <c r="AD34" s="37"/>
      <c r="AE34" s="54"/>
      <c r="AF34" s="37"/>
      <c r="AG34" s="231"/>
      <c r="AH34" s="229"/>
      <c r="AI34" s="229"/>
      <c r="AJ34" s="230"/>
      <c r="AK34" s="230"/>
      <c r="AL34" s="230"/>
    </row>
    <row r="35" spans="1:38" s="232" customFormat="1" ht="14.4">
      <c r="A35" s="176">
        <v>13</v>
      </c>
      <c r="B35" s="221">
        <v>45551</v>
      </c>
      <c r="C35" s="219"/>
      <c r="D35" s="219" t="s">
        <v>1025</v>
      </c>
      <c r="E35" s="176" t="s">
        <v>553</v>
      </c>
      <c r="F35" s="176">
        <v>72.5</v>
      </c>
      <c r="G35" s="176">
        <v>40</v>
      </c>
      <c r="H35" s="176"/>
      <c r="I35" s="178" t="s">
        <v>1026</v>
      </c>
      <c r="J35" s="178" t="s">
        <v>543</v>
      </c>
      <c r="K35" s="176"/>
      <c r="L35" s="179"/>
      <c r="M35" s="256"/>
      <c r="N35" s="176"/>
      <c r="O35" s="178"/>
      <c r="P35" s="221"/>
      <c r="Q35"/>
      <c r="R35" s="54"/>
      <c r="S35" s="54"/>
      <c r="T35" s="37"/>
      <c r="U35" s="54"/>
      <c r="V35" s="37"/>
      <c r="W35" s="54"/>
      <c r="X35" s="37"/>
      <c r="Y35" s="54"/>
      <c r="Z35" s="37"/>
      <c r="AA35" s="54"/>
      <c r="AB35" s="37"/>
      <c r="AC35" s="54"/>
      <c r="AD35" s="37"/>
      <c r="AE35" s="54"/>
      <c r="AF35" s="37"/>
      <c r="AG35" s="231"/>
      <c r="AH35" s="229"/>
      <c r="AI35" s="229"/>
      <c r="AJ35" s="230"/>
      <c r="AK35" s="230"/>
      <c r="AL35" s="230"/>
    </row>
    <row r="36" spans="1:38" s="232" customFormat="1" ht="14.4">
      <c r="A36" s="176">
        <v>14</v>
      </c>
      <c r="B36" s="221">
        <v>45552</v>
      </c>
      <c r="C36" s="219"/>
      <c r="D36" s="219" t="s">
        <v>1066</v>
      </c>
      <c r="E36" s="176" t="s">
        <v>553</v>
      </c>
      <c r="F36" s="176">
        <v>32.5</v>
      </c>
      <c r="G36" s="176">
        <v>18</v>
      </c>
      <c r="H36" s="176"/>
      <c r="I36" s="178" t="s">
        <v>1067</v>
      </c>
      <c r="J36" s="178" t="s">
        <v>543</v>
      </c>
      <c r="K36" s="176"/>
      <c r="L36" s="179"/>
      <c r="M36" s="256"/>
      <c r="N36" s="176"/>
      <c r="O36" s="178"/>
      <c r="P36" s="221"/>
      <c r="Q36"/>
      <c r="R36" s="54"/>
      <c r="S36" s="54"/>
      <c r="T36" s="37"/>
      <c r="U36" s="54"/>
      <c r="V36" s="37"/>
      <c r="W36" s="54"/>
      <c r="X36" s="37"/>
      <c r="Y36" s="54"/>
      <c r="Z36" s="37"/>
      <c r="AA36" s="54"/>
      <c r="AB36" s="37"/>
      <c r="AC36" s="54"/>
      <c r="AD36" s="37"/>
      <c r="AE36" s="54"/>
      <c r="AF36" s="37"/>
      <c r="AG36" s="231"/>
      <c r="AH36" s="229"/>
      <c r="AI36" s="229"/>
      <c r="AJ36" s="230"/>
      <c r="AK36" s="230"/>
      <c r="AL36" s="230"/>
    </row>
    <row r="37" spans="1:38" ht="14.4">
      <c r="A37" s="176"/>
      <c r="B37" s="221"/>
      <c r="C37" s="219"/>
      <c r="D37" s="219"/>
      <c r="E37" s="176"/>
      <c r="F37" s="176"/>
      <c r="G37" s="176"/>
      <c r="H37" s="176"/>
      <c r="I37" s="178"/>
      <c r="J37" s="178"/>
      <c r="K37" s="176"/>
      <c r="L37" s="179"/>
      <c r="M37" s="256"/>
      <c r="N37" s="176"/>
      <c r="O37" s="178"/>
      <c r="P37" s="221"/>
    </row>
    <row r="38" spans="1:38" ht="14.4">
      <c r="A38" s="176"/>
      <c r="B38" s="221"/>
      <c r="C38" s="219"/>
      <c r="D38" s="219"/>
      <c r="E38" s="176"/>
      <c r="F38" s="176"/>
      <c r="G38" s="176"/>
      <c r="H38" s="176"/>
      <c r="I38" s="178"/>
      <c r="J38" s="178"/>
      <c r="K38" s="176"/>
      <c r="L38" s="179"/>
      <c r="M38" s="256"/>
      <c r="N38" s="176"/>
      <c r="O38" s="178"/>
      <c r="P38" s="221"/>
    </row>
    <row r="45" spans="1:38">
      <c r="D45" s="298"/>
    </row>
  </sheetData>
  <hyperlinks>
    <hyperlink ref="M5" location="Main!A1" display="Back To Main Page"/>
    <hyperlink ref="M18" location="Main!A1" display="Back To Main Pag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(Equity)</vt:lpstr>
      <vt:lpstr>Call Tracker (F&amp;O)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2024-09-17T15:54:28Z</dcterms:modified>
</cp:coreProperties>
</file>